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trlProps/ctrlProp1.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1.xml" ContentType="application/vnd.openxmlformats-officedocument.drawing+xml"/>
  <Override PartName="/xl/drawings/drawing2.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Tables/pivotTable1.xml" ContentType="application/vnd.openxmlformats-officedocument.spreadsheetml.pivotTabl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1925"/>
  </bookViews>
  <sheets>
    <sheet name="汇总表" sheetId="15" r:id="rId1"/>
    <sheet name="劳务费" sheetId="10" r:id="rId2"/>
    <sheet name="考勤" sheetId="9" r:id="rId3"/>
    <sheet name="奖惩" sheetId="12" r:id="rId4"/>
    <sheet name="Sheet1" sheetId="16" r:id="rId5"/>
  </sheets>
  <externalReferences>
    <externalReference r:id="rId7"/>
    <externalReference r:id="rId8"/>
    <externalReference r:id="rId9"/>
    <externalReference r:id="rId10"/>
    <externalReference r:id="rId11"/>
    <externalReference r:id="rId12"/>
    <externalReference r:id="rId13"/>
    <externalReference r:id="rId14"/>
  </externalReferences>
  <definedNames>
    <definedName name="_xlnm._FilterDatabase" localSheetId="1" hidden="1">劳务费!$A$2:$AA$32</definedName>
    <definedName name="_xlnm._FilterDatabase" localSheetId="2" hidden="1">考勤!$A$1:$AP$88</definedName>
    <definedName name="_xlnm._FilterDatabase" localSheetId="4" hidden="1">Sheet1!$H$4:$I$72</definedName>
    <definedName name="_xlnm._FilterDatabase" localSheetId="0" hidden="1">汇总表!$A$2:$Y$36</definedName>
    <definedName name="_xlnm.Print_Titles" localSheetId="2">考勤!#REF!</definedName>
    <definedName name="_xlnm.Print_Area" localSheetId="2">考勤!#REF!</definedName>
    <definedName name="_xlnm.Print_Titles" localSheetId="0">汇总表!$1:$2</definedName>
  </definedNames>
  <calcPr calcId="191029"/>
  <pivotCaches>
    <pivotCache cacheId="0" r:id="rId6"/>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Administrator</author>
    <author>GHRC</author>
  </authors>
  <commentList>
    <comment ref="D26" authorId="0">
      <text>
        <r>
          <rPr>
            <sz val="9"/>
            <rFont val="宋体"/>
            <charset val="134"/>
          </rPr>
          <t xml:space="preserve">发泡支援
</t>
        </r>
      </text>
    </comment>
    <comment ref="E26" authorId="0">
      <text>
        <r>
          <rPr>
            <sz val="9"/>
            <rFont val="宋体"/>
            <charset val="134"/>
          </rPr>
          <t xml:space="preserve">发泡支援
</t>
        </r>
      </text>
    </comment>
    <comment ref="F26" authorId="0">
      <text>
        <r>
          <rPr>
            <sz val="9"/>
            <rFont val="宋体"/>
            <charset val="134"/>
          </rPr>
          <t xml:space="preserve">发泡支援
</t>
        </r>
      </text>
    </comment>
    <comment ref="G26" authorId="0">
      <text>
        <r>
          <rPr>
            <sz val="9"/>
            <rFont val="宋体"/>
            <charset val="134"/>
          </rPr>
          <t xml:space="preserve">发泡支援
</t>
        </r>
      </text>
    </comment>
    <comment ref="H26" authorId="0">
      <text>
        <r>
          <rPr>
            <sz val="9"/>
            <rFont val="宋体"/>
            <charset val="134"/>
          </rPr>
          <t xml:space="preserve">发泡支援
</t>
        </r>
      </text>
    </comment>
    <comment ref="I26" authorId="0">
      <text>
        <r>
          <rPr>
            <sz val="9"/>
            <rFont val="宋体"/>
            <charset val="134"/>
          </rPr>
          <t xml:space="preserve">发泡支援
</t>
        </r>
      </text>
    </comment>
    <comment ref="J26" authorId="0">
      <text>
        <r>
          <rPr>
            <sz val="9"/>
            <rFont val="宋体"/>
            <charset val="134"/>
          </rPr>
          <t xml:space="preserve">发泡支援
</t>
        </r>
      </text>
    </comment>
    <comment ref="K26" authorId="0">
      <text>
        <r>
          <rPr>
            <sz val="9"/>
            <rFont val="宋体"/>
            <charset val="134"/>
          </rPr>
          <t xml:space="preserve">发泡支援
</t>
        </r>
      </text>
    </comment>
    <comment ref="L26" authorId="0">
      <text>
        <r>
          <rPr>
            <sz val="9"/>
            <rFont val="宋体"/>
            <charset val="134"/>
          </rPr>
          <t xml:space="preserve">发泡支援
</t>
        </r>
      </text>
    </comment>
    <comment ref="M26" authorId="0">
      <text>
        <r>
          <rPr>
            <sz val="9"/>
            <rFont val="宋体"/>
            <charset val="134"/>
          </rPr>
          <t xml:space="preserve">发泡支援
</t>
        </r>
      </text>
    </comment>
    <comment ref="AB26" authorId="0">
      <text>
        <r>
          <rPr>
            <sz val="9"/>
            <rFont val="宋体"/>
            <charset val="134"/>
          </rPr>
          <t xml:space="preserve">支援注塑
</t>
        </r>
      </text>
    </comment>
    <comment ref="AC26" authorId="0">
      <text>
        <r>
          <rPr>
            <sz val="9"/>
            <rFont val="宋体"/>
            <charset val="134"/>
          </rPr>
          <t xml:space="preserve">支援注塑
</t>
        </r>
      </text>
    </comment>
    <comment ref="F29" authorId="0">
      <text>
        <r>
          <rPr>
            <sz val="9"/>
            <rFont val="宋体"/>
            <charset val="134"/>
          </rPr>
          <t xml:space="preserve">发泡支援
</t>
        </r>
      </text>
    </comment>
    <comment ref="G29" authorId="0">
      <text>
        <r>
          <rPr>
            <sz val="9"/>
            <rFont val="宋体"/>
            <charset val="134"/>
          </rPr>
          <t xml:space="preserve">发泡支援
</t>
        </r>
      </text>
    </comment>
    <comment ref="H29" authorId="0">
      <text>
        <r>
          <rPr>
            <sz val="9"/>
            <rFont val="宋体"/>
            <charset val="134"/>
          </rPr>
          <t xml:space="preserve">发泡支援
</t>
        </r>
      </text>
    </comment>
    <comment ref="I29" authorId="0">
      <text>
        <r>
          <rPr>
            <sz val="9"/>
            <rFont val="宋体"/>
            <charset val="134"/>
          </rPr>
          <t xml:space="preserve">发泡支援
</t>
        </r>
      </text>
    </comment>
    <comment ref="J29" authorId="0">
      <text>
        <r>
          <rPr>
            <sz val="9"/>
            <rFont val="宋体"/>
            <charset val="134"/>
          </rPr>
          <t xml:space="preserve">发泡支援
</t>
        </r>
      </text>
    </comment>
    <comment ref="L29" authorId="0">
      <text>
        <r>
          <rPr>
            <sz val="9"/>
            <rFont val="宋体"/>
            <charset val="134"/>
          </rPr>
          <t xml:space="preserve">发泡支援
</t>
        </r>
      </text>
    </comment>
    <comment ref="M29" authorId="0">
      <text>
        <r>
          <rPr>
            <sz val="9"/>
            <rFont val="宋体"/>
            <charset val="134"/>
          </rPr>
          <t xml:space="preserve">发泡支援
</t>
        </r>
      </text>
    </comment>
    <comment ref="O44" authorId="1">
      <text>
        <r>
          <rPr>
            <sz val="9"/>
            <rFont val="宋体"/>
            <charset val="134"/>
          </rPr>
          <t>出差</t>
        </r>
      </text>
    </comment>
    <comment ref="P44" authorId="1">
      <text>
        <r>
          <rPr>
            <sz val="9"/>
            <rFont val="宋体"/>
            <charset val="134"/>
          </rPr>
          <t>出差</t>
        </r>
      </text>
    </comment>
    <comment ref="Q44" authorId="1">
      <text>
        <r>
          <rPr>
            <sz val="9"/>
            <rFont val="宋体"/>
            <charset val="134"/>
          </rPr>
          <t>出差</t>
        </r>
      </text>
    </comment>
    <comment ref="O67" authorId="0">
      <text>
        <r>
          <rPr>
            <b/>
            <sz val="9"/>
            <rFont val="宋体"/>
            <charset val="134"/>
          </rPr>
          <t>Administrator:</t>
        </r>
        <r>
          <rPr>
            <sz val="9"/>
            <rFont val="宋体"/>
            <charset val="134"/>
          </rPr>
          <t xml:space="preserve">
夜班</t>
        </r>
      </text>
    </comment>
    <comment ref="P67" authorId="0">
      <text>
        <r>
          <rPr>
            <b/>
            <sz val="9"/>
            <rFont val="宋体"/>
            <charset val="134"/>
          </rPr>
          <t>Administrator:</t>
        </r>
        <r>
          <rPr>
            <sz val="9"/>
            <rFont val="宋体"/>
            <charset val="134"/>
          </rPr>
          <t xml:space="preserve">
夜班</t>
        </r>
      </text>
    </comment>
    <comment ref="Q67" authorId="0">
      <text>
        <r>
          <rPr>
            <b/>
            <sz val="9"/>
            <rFont val="宋体"/>
            <charset val="134"/>
          </rPr>
          <t>Administrator:</t>
        </r>
        <r>
          <rPr>
            <sz val="9"/>
            <rFont val="宋体"/>
            <charset val="134"/>
          </rPr>
          <t xml:space="preserve">
夜班</t>
        </r>
      </text>
    </comment>
    <comment ref="AA67" authorId="0">
      <text>
        <r>
          <rPr>
            <b/>
            <sz val="9"/>
            <rFont val="宋体"/>
            <charset val="134"/>
          </rPr>
          <t>Administrator:</t>
        </r>
        <r>
          <rPr>
            <sz val="9"/>
            <rFont val="宋体"/>
            <charset val="134"/>
          </rPr>
          <t xml:space="preserve">
夜班</t>
        </r>
      </text>
    </comment>
    <comment ref="AB67" authorId="0">
      <text>
        <r>
          <rPr>
            <b/>
            <sz val="9"/>
            <rFont val="宋体"/>
            <charset val="134"/>
          </rPr>
          <t>Administrator:</t>
        </r>
        <r>
          <rPr>
            <sz val="9"/>
            <rFont val="宋体"/>
            <charset val="134"/>
          </rPr>
          <t xml:space="preserve">
夜班</t>
        </r>
      </text>
    </comment>
    <comment ref="AC67" authorId="0">
      <text>
        <r>
          <rPr>
            <b/>
            <sz val="9"/>
            <rFont val="宋体"/>
            <charset val="134"/>
          </rPr>
          <t>Administrator:</t>
        </r>
        <r>
          <rPr>
            <sz val="9"/>
            <rFont val="宋体"/>
            <charset val="134"/>
          </rPr>
          <t xml:space="preserve">
夜班</t>
        </r>
      </text>
    </comment>
    <comment ref="AD67" authorId="0">
      <text>
        <r>
          <rPr>
            <b/>
            <sz val="9"/>
            <rFont val="宋体"/>
            <charset val="134"/>
          </rPr>
          <t>Administrator:</t>
        </r>
        <r>
          <rPr>
            <sz val="9"/>
            <rFont val="宋体"/>
            <charset val="134"/>
          </rPr>
          <t xml:space="preserve">
夜班</t>
        </r>
      </text>
    </comment>
    <comment ref="AE67" authorId="0">
      <text>
        <r>
          <rPr>
            <b/>
            <sz val="9"/>
            <rFont val="宋体"/>
            <charset val="134"/>
          </rPr>
          <t>Administrator:</t>
        </r>
        <r>
          <rPr>
            <sz val="9"/>
            <rFont val="宋体"/>
            <charset val="134"/>
          </rPr>
          <t xml:space="preserve">
夜班</t>
        </r>
      </text>
    </comment>
    <comment ref="AF67" authorId="0">
      <text>
        <r>
          <rPr>
            <b/>
            <sz val="9"/>
            <rFont val="宋体"/>
            <charset val="134"/>
          </rPr>
          <t>Administrator:</t>
        </r>
        <r>
          <rPr>
            <sz val="9"/>
            <rFont val="宋体"/>
            <charset val="134"/>
          </rPr>
          <t xml:space="preserve">
夜班</t>
        </r>
      </text>
    </comment>
  </commentList>
</comments>
</file>

<file path=xl/sharedStrings.xml><?xml version="1.0" encoding="utf-8"?>
<sst xmlns="http://schemas.openxmlformats.org/spreadsheetml/2006/main" count="942" uniqueCount="112">
  <si>
    <t>宏达翔10月劳务费</t>
  </si>
  <si>
    <t>序号</t>
  </si>
  <si>
    <t>车间</t>
  </si>
  <si>
    <t>姓名</t>
  </si>
  <si>
    <t>工种</t>
  </si>
  <si>
    <t>出勤天数</t>
  </si>
  <si>
    <t>日常工时</t>
  </si>
  <si>
    <t>日常工价</t>
  </si>
  <si>
    <t>日常工资</t>
  </si>
  <si>
    <t>加班工时</t>
  </si>
  <si>
    <t>加班工价</t>
  </si>
  <si>
    <t>加班工资</t>
  </si>
  <si>
    <t>奖惩</t>
  </si>
  <si>
    <t>工资小计</t>
  </si>
  <si>
    <t>饭补</t>
  </si>
  <si>
    <t>工资合计</t>
  </si>
  <si>
    <t>备注</t>
  </si>
  <si>
    <t>M4</t>
  </si>
  <si>
    <t>刘海勇</t>
  </si>
  <si>
    <t>操作工</t>
  </si>
  <si>
    <t/>
  </si>
  <si>
    <t>直接人员</t>
  </si>
  <si>
    <t>河北</t>
  </si>
  <si>
    <t>冲压</t>
  </si>
  <si>
    <t>王化成</t>
  </si>
  <si>
    <t>工作期间玩手机200/宿舍检查扣款30</t>
  </si>
  <si>
    <t>杜兰平</t>
  </si>
  <si>
    <t>康丽</t>
  </si>
  <si>
    <t>孔德超</t>
  </si>
  <si>
    <t>朱丽艳</t>
  </si>
  <si>
    <t>补9月工资差</t>
  </si>
  <si>
    <t>底座</t>
  </si>
  <si>
    <t>张俊婷</t>
  </si>
  <si>
    <t>发泡工</t>
  </si>
  <si>
    <t>李明泽</t>
  </si>
  <si>
    <t>刘瑞霖</t>
  </si>
  <si>
    <t>罗田雨</t>
  </si>
  <si>
    <t>张超</t>
  </si>
  <si>
    <t>发泡</t>
  </si>
  <si>
    <t>赵惠</t>
  </si>
  <si>
    <t>田金梅</t>
  </si>
  <si>
    <t>刘红成</t>
  </si>
  <si>
    <t>翟晓梅</t>
  </si>
  <si>
    <t>韩永路</t>
  </si>
  <si>
    <t>庞博</t>
  </si>
  <si>
    <t>焊接</t>
  </si>
  <si>
    <t>范秀花</t>
  </si>
  <si>
    <t>孙明明</t>
  </si>
  <si>
    <t>霍继平</t>
  </si>
  <si>
    <t>刘国东</t>
  </si>
  <si>
    <t>孔令军</t>
  </si>
  <si>
    <t>孔令浩</t>
  </si>
  <si>
    <t>金瑞</t>
  </si>
  <si>
    <t>喷涂</t>
  </si>
  <si>
    <t>杨琴丽</t>
  </si>
  <si>
    <t>张俊平</t>
  </si>
  <si>
    <t>注塑</t>
  </si>
  <si>
    <t>张如珍</t>
  </si>
  <si>
    <t>车间奖励35+夜班补助160</t>
  </si>
  <si>
    <t>张余香</t>
  </si>
  <si>
    <t>车间奖励35+夜班补助120</t>
  </si>
  <si>
    <t>车  补</t>
  </si>
  <si>
    <t>合  计</t>
  </si>
  <si>
    <t>说明：3天试用期工资为15/小时，转正之后18元/小时，整理现场、盘点等工时按照80%计算，饭补5元/天；临时工试用期2天，15元/小时，转正18元/小时</t>
  </si>
  <si>
    <t>编制：</t>
  </si>
  <si>
    <t>审核：</t>
  </si>
  <si>
    <t>求和项:工资合计</t>
  </si>
  <si>
    <t>总计</t>
  </si>
  <si>
    <t>河北光华荣昌汽车部件有限公司</t>
  </si>
  <si>
    <t>金属件厂焊接车间</t>
  </si>
  <si>
    <t>应出勤天数：</t>
  </si>
  <si>
    <t>日期</t>
  </si>
  <si>
    <t>班组</t>
  </si>
  <si>
    <t>时间</t>
  </si>
  <si>
    <t>餐补出勤</t>
  </si>
  <si>
    <t>正常出勤时长</t>
  </si>
  <si>
    <t>加班（小时）</t>
  </si>
  <si>
    <t>计薪工时</t>
  </si>
  <si>
    <t>本人签字</t>
  </si>
  <si>
    <t>超8小时加班小时数</t>
  </si>
  <si>
    <t>日常出勤含8小时内出勤</t>
  </si>
  <si>
    <t>平时加班</t>
  </si>
  <si>
    <t>周末加班</t>
  </si>
  <si>
    <t>上午</t>
  </si>
  <si>
    <t>放</t>
  </si>
  <si>
    <t>下午</t>
  </si>
  <si>
    <t>加班</t>
  </si>
  <si>
    <t>白</t>
  </si>
  <si>
    <t>夜</t>
  </si>
  <si>
    <t>休</t>
  </si>
  <si>
    <t>事</t>
  </si>
  <si>
    <t>天津宏达翔科技有限公司</t>
  </si>
  <si>
    <t>/</t>
  </si>
  <si>
    <t>离</t>
  </si>
  <si>
    <t>职</t>
  </si>
  <si>
    <t>异常情况</t>
  </si>
  <si>
    <t>金额</t>
  </si>
  <si>
    <t>吴忠俊</t>
  </si>
  <si>
    <t>张炜杰</t>
  </si>
  <si>
    <t>合计</t>
  </si>
  <si>
    <t>张建越</t>
  </si>
  <si>
    <t>张宾</t>
  </si>
  <si>
    <t>陈学亮</t>
  </si>
  <si>
    <t>付冬阳</t>
  </si>
  <si>
    <t>霍云菊</t>
  </si>
  <si>
    <t>李玉庆</t>
  </si>
  <si>
    <t>安家瑞</t>
  </si>
  <si>
    <t>发泡
劳务</t>
  </si>
  <si>
    <t>夏寅众</t>
  </si>
  <si>
    <t>杨群</t>
  </si>
  <si>
    <t>陈俊园</t>
  </si>
  <si>
    <t>姜玉田</t>
  </si>
</sst>
</file>

<file path=xl/styles.xml><?xml version="1.0" encoding="utf-8"?>
<styleSheet xmlns="http://schemas.openxmlformats.org/spreadsheetml/2006/main" xmlns:mc="http://schemas.openxmlformats.org/markup-compatibility/2006" xmlns:xr9="http://schemas.microsoft.com/office/spreadsheetml/2016/revision9" mc:Ignorable="xr9">
  <numFmts count="12">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dd"/>
    <numFmt numFmtId="177" formatCode="aaa"/>
    <numFmt numFmtId="178" formatCode="General&quot;年&quot;"/>
    <numFmt numFmtId="179" formatCode="General&quot;月&quot;"/>
    <numFmt numFmtId="180" formatCode="0.0"/>
    <numFmt numFmtId="181" formatCode="yyyy/m/d;@"/>
    <numFmt numFmtId="182" formatCode="yyyy&quot;年&quot;m&quot;月&quot;d&quot;日&quot;;@"/>
    <numFmt numFmtId="183" formatCode="0.00_ "/>
  </numFmts>
  <fonts count="50">
    <font>
      <sz val="11"/>
      <color theme="1"/>
      <name val="宋体"/>
      <charset val="134"/>
      <scheme val="minor"/>
    </font>
    <font>
      <sz val="10"/>
      <color indexed="8"/>
      <name val="宋体"/>
      <charset val="134"/>
    </font>
    <font>
      <sz val="11"/>
      <color theme="1"/>
      <name val="微软雅黑"/>
      <charset val="134"/>
    </font>
    <font>
      <sz val="10"/>
      <color indexed="8"/>
      <name val="微软雅黑"/>
      <charset val="134"/>
    </font>
    <font>
      <b/>
      <sz val="14"/>
      <color theme="1"/>
      <name val="宋体"/>
      <charset val="134"/>
      <scheme val="minor"/>
    </font>
    <font>
      <b/>
      <sz val="10"/>
      <color indexed="8"/>
      <name val="宋体"/>
      <charset val="134"/>
    </font>
    <font>
      <b/>
      <sz val="14"/>
      <color theme="1"/>
      <name val="宋体"/>
      <charset val="134"/>
    </font>
    <font>
      <b/>
      <sz val="14"/>
      <color indexed="8"/>
      <name val="宋体"/>
      <charset val="134"/>
    </font>
    <font>
      <sz val="9"/>
      <color indexed="8"/>
      <name val="宋体"/>
      <charset val="134"/>
    </font>
    <font>
      <sz val="10"/>
      <color theme="1"/>
      <name val="宋体"/>
      <charset val="134"/>
      <scheme val="minor"/>
    </font>
    <font>
      <sz val="10"/>
      <name val="宋体"/>
      <charset val="134"/>
    </font>
    <font>
      <sz val="8"/>
      <name val="微软雅黑"/>
      <charset val="134"/>
    </font>
    <font>
      <sz val="9"/>
      <color theme="1"/>
      <name val="宋体"/>
      <charset val="134"/>
    </font>
    <font>
      <sz val="9"/>
      <name val="宋体"/>
      <charset val="134"/>
    </font>
    <font>
      <b/>
      <sz val="11"/>
      <color theme="1"/>
      <name val="微软雅黑"/>
      <charset val="134"/>
    </font>
    <font>
      <b/>
      <sz val="11"/>
      <color indexed="8"/>
      <name val="微软雅黑"/>
      <charset val="134"/>
    </font>
    <font>
      <b/>
      <sz val="11"/>
      <color theme="1"/>
      <name val="宋体"/>
      <charset val="134"/>
    </font>
    <font>
      <sz val="11"/>
      <color indexed="8"/>
      <name val="宋体"/>
      <charset val="134"/>
    </font>
    <font>
      <sz val="11"/>
      <name val="宋体"/>
      <charset val="134"/>
    </font>
    <font>
      <sz val="14"/>
      <color indexed="8"/>
      <name val="微软雅黑"/>
      <charset val="134"/>
    </font>
    <font>
      <sz val="10"/>
      <name val="微软雅黑"/>
      <charset val="134"/>
    </font>
    <font>
      <sz val="10"/>
      <color theme="1"/>
      <name val="宋体"/>
      <charset val="134"/>
    </font>
    <font>
      <sz val="10"/>
      <name val="宋体"/>
      <charset val="134"/>
      <scheme val="minor"/>
    </font>
    <font>
      <b/>
      <sz val="11"/>
      <color theme="0"/>
      <name val="微软雅黑"/>
      <charset val="134"/>
    </font>
    <font>
      <b/>
      <sz val="11"/>
      <name val="微软雅黑"/>
      <charset val="134"/>
    </font>
    <font>
      <b/>
      <sz val="12"/>
      <color theme="1"/>
      <name val="宋体"/>
      <charset val="134"/>
    </font>
    <font>
      <sz val="12"/>
      <color theme="1"/>
      <name val="宋体"/>
      <charset val="134"/>
    </font>
    <font>
      <sz val="12"/>
      <color indexed="8"/>
      <name val="宋体"/>
      <charset val="134"/>
    </font>
    <font>
      <sz val="12"/>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9"/>
      <name val="宋体"/>
      <charset val="134"/>
    </font>
    <font>
      <b/>
      <sz val="9"/>
      <name val="宋体"/>
      <charset val="134"/>
    </font>
  </fonts>
  <fills count="39">
    <fill>
      <patternFill patternType="none"/>
    </fill>
    <fill>
      <patternFill patternType="gray125"/>
    </fill>
    <fill>
      <patternFill patternType="solid">
        <fgColor rgb="FF00B050"/>
        <bgColor indexed="64"/>
      </patternFill>
    </fill>
    <fill>
      <patternFill patternType="solid">
        <fgColor rgb="FFFF0000"/>
        <bgColor indexed="64"/>
      </patternFill>
    </fill>
    <fill>
      <patternFill patternType="solid">
        <fgColor theme="0"/>
        <bgColor indexed="64"/>
      </patternFill>
    </fill>
    <fill>
      <patternFill patternType="solid">
        <fgColor rgb="FFFFFF00"/>
        <bgColor indexed="64"/>
      </patternFill>
    </fill>
    <fill>
      <patternFill patternType="solid">
        <fgColor rgb="FF92D050"/>
        <bgColor indexed="64"/>
      </patternFill>
    </fill>
    <fill>
      <patternFill patternType="solid">
        <fgColor theme="4" tint="0.599993896298105"/>
        <bgColor indexed="64"/>
      </patternFill>
    </fill>
    <fill>
      <patternFill patternType="solid">
        <fgColor theme="6" tint="-0.249977111117893"/>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0" fillId="9" borderId="8" applyNumberFormat="0" applyFont="0" applyAlignment="0" applyProtection="0">
      <alignment vertical="center"/>
    </xf>
    <xf numFmtId="0" fontId="31"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4" fillId="0" borderId="9" applyNumberFormat="0" applyFill="0" applyAlignment="0" applyProtection="0">
      <alignment vertical="center"/>
    </xf>
    <xf numFmtId="0" fontId="35" fillId="0" borderId="9" applyNumberFormat="0" applyFill="0" applyAlignment="0" applyProtection="0">
      <alignment vertical="center"/>
    </xf>
    <xf numFmtId="0" fontId="36" fillId="0" borderId="10" applyNumberFormat="0" applyFill="0" applyAlignment="0" applyProtection="0">
      <alignment vertical="center"/>
    </xf>
    <xf numFmtId="0" fontId="36" fillId="0" borderId="0" applyNumberFormat="0" applyFill="0" applyBorder="0" applyAlignment="0" applyProtection="0">
      <alignment vertical="center"/>
    </xf>
    <xf numFmtId="0" fontId="37" fillId="10" borderId="11" applyNumberFormat="0" applyAlignment="0" applyProtection="0">
      <alignment vertical="center"/>
    </xf>
    <xf numFmtId="0" fontId="38" fillId="11" borderId="12" applyNumberFormat="0" applyAlignment="0" applyProtection="0">
      <alignment vertical="center"/>
    </xf>
    <xf numFmtId="0" fontId="39" fillId="11" borderId="11" applyNumberFormat="0" applyAlignment="0" applyProtection="0">
      <alignment vertical="center"/>
    </xf>
    <xf numFmtId="0" fontId="40" fillId="12" borderId="13" applyNumberFormat="0" applyAlignment="0" applyProtection="0">
      <alignment vertical="center"/>
    </xf>
    <xf numFmtId="0" fontId="41" fillId="0" borderId="14" applyNumberFormat="0" applyFill="0" applyAlignment="0" applyProtection="0">
      <alignment vertical="center"/>
    </xf>
    <xf numFmtId="0" fontId="42" fillId="0" borderId="15" applyNumberFormat="0" applyFill="0" applyAlignment="0" applyProtection="0">
      <alignment vertical="center"/>
    </xf>
    <xf numFmtId="0" fontId="43" fillId="13" borderId="0" applyNumberFormat="0" applyBorder="0" applyAlignment="0" applyProtection="0">
      <alignment vertical="center"/>
    </xf>
    <xf numFmtId="0" fontId="44" fillId="14" borderId="0" applyNumberFormat="0" applyBorder="0" applyAlignment="0" applyProtection="0">
      <alignment vertical="center"/>
    </xf>
    <xf numFmtId="0" fontId="45" fillId="15" borderId="0" applyNumberFormat="0" applyBorder="0" applyAlignment="0" applyProtection="0">
      <alignment vertical="center"/>
    </xf>
    <xf numFmtId="0" fontId="46" fillId="16" borderId="0" applyNumberFormat="0" applyBorder="0" applyAlignment="0" applyProtection="0">
      <alignment vertical="center"/>
    </xf>
    <xf numFmtId="0" fontId="47" fillId="17" borderId="0" applyNumberFormat="0" applyBorder="0" applyAlignment="0" applyProtection="0">
      <alignment vertical="center"/>
    </xf>
    <xf numFmtId="0" fontId="47" fillId="7" borderId="0" applyNumberFormat="0" applyBorder="0" applyAlignment="0" applyProtection="0">
      <alignment vertical="center"/>
    </xf>
    <xf numFmtId="0" fontId="46" fillId="18" borderId="0" applyNumberFormat="0" applyBorder="0" applyAlignment="0" applyProtection="0">
      <alignment vertical="center"/>
    </xf>
    <xf numFmtId="0" fontId="46" fillId="19" borderId="0" applyNumberFormat="0" applyBorder="0" applyAlignment="0" applyProtection="0">
      <alignment vertical="center"/>
    </xf>
    <xf numFmtId="0" fontId="47" fillId="20" borderId="0" applyNumberFormat="0" applyBorder="0" applyAlignment="0" applyProtection="0">
      <alignment vertical="center"/>
    </xf>
    <xf numFmtId="0" fontId="47" fillId="21" borderId="0" applyNumberFormat="0" applyBorder="0" applyAlignment="0" applyProtection="0">
      <alignment vertical="center"/>
    </xf>
    <xf numFmtId="0" fontId="46" fillId="22" borderId="0" applyNumberFormat="0" applyBorder="0" applyAlignment="0" applyProtection="0">
      <alignment vertical="center"/>
    </xf>
    <xf numFmtId="0" fontId="46" fillId="23" borderId="0" applyNumberFormat="0" applyBorder="0" applyAlignment="0" applyProtection="0">
      <alignment vertical="center"/>
    </xf>
    <xf numFmtId="0" fontId="47" fillId="24" borderId="0" applyNumberFormat="0" applyBorder="0" applyAlignment="0" applyProtection="0">
      <alignment vertical="center"/>
    </xf>
    <xf numFmtId="0" fontId="47" fillId="25" borderId="0" applyNumberFormat="0" applyBorder="0" applyAlignment="0" applyProtection="0">
      <alignment vertical="center"/>
    </xf>
    <xf numFmtId="0" fontId="46" fillId="26" borderId="0" applyNumberFormat="0" applyBorder="0" applyAlignment="0" applyProtection="0">
      <alignment vertical="center"/>
    </xf>
    <xf numFmtId="0" fontId="46" fillId="27" borderId="0" applyNumberFormat="0" applyBorder="0" applyAlignment="0" applyProtection="0">
      <alignment vertical="center"/>
    </xf>
    <xf numFmtId="0" fontId="47" fillId="28" borderId="0" applyNumberFormat="0" applyBorder="0" applyAlignment="0" applyProtection="0">
      <alignment vertical="center"/>
    </xf>
    <xf numFmtId="0" fontId="47" fillId="29" borderId="0" applyNumberFormat="0" applyBorder="0" applyAlignment="0" applyProtection="0">
      <alignment vertical="center"/>
    </xf>
    <xf numFmtId="0" fontId="46" fillId="30" borderId="0" applyNumberFormat="0" applyBorder="0" applyAlignment="0" applyProtection="0">
      <alignment vertical="center"/>
    </xf>
    <xf numFmtId="0" fontId="46" fillId="31" borderId="0" applyNumberFormat="0" applyBorder="0" applyAlignment="0" applyProtection="0">
      <alignment vertical="center"/>
    </xf>
    <xf numFmtId="0" fontId="47" fillId="32" borderId="0" applyNumberFormat="0" applyBorder="0" applyAlignment="0" applyProtection="0">
      <alignment vertical="center"/>
    </xf>
    <xf numFmtId="0" fontId="47" fillId="33" borderId="0" applyNumberFormat="0" applyBorder="0" applyAlignment="0" applyProtection="0">
      <alignment vertical="center"/>
    </xf>
    <xf numFmtId="0" fontId="46" fillId="34" borderId="0" applyNumberFormat="0" applyBorder="0" applyAlignment="0" applyProtection="0">
      <alignment vertical="center"/>
    </xf>
    <xf numFmtId="0" fontId="46" fillId="35" borderId="0" applyNumberFormat="0" applyBorder="0" applyAlignment="0" applyProtection="0">
      <alignment vertical="center"/>
    </xf>
    <xf numFmtId="0" fontId="47" fillId="36" borderId="0" applyNumberFormat="0" applyBorder="0" applyAlignment="0" applyProtection="0">
      <alignment vertical="center"/>
    </xf>
    <xf numFmtId="0" fontId="47" fillId="37" borderId="0" applyNumberFormat="0" applyBorder="0" applyAlignment="0" applyProtection="0">
      <alignment vertical="center"/>
    </xf>
    <xf numFmtId="0" fontId="46" fillId="38" borderId="0" applyNumberFormat="0" applyBorder="0" applyAlignment="0" applyProtection="0">
      <alignment vertical="center"/>
    </xf>
    <xf numFmtId="0" fontId="28" fillId="0" borderId="0"/>
    <xf numFmtId="0" fontId="28" fillId="0" borderId="0">
      <alignment vertical="center"/>
    </xf>
  </cellStyleXfs>
  <cellXfs count="143">
    <xf numFmtId="0" fontId="0" fillId="0" borderId="0" xfId="0">
      <alignment vertical="center"/>
    </xf>
    <xf numFmtId="0" fontId="0" fillId="0" borderId="0" xfId="0" applyAlignment="1">
      <alignment vertical="center"/>
    </xf>
    <xf numFmtId="0" fontId="1" fillId="2" borderId="1" xfId="0" applyFont="1" applyFill="1" applyBorder="1" applyAlignment="1" applyProtection="1">
      <alignment vertical="center"/>
      <protection locked="0"/>
    </xf>
    <xf numFmtId="0" fontId="2" fillId="2" borderId="1" xfId="0" applyFont="1" applyFill="1" applyBorder="1" applyAlignment="1">
      <alignment vertical="center" wrapText="1"/>
    </xf>
    <xf numFmtId="0" fontId="1" fillId="3" borderId="1" xfId="0" applyFont="1" applyFill="1" applyBorder="1" applyAlignment="1" applyProtection="1">
      <alignment vertical="center"/>
      <protection locked="0"/>
    </xf>
    <xf numFmtId="0" fontId="1" fillId="0" borderId="1" xfId="0" applyFont="1" applyFill="1" applyBorder="1" applyAlignment="1" applyProtection="1">
      <alignment vertical="center"/>
      <protection locked="0"/>
    </xf>
    <xf numFmtId="0" fontId="3" fillId="2" borderId="1" xfId="0" applyFont="1" applyFill="1" applyBorder="1" applyAlignment="1" applyProtection="1">
      <alignment vertical="center"/>
      <protection locked="0"/>
    </xf>
    <xf numFmtId="0" fontId="3" fillId="0" borderId="1" xfId="0" applyFont="1" applyFill="1" applyBorder="1" applyAlignment="1" applyProtection="1">
      <alignment vertical="center"/>
      <protection locked="0"/>
    </xf>
    <xf numFmtId="0" fontId="3" fillId="0" borderId="2" xfId="0" applyFont="1" applyFill="1" applyBorder="1" applyAlignment="1" applyProtection="1">
      <alignment vertical="center"/>
      <protection locked="0"/>
    </xf>
    <xf numFmtId="0" fontId="4" fillId="4" borderId="1" xfId="0" applyFont="1" applyFill="1" applyBorder="1" applyAlignment="1">
      <alignment vertical="center"/>
    </xf>
    <xf numFmtId="0" fontId="5" fillId="4" borderId="3" xfId="0" applyFont="1" applyFill="1" applyBorder="1" applyAlignment="1" applyProtection="1">
      <alignment vertical="center" wrapText="1"/>
      <protection locked="0"/>
    </xf>
    <xf numFmtId="0" fontId="5" fillId="4" borderId="4" xfId="0" applyFont="1" applyFill="1" applyBorder="1" applyAlignment="1" applyProtection="1">
      <alignment vertical="center" wrapText="1"/>
      <protection locked="0"/>
    </xf>
    <xf numFmtId="0" fontId="4" fillId="4" borderId="2" xfId="0" applyFont="1" applyFill="1" applyBorder="1" applyAlignment="1">
      <alignment vertical="center"/>
    </xf>
    <xf numFmtId="0" fontId="5" fillId="4" borderId="1" xfId="0" applyFont="1" applyFill="1" applyBorder="1" applyAlignment="1" applyProtection="1">
      <alignment vertical="center" wrapText="1"/>
      <protection locked="0"/>
    </xf>
    <xf numFmtId="0" fontId="4" fillId="4" borderId="3" xfId="0" applyFont="1" applyFill="1" applyBorder="1" applyAlignment="1">
      <alignment vertical="center"/>
    </xf>
    <xf numFmtId="0" fontId="4" fillId="4" borderId="4" xfId="0" applyFont="1" applyFill="1" applyBorder="1" applyAlignment="1">
      <alignment vertical="center"/>
    </xf>
    <xf numFmtId="0" fontId="5" fillId="4" borderId="2" xfId="0" applyFont="1" applyFill="1" applyBorder="1" applyAlignment="1" applyProtection="1">
      <alignment vertical="center" wrapText="1"/>
      <protection locked="0"/>
    </xf>
    <xf numFmtId="0" fontId="6" fillId="2" borderId="1" xfId="0" applyFont="1" applyFill="1" applyBorder="1" applyAlignment="1" applyProtection="1">
      <alignment vertical="center"/>
      <protection locked="0"/>
    </xf>
    <xf numFmtId="0" fontId="7" fillId="2" borderId="1" xfId="0" applyFont="1" applyFill="1" applyBorder="1" applyAlignment="1" applyProtection="1">
      <alignment vertical="center"/>
      <protection locked="0"/>
    </xf>
    <xf numFmtId="0" fontId="1" fillId="2" borderId="1" xfId="0" applyFont="1" applyFill="1" applyBorder="1" applyAlignment="1" applyProtection="1">
      <alignment vertical="center"/>
    </xf>
    <xf numFmtId="0" fontId="8" fillId="2" borderId="2" xfId="0" applyFont="1" applyFill="1" applyBorder="1" applyAlignment="1" applyProtection="1">
      <alignment vertical="center"/>
      <protection locked="0"/>
    </xf>
    <xf numFmtId="0" fontId="8" fillId="0" borderId="1" xfId="0" applyFont="1" applyFill="1" applyBorder="1" applyAlignment="1" applyProtection="1">
      <alignment vertical="center"/>
      <protection locked="0"/>
    </xf>
    <xf numFmtId="0" fontId="8" fillId="2" borderId="4" xfId="0" applyFont="1" applyFill="1" applyBorder="1" applyAlignment="1" applyProtection="1">
      <alignment vertical="center"/>
      <protection locked="0"/>
    </xf>
    <xf numFmtId="0" fontId="8" fillId="2" borderId="1" xfId="0" applyFont="1" applyFill="1" applyBorder="1" applyAlignment="1" applyProtection="1">
      <alignment vertical="center"/>
      <protection locked="0"/>
    </xf>
    <xf numFmtId="0" fontId="1" fillId="4" borderId="1" xfId="0" applyFont="1" applyFill="1" applyBorder="1" applyAlignment="1" applyProtection="1">
      <alignment vertical="center"/>
      <protection locked="0"/>
    </xf>
    <xf numFmtId="0" fontId="2" fillId="0" borderId="1" xfId="0" applyFont="1" applyFill="1" applyBorder="1" applyAlignment="1">
      <alignment vertical="center" wrapText="1"/>
    </xf>
    <xf numFmtId="0" fontId="1" fillId="0" borderId="1" xfId="0" applyFont="1" applyFill="1" applyBorder="1" applyAlignment="1" applyProtection="1">
      <alignment horizontal="center" vertical="center"/>
      <protection locked="0"/>
    </xf>
    <xf numFmtId="0" fontId="1" fillId="0" borderId="2" xfId="0" applyFont="1" applyFill="1" applyBorder="1" applyAlignment="1" applyProtection="1">
      <alignment vertical="center"/>
      <protection locked="0"/>
    </xf>
    <xf numFmtId="0" fontId="1" fillId="0" borderId="4" xfId="0" applyFont="1" applyFill="1" applyBorder="1" applyAlignment="1" applyProtection="1">
      <alignment vertical="center"/>
      <protection locked="0"/>
    </xf>
    <xf numFmtId="0" fontId="3" fillId="3" borderId="1" xfId="0" applyFont="1" applyFill="1" applyBorder="1" applyAlignment="1">
      <alignment vertical="center"/>
    </xf>
    <xf numFmtId="0" fontId="3" fillId="5" borderId="1" xfId="0" applyFont="1" applyFill="1" applyBorder="1" applyAlignment="1" applyProtection="1">
      <alignment vertical="center"/>
      <protection locked="0"/>
    </xf>
    <xf numFmtId="0" fontId="7" fillId="2" borderId="1" xfId="0" applyFont="1" applyFill="1" applyBorder="1" applyAlignment="1" applyProtection="1">
      <alignment horizontal="center" vertical="center" wrapText="1"/>
      <protection locked="0"/>
    </xf>
    <xf numFmtId="0" fontId="7" fillId="2" borderId="1" xfId="0" applyFont="1" applyFill="1" applyBorder="1" applyAlignment="1" applyProtection="1">
      <alignment horizontal="center" vertical="center"/>
      <protection locked="0"/>
    </xf>
    <xf numFmtId="0" fontId="7" fillId="2" borderId="1" xfId="0" applyFont="1" applyFill="1" applyBorder="1" applyAlignment="1" applyProtection="1">
      <alignment vertical="center" wrapText="1"/>
      <protection locked="0"/>
    </xf>
    <xf numFmtId="0" fontId="7" fillId="0" borderId="1" xfId="0" applyFont="1" applyFill="1" applyBorder="1" applyAlignment="1" applyProtection="1">
      <alignment vertical="center"/>
      <protection locked="0"/>
    </xf>
    <xf numFmtId="0" fontId="6" fillId="6" borderId="1" xfId="0" applyFont="1" applyFill="1" applyBorder="1" applyAlignment="1" applyProtection="1">
      <alignment vertical="center"/>
      <protection locked="0"/>
    </xf>
    <xf numFmtId="0" fontId="1" fillId="0" borderId="1" xfId="0" applyFont="1" applyFill="1" applyBorder="1" applyAlignment="1" applyProtection="1">
      <alignment vertical="center"/>
    </xf>
    <xf numFmtId="0" fontId="1" fillId="0" borderId="2" xfId="0" applyFont="1" applyFill="1" applyBorder="1" applyAlignment="1" applyProtection="1">
      <alignment vertical="center"/>
    </xf>
    <xf numFmtId="0" fontId="1" fillId="4" borderId="1" xfId="0" applyFont="1" applyFill="1" applyBorder="1" applyAlignment="1" applyProtection="1">
      <alignment horizontal="center" vertical="center"/>
      <protection locked="0"/>
    </xf>
    <xf numFmtId="0" fontId="7" fillId="2" borderId="2" xfId="0" applyFont="1" applyFill="1" applyBorder="1" applyAlignment="1" applyProtection="1">
      <alignment vertical="center" wrapText="1"/>
      <protection locked="0"/>
    </xf>
    <xf numFmtId="0" fontId="1" fillId="4" borderId="2" xfId="0" applyFont="1" applyFill="1" applyBorder="1" applyAlignment="1" applyProtection="1">
      <alignment horizontal="center" vertical="center"/>
      <protection locked="0"/>
    </xf>
    <xf numFmtId="0" fontId="8" fillId="0" borderId="1" xfId="0" applyFont="1" applyFill="1" applyBorder="1" applyAlignment="1" applyProtection="1">
      <alignment vertical="center"/>
    </xf>
    <xf numFmtId="0" fontId="7" fillId="0" borderId="1" xfId="0" applyFont="1" applyFill="1" applyBorder="1" applyAlignment="1" applyProtection="1">
      <alignment horizontal="center" vertical="center"/>
      <protection locked="0"/>
    </xf>
    <xf numFmtId="0" fontId="3" fillId="3" borderId="1" xfId="0" applyFont="1" applyFill="1" applyBorder="1" applyAlignment="1">
      <alignment horizontal="center" vertical="center"/>
    </xf>
    <xf numFmtId="0" fontId="9" fillId="0" borderId="1" xfId="0" applyFont="1" applyBorder="1" applyAlignment="1">
      <alignment horizontal="center" vertical="center"/>
    </xf>
    <xf numFmtId="0" fontId="9" fillId="0" borderId="1" xfId="0" applyFont="1" applyBorder="1" applyAlignment="1">
      <alignment horizontal="center" vertical="center" wrapText="1"/>
    </xf>
    <xf numFmtId="0" fontId="10" fillId="0" borderId="1" xfId="0" applyFont="1" applyFill="1" applyBorder="1" applyAlignment="1">
      <alignment horizontal="center"/>
    </xf>
    <xf numFmtId="0" fontId="11" fillId="0" borderId="1" xfId="0" applyFont="1" applyFill="1" applyBorder="1" applyAlignment="1">
      <alignment horizontal="center" vertical="center"/>
    </xf>
    <xf numFmtId="0" fontId="3" fillId="0" borderId="1" xfId="0" applyFont="1" applyFill="1" applyBorder="1" applyAlignment="1">
      <alignment horizontal="center" vertical="center"/>
    </xf>
    <xf numFmtId="0" fontId="0" fillId="0" borderId="1" xfId="0" applyFont="1" applyFill="1" applyBorder="1" applyAlignment="1">
      <alignment vertical="center"/>
    </xf>
    <xf numFmtId="0" fontId="12" fillId="0" borderId="0" xfId="0" applyFont="1" applyFill="1" applyAlignment="1"/>
    <xf numFmtId="0" fontId="13" fillId="0" borderId="0" xfId="0" applyFont="1" applyFill="1" applyAlignment="1">
      <alignment vertical="center"/>
    </xf>
    <xf numFmtId="0" fontId="0" fillId="0" borderId="0" xfId="0" applyFont="1" applyFill="1" applyAlignment="1"/>
    <xf numFmtId="0" fontId="14" fillId="0" borderId="0" xfId="0" applyFont="1" applyFill="1" applyBorder="1" applyAlignment="1" applyProtection="1">
      <alignment horizontal="center" vertical="center"/>
    </xf>
    <xf numFmtId="0" fontId="15" fillId="0" borderId="0" xfId="0" applyFont="1" applyFill="1" applyBorder="1" applyAlignment="1" applyProtection="1">
      <alignment horizontal="center" vertical="center"/>
    </xf>
    <xf numFmtId="0" fontId="16" fillId="0" borderId="1" xfId="0" applyFont="1" applyFill="1" applyBorder="1" applyAlignment="1" applyProtection="1">
      <alignment horizontal="center" vertical="center"/>
    </xf>
    <xf numFmtId="0" fontId="17" fillId="0" borderId="1" xfId="0" applyFont="1" applyFill="1" applyBorder="1" applyAlignment="1" applyProtection="1">
      <alignment horizontal="center" vertical="center"/>
    </xf>
    <xf numFmtId="176" fontId="18" fillId="0" borderId="1" xfId="0" applyNumberFormat="1" applyFont="1" applyFill="1" applyBorder="1" applyAlignment="1" applyProtection="1">
      <alignment horizontal="center" vertical="center"/>
    </xf>
    <xf numFmtId="177" fontId="17" fillId="0" borderId="1" xfId="0" applyNumberFormat="1" applyFont="1" applyFill="1" applyBorder="1" applyAlignment="1" applyProtection="1">
      <alignment horizontal="center" vertical="center"/>
    </xf>
    <xf numFmtId="0" fontId="19" fillId="0" borderId="1" xfId="0" applyFont="1" applyFill="1" applyBorder="1" applyAlignment="1">
      <alignment horizontal="center" vertical="center"/>
    </xf>
    <xf numFmtId="0" fontId="1" fillId="0" borderId="1" xfId="0" applyFont="1" applyFill="1" applyBorder="1" applyAlignment="1" applyProtection="1">
      <alignment horizontal="center" vertical="center"/>
    </xf>
    <xf numFmtId="0" fontId="1" fillId="0" borderId="2" xfId="0" applyFont="1" applyFill="1" applyBorder="1" applyAlignment="1" applyProtection="1">
      <alignment horizontal="center" vertical="center"/>
    </xf>
    <xf numFmtId="0" fontId="1" fillId="0" borderId="4" xfId="0" applyFont="1" applyFill="1" applyBorder="1" applyAlignment="1" applyProtection="1">
      <alignment horizontal="center" vertical="center"/>
    </xf>
    <xf numFmtId="0" fontId="4" fillId="4" borderId="1" xfId="0" applyFont="1" applyFill="1" applyBorder="1" applyAlignment="1">
      <alignment horizontal="center" vertical="center"/>
    </xf>
    <xf numFmtId="0" fontId="9" fillId="4" borderId="1" xfId="0" applyFont="1" applyFill="1" applyBorder="1" applyAlignment="1">
      <alignment horizontal="center" vertical="center"/>
    </xf>
    <xf numFmtId="0" fontId="20" fillId="4" borderId="1" xfId="0" applyFont="1" applyFill="1" applyBorder="1" applyAlignment="1" applyProtection="1">
      <alignment horizontal="center" vertical="center"/>
    </xf>
    <xf numFmtId="0" fontId="21" fillId="4" borderId="1" xfId="0" applyFont="1" applyFill="1" applyBorder="1" applyAlignment="1" applyProtection="1">
      <alignment horizontal="center" vertical="center"/>
      <protection locked="0"/>
    </xf>
    <xf numFmtId="0" fontId="8" fillId="0" borderId="1" xfId="0" applyFont="1" applyFill="1" applyBorder="1" applyAlignment="1" applyProtection="1">
      <alignment horizontal="center" vertical="center"/>
      <protection locked="0"/>
    </xf>
    <xf numFmtId="0" fontId="5" fillId="4" borderId="1" xfId="0" applyFont="1" applyFill="1" applyBorder="1" applyAlignment="1" applyProtection="1">
      <alignment horizontal="center" vertical="center"/>
      <protection locked="0"/>
    </xf>
    <xf numFmtId="0" fontId="12" fillId="4" borderId="1" xfId="0" applyFont="1" applyFill="1" applyBorder="1" applyAlignment="1">
      <alignment horizontal="center" vertical="center"/>
    </xf>
    <xf numFmtId="0" fontId="12" fillId="7" borderId="1" xfId="0" applyFont="1" applyFill="1" applyBorder="1" applyAlignment="1">
      <alignment horizontal="center" vertical="center"/>
    </xf>
    <xf numFmtId="0" fontId="8" fillId="0" borderId="1" xfId="0" applyFont="1" applyFill="1" applyBorder="1" applyAlignment="1" applyProtection="1">
      <alignment horizontal="center" vertical="center"/>
    </xf>
    <xf numFmtId="0" fontId="3" fillId="0" borderId="1" xfId="0" applyFont="1" applyFill="1" applyBorder="1" applyAlignment="1" applyProtection="1">
      <alignment horizontal="center" vertical="center"/>
      <protection locked="0"/>
    </xf>
    <xf numFmtId="0" fontId="2" fillId="0" borderId="2"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6" fillId="6" borderId="1" xfId="0" applyFont="1" applyFill="1" applyBorder="1" applyAlignment="1" applyProtection="1">
      <alignment horizontal="center" vertical="center"/>
      <protection locked="0"/>
    </xf>
    <xf numFmtId="0" fontId="0" fillId="0" borderId="1" xfId="0" applyFont="1" applyFill="1" applyBorder="1" applyAlignment="1">
      <alignment horizontal="center" vertical="center"/>
    </xf>
    <xf numFmtId="0" fontId="20" fillId="0" borderId="1" xfId="0" applyFont="1" applyFill="1" applyBorder="1" applyAlignment="1">
      <alignment horizontal="center" vertical="center"/>
    </xf>
    <xf numFmtId="0" fontId="20" fillId="4" borderId="1" xfId="0" applyFont="1" applyFill="1" applyBorder="1" applyAlignment="1">
      <alignment horizontal="center" vertical="center"/>
    </xf>
    <xf numFmtId="0" fontId="9" fillId="3" borderId="1" xfId="0" applyFont="1" applyFill="1" applyBorder="1" applyAlignment="1">
      <alignment horizontal="center" vertical="center"/>
    </xf>
    <xf numFmtId="0" fontId="10" fillId="4" borderId="1" xfId="0" applyFont="1" applyFill="1" applyBorder="1" applyAlignment="1" applyProtection="1">
      <alignment horizontal="center" vertical="center"/>
      <protection locked="0"/>
    </xf>
    <xf numFmtId="0" fontId="20" fillId="4" borderId="1" xfId="0" applyNumberFormat="1" applyFont="1" applyFill="1" applyBorder="1" applyAlignment="1">
      <alignment horizontal="center" vertical="center"/>
    </xf>
    <xf numFmtId="0" fontId="12" fillId="4" borderId="1" xfId="0" applyFont="1" applyFill="1" applyBorder="1" applyAlignment="1">
      <alignment horizontal="center" vertical="center" wrapText="1"/>
    </xf>
    <xf numFmtId="0" fontId="22" fillId="4" borderId="1" xfId="0" applyFont="1" applyFill="1" applyBorder="1" applyAlignment="1">
      <alignment horizontal="center" vertical="center"/>
    </xf>
    <xf numFmtId="0" fontId="9" fillId="0" borderId="1" xfId="0" applyFont="1" applyFill="1" applyBorder="1" applyAlignment="1">
      <alignment horizontal="center" vertical="center"/>
    </xf>
    <xf numFmtId="0" fontId="20" fillId="0" borderId="1" xfId="0" applyNumberFormat="1" applyFont="1" applyFill="1" applyBorder="1" applyAlignment="1">
      <alignment horizontal="center" vertical="center"/>
    </xf>
    <xf numFmtId="0" fontId="0" fillId="0" borderId="2" xfId="0" applyFont="1" applyFill="1" applyBorder="1" applyAlignment="1">
      <alignment horizontal="center" vertical="center"/>
    </xf>
    <xf numFmtId="0" fontId="23" fillId="0" borderId="0" xfId="0" applyFont="1" applyFill="1" applyBorder="1" applyAlignment="1" applyProtection="1">
      <protection locked="0"/>
    </xf>
    <xf numFmtId="178" fontId="14" fillId="0" borderId="0" xfId="0" applyNumberFormat="1" applyFont="1" applyFill="1" applyBorder="1" applyAlignment="1" applyProtection="1">
      <alignment horizontal="left" vertical="center"/>
      <protection locked="0"/>
    </xf>
    <xf numFmtId="179" fontId="15" fillId="0" borderId="0" xfId="0" applyNumberFormat="1" applyFont="1" applyFill="1" applyBorder="1" applyAlignment="1" applyProtection="1">
      <alignment horizontal="left" vertical="center"/>
      <protection locked="0"/>
    </xf>
    <xf numFmtId="0" fontId="24" fillId="0" borderId="0" xfId="0" applyFont="1" applyFill="1" applyBorder="1" applyAlignment="1" applyProtection="1">
      <alignment horizontal="center"/>
      <protection locked="0"/>
    </xf>
    <xf numFmtId="0" fontId="15" fillId="0" borderId="0" xfId="0" applyFont="1" applyFill="1" applyBorder="1" applyAlignment="1" applyProtection="1">
      <alignment vertical="center"/>
    </xf>
    <xf numFmtId="0" fontId="18" fillId="0" borderId="1" xfId="0" applyFont="1" applyFill="1" applyBorder="1" applyAlignment="1" applyProtection="1">
      <alignment horizontal="center" vertical="center"/>
    </xf>
    <xf numFmtId="0" fontId="17" fillId="0" borderId="1" xfId="0" applyFont="1" applyFill="1" applyBorder="1" applyAlignment="1" applyProtection="1">
      <alignment horizontal="center" vertical="center" wrapText="1"/>
    </xf>
    <xf numFmtId="180" fontId="1" fillId="0" borderId="1" xfId="0" applyNumberFormat="1" applyFont="1" applyFill="1" applyBorder="1" applyAlignment="1" applyProtection="1">
      <alignment horizontal="center" vertical="center"/>
    </xf>
    <xf numFmtId="0" fontId="11" fillId="0" borderId="1" xfId="0" applyNumberFormat="1" applyFont="1" applyFill="1" applyBorder="1" applyAlignment="1">
      <alignment horizontal="center" vertical="center"/>
    </xf>
    <xf numFmtId="0" fontId="12" fillId="0" borderId="0" xfId="0" applyFont="1" applyFill="1" applyAlignment="1">
      <alignment horizontal="center" wrapText="1"/>
    </xf>
    <xf numFmtId="180" fontId="1" fillId="0" borderId="2" xfId="0" applyNumberFormat="1" applyFont="1" applyFill="1" applyBorder="1" applyAlignment="1" applyProtection="1">
      <alignment horizontal="center" vertical="center"/>
    </xf>
    <xf numFmtId="180" fontId="1" fillId="0" borderId="3" xfId="0" applyNumberFormat="1" applyFont="1" applyFill="1" applyBorder="1" applyAlignment="1" applyProtection="1">
      <alignment horizontal="center" vertical="center"/>
    </xf>
    <xf numFmtId="180" fontId="1" fillId="0" borderId="4" xfId="0" applyNumberFormat="1" applyFont="1" applyFill="1" applyBorder="1" applyAlignment="1" applyProtection="1">
      <alignment horizontal="center" vertical="center"/>
    </xf>
    <xf numFmtId="0" fontId="0" fillId="0" borderId="0" xfId="0" applyFill="1" applyAlignment="1"/>
    <xf numFmtId="0" fontId="5" fillId="4" borderId="4" xfId="0" applyFont="1" applyFill="1" applyBorder="1" applyAlignment="1" applyProtection="1">
      <alignment horizontal="center" vertical="center"/>
      <protection locked="0"/>
    </xf>
    <xf numFmtId="0" fontId="0" fillId="0" borderId="4" xfId="0" applyFont="1" applyFill="1" applyBorder="1" applyAlignment="1">
      <alignment horizontal="center" vertical="center"/>
    </xf>
    <xf numFmtId="0" fontId="1" fillId="3" borderId="1" xfId="0" applyFont="1" applyFill="1" applyBorder="1" applyAlignment="1" applyProtection="1">
      <alignment horizontal="center" vertical="center"/>
      <protection locked="0"/>
    </xf>
    <xf numFmtId="0" fontId="20" fillId="3" borderId="1" xfId="0" applyFont="1" applyFill="1" applyBorder="1" applyAlignment="1" applyProtection="1">
      <alignment horizontal="center" vertical="center"/>
    </xf>
    <xf numFmtId="0" fontId="21" fillId="3" borderId="1" xfId="0" applyFont="1" applyFill="1" applyBorder="1" applyAlignment="1" applyProtection="1">
      <alignment horizontal="center" vertical="center"/>
      <protection locked="0"/>
    </xf>
    <xf numFmtId="0" fontId="3" fillId="5" borderId="1" xfId="0" applyFont="1" applyFill="1" applyBorder="1" applyAlignment="1" applyProtection="1">
      <alignment horizontal="center" vertical="center"/>
      <protection locked="0"/>
    </xf>
    <xf numFmtId="0" fontId="0" fillId="8" borderId="1" xfId="0" applyFont="1" applyFill="1" applyBorder="1" applyAlignment="1">
      <alignment horizontal="center" vertical="center"/>
    </xf>
    <xf numFmtId="0" fontId="20" fillId="3" borderId="1" xfId="0" applyFont="1" applyFill="1" applyBorder="1" applyAlignment="1">
      <alignment horizontal="center" vertical="center"/>
    </xf>
    <xf numFmtId="0" fontId="10" fillId="3" borderId="1" xfId="0" applyFont="1" applyFill="1" applyBorder="1" applyAlignment="1" applyProtection="1">
      <alignment horizontal="center" vertical="center"/>
      <protection locked="0"/>
    </xf>
    <xf numFmtId="0" fontId="20" fillId="3" borderId="1" xfId="0" applyNumberFormat="1" applyFont="1" applyFill="1" applyBorder="1" applyAlignment="1">
      <alignment horizontal="center" vertical="center"/>
    </xf>
    <xf numFmtId="0" fontId="25" fillId="0" borderId="0" xfId="0" applyFont="1" applyFill="1" applyAlignment="1">
      <alignment horizontal="left" vertical="center"/>
    </xf>
    <xf numFmtId="0" fontId="26" fillId="0" borderId="0" xfId="0" applyFont="1" applyFill="1">
      <alignment vertical="center"/>
    </xf>
    <xf numFmtId="0" fontId="26" fillId="0" borderId="0" xfId="0" applyFont="1" applyFill="1" applyBorder="1" applyAlignment="1">
      <alignment horizontal="left" vertical="center"/>
    </xf>
    <xf numFmtId="0" fontId="26" fillId="0" borderId="0" xfId="0" applyFont="1" applyFill="1" applyAlignment="1">
      <alignment horizontal="left" vertical="center"/>
    </xf>
    <xf numFmtId="181" fontId="26" fillId="0" borderId="0" xfId="0" applyNumberFormat="1" applyFont="1" applyFill="1" applyAlignment="1">
      <alignment horizontal="center" vertical="center"/>
    </xf>
    <xf numFmtId="182" fontId="26" fillId="0" borderId="0" xfId="0" applyNumberFormat="1" applyFont="1" applyFill="1" applyAlignment="1">
      <alignment horizontal="left" vertical="center"/>
    </xf>
    <xf numFmtId="0" fontId="25" fillId="0" borderId="0" xfId="0" applyFont="1" applyFill="1" applyAlignment="1">
      <alignment horizontal="center" vertical="center"/>
    </xf>
    <xf numFmtId="0" fontId="26" fillId="0" borderId="1" xfId="0" applyFont="1" applyFill="1" applyBorder="1" applyAlignment="1">
      <alignment horizontal="left" vertical="center"/>
    </xf>
    <xf numFmtId="0" fontId="27" fillId="0" borderId="1" xfId="0" applyFont="1" applyFill="1" applyBorder="1" applyAlignment="1">
      <alignment horizontal="center" vertical="center" wrapText="1"/>
    </xf>
    <xf numFmtId="0" fontId="26" fillId="0" borderId="1" xfId="0" applyFont="1" applyFill="1" applyBorder="1" applyAlignment="1">
      <alignment horizontal="center" vertical="center" wrapText="1"/>
    </xf>
    <xf numFmtId="0" fontId="28" fillId="0" borderId="1" xfId="0" applyFont="1" applyFill="1" applyBorder="1" applyAlignment="1">
      <alignment horizontal="center" vertical="center"/>
    </xf>
    <xf numFmtId="183" fontId="28" fillId="0" borderId="1" xfId="0" applyNumberFormat="1" applyFont="1" applyFill="1" applyBorder="1" applyAlignment="1">
      <alignment vertical="center"/>
    </xf>
    <xf numFmtId="0" fontId="26" fillId="0" borderId="5" xfId="0" applyFont="1" applyFill="1" applyBorder="1" applyAlignment="1">
      <alignment horizontal="center" vertical="center"/>
    </xf>
    <xf numFmtId="0" fontId="26" fillId="0" borderId="6" xfId="0" applyFont="1" applyFill="1" applyBorder="1" applyAlignment="1">
      <alignment horizontal="center" vertical="center"/>
    </xf>
    <xf numFmtId="0" fontId="26" fillId="0" borderId="7" xfId="0" applyFont="1" applyFill="1" applyBorder="1" applyAlignment="1">
      <alignment horizontal="center" vertical="center"/>
    </xf>
    <xf numFmtId="0" fontId="27" fillId="0" borderId="5" xfId="0" applyFont="1" applyFill="1" applyBorder="1" applyAlignment="1">
      <alignment horizontal="center" vertical="center" wrapText="1"/>
    </xf>
    <xf numFmtId="0" fontId="27" fillId="0" borderId="6" xfId="0" applyFont="1" applyFill="1" applyBorder="1" applyAlignment="1">
      <alignment horizontal="center" vertical="center" wrapText="1"/>
    </xf>
    <xf numFmtId="0" fontId="27" fillId="0" borderId="7" xfId="0" applyFont="1" applyFill="1" applyBorder="1" applyAlignment="1">
      <alignment horizontal="center" vertical="center" wrapText="1"/>
    </xf>
    <xf numFmtId="0" fontId="26" fillId="0" borderId="0" xfId="0" applyFont="1" applyFill="1" applyAlignment="1">
      <alignment vertical="center"/>
    </xf>
    <xf numFmtId="0" fontId="28" fillId="0" borderId="0" xfId="0" applyFont="1" applyFill="1" applyBorder="1" applyAlignment="1">
      <alignment horizontal="center"/>
    </xf>
    <xf numFmtId="0" fontId="25" fillId="0" borderId="0" xfId="0" applyFont="1" applyFill="1">
      <alignment vertical="center"/>
    </xf>
    <xf numFmtId="0" fontId="28" fillId="0" borderId="3" xfId="0" applyFont="1" applyFill="1" applyBorder="1" applyAlignment="1">
      <alignment horizontal="center"/>
    </xf>
    <xf numFmtId="0" fontId="26" fillId="0" borderId="0" xfId="0" applyFont="1" applyFill="1" applyBorder="1">
      <alignment vertical="center"/>
    </xf>
    <xf numFmtId="0" fontId="26" fillId="0" borderId="0" xfId="0" applyFont="1" applyFill="1" applyBorder="1" applyAlignment="1">
      <alignment horizontal="center" vertical="center"/>
    </xf>
    <xf numFmtId="0" fontId="0" fillId="0" borderId="0" xfId="0" applyFill="1">
      <alignment vertical="center"/>
    </xf>
    <xf numFmtId="0" fontId="26" fillId="0" borderId="1" xfId="0" applyFont="1" applyFill="1" applyBorder="1" applyAlignment="1">
      <alignment horizontal="right" vertical="center"/>
    </xf>
    <xf numFmtId="183" fontId="28" fillId="0" borderId="1" xfId="0" applyNumberFormat="1" applyFont="1" applyFill="1" applyBorder="1" applyAlignment="1">
      <alignment horizontal="left" wrapText="1"/>
    </xf>
    <xf numFmtId="182" fontId="25" fillId="0" borderId="0" xfId="0" applyNumberFormat="1" applyFont="1" applyFill="1" applyAlignment="1">
      <alignment horizontal="left" vertical="center"/>
    </xf>
    <xf numFmtId="182" fontId="26" fillId="0" borderId="0" xfId="0" applyNumberFormat="1" applyFont="1" applyFill="1">
      <alignment vertical="center"/>
    </xf>
    <xf numFmtId="182" fontId="26" fillId="0" borderId="0" xfId="0" applyNumberFormat="1" applyFont="1" applyFill="1" applyBorder="1" applyAlignment="1">
      <alignment horizontal="left" vertical="center"/>
    </xf>
    <xf numFmtId="0" fontId="9" fillId="0" borderId="0" xfId="0" applyFont="1" applyFill="1" applyAlignment="1">
      <alignment horizontal="left" vertical="center"/>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0 2" xfId="49"/>
    <cellStyle name="常规 2" xfId="50"/>
  </cellStyles>
  <dxfs count="5">
    <dxf>
      <font>
        <color rgb="FF9C0006"/>
      </font>
      <fill>
        <patternFill patternType="solid">
          <bgColor rgb="FFFFC7CE"/>
        </patternFill>
      </fill>
    </dxf>
    <dxf>
      <font>
        <name val="宋"/>
        <scheme val="none"/>
        <b val="0"/>
        <i val="0"/>
        <strike val="0"/>
        <u val="none"/>
        <sz val="12"/>
        <color rgb="FF9C0006"/>
      </font>
      <fill>
        <patternFill patternType="solid">
          <bgColor rgb="FFFFC7CE"/>
        </patternFill>
      </fill>
    </dxf>
    <dxf>
      <font>
        <b val="0"/>
        <i val="0"/>
        <strike val="0"/>
        <u val="none"/>
        <sz val="12"/>
        <color rgb="FF9C0006"/>
      </font>
      <fill>
        <patternFill patternType="solid">
          <bgColor rgb="FFFFC7CE"/>
        </patternFill>
      </fill>
    </dxf>
    <dxf>
      <font>
        <name val=""/>
        <scheme val="none"/>
        <b val="0"/>
        <i val="0"/>
        <strike val="0"/>
        <u val="none"/>
        <sz val="12"/>
        <color rgb="FF9C0006"/>
      </font>
      <fill>
        <patternFill patternType="solid">
          <bgColor rgb="FFFFC7CE"/>
        </patternFill>
      </fill>
    </dxf>
    <dxf>
      <font>
        <color rgb="FF006100"/>
      </font>
      <fill>
        <patternFill patternType="solid">
          <bgColor rgb="FFC6EFCE"/>
        </patternFill>
      </fill>
    </dxf>
  </dxfs>
  <tableStyles count="0" defaultTableStyle="TableStyleMedium9" defaultPivotStyle="PivotStyleLight16"/>
  <colors>
    <mruColors>
      <color rgb="00FFC000"/>
      <color rgb="0092D05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externalLink" Target="externalLinks/externalLink3.xml"/><Relationship Id="rId8" Type="http://schemas.openxmlformats.org/officeDocument/2006/relationships/externalLink" Target="externalLinks/externalLink2.xml"/><Relationship Id="rId7" Type="http://schemas.openxmlformats.org/officeDocument/2006/relationships/externalLink" Target="externalLinks/externalLink1.xml"/><Relationship Id="rId6" Type="http://schemas.openxmlformats.org/officeDocument/2006/relationships/pivotCacheDefinition" Target="pivotCache/pivotCacheDefinition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7" Type="http://schemas.openxmlformats.org/officeDocument/2006/relationships/sharedStrings" Target="sharedStrings.xml"/><Relationship Id="rId16" Type="http://schemas.openxmlformats.org/officeDocument/2006/relationships/styles" Target="styles.xml"/><Relationship Id="rId15" Type="http://schemas.openxmlformats.org/officeDocument/2006/relationships/theme" Target="theme/theme1.xml"/><Relationship Id="rId14" Type="http://schemas.openxmlformats.org/officeDocument/2006/relationships/externalLink" Target="externalLinks/externalLink8.xml"/><Relationship Id="rId13" Type="http://schemas.openxmlformats.org/officeDocument/2006/relationships/externalLink" Target="externalLinks/externalLink7.xml"/><Relationship Id="rId12" Type="http://schemas.openxmlformats.org/officeDocument/2006/relationships/externalLink" Target="externalLinks/externalLink6.xml"/><Relationship Id="rId11" Type="http://schemas.openxmlformats.org/officeDocument/2006/relationships/externalLink" Target="externalLinks/externalLink5.xml"/><Relationship Id="rId10" Type="http://schemas.openxmlformats.org/officeDocument/2006/relationships/externalLink" Target="externalLinks/externalLink4.xml"/><Relationship Id="rId1" Type="http://schemas.openxmlformats.org/officeDocument/2006/relationships/worksheet" Target="worksheets/sheet1.xml"/></Relationships>
</file>

<file path=xl/ctrlProps/ctrlProp1.xml><?xml version="1.0" encoding="utf-8"?>
<formControlPr xmlns="http://schemas.microsoft.com/office/spreadsheetml/2009/9/main" objectType="Spin" dx="22" fmlaLink="$AK$1" max="2099" min="2020" page="10" val="2020"/>
</file>

<file path=xl/ctrlProps/ctrlProp10.xml><?xml version="1.0" encoding="utf-8"?>
<formControlPr xmlns="http://schemas.microsoft.com/office/spreadsheetml/2009/9/main" objectType="Spin" dx="22" fmlaLink="$AK$1" max="2099" min="2020" page="10" val="2020"/>
</file>

<file path=xl/ctrlProps/ctrlProp11.xml><?xml version="1.0" encoding="utf-8"?>
<formControlPr xmlns="http://schemas.microsoft.com/office/spreadsheetml/2009/9/main" objectType="Spin" dx="22" fmlaLink="$AM$1" max="12" min="1" page="10" val="1"/>
</file>

<file path=xl/ctrlProps/ctrlProp12.xml><?xml version="1.0" encoding="utf-8"?>
<formControlPr xmlns="http://schemas.microsoft.com/office/spreadsheetml/2009/9/main" objectType="Spin" dx="22" fmlaLink="$AK$1" max="2100" min="1900" page="10" val="1900"/>
</file>

<file path=xl/ctrlProps/ctrlProp13.xml><?xml version="1.0" encoding="utf-8"?>
<formControlPr xmlns="http://schemas.microsoft.com/office/spreadsheetml/2009/9/main" objectType="Spin" dx="22" fmlaLink="$AI$1" max="2099" min="2020" page="10" val="2020"/>
</file>

<file path=xl/ctrlProps/ctrlProp14.xml><?xml version="1.0" encoding="utf-8"?>
<formControlPr xmlns="http://schemas.microsoft.com/office/spreadsheetml/2009/9/main" objectType="Spin" dx="22" fmlaLink="$AM$1" max="2099" min="2020" page="10" val="2020"/>
</file>

<file path=xl/ctrlProps/ctrlProp15.xml><?xml version="1.0" encoding="utf-8"?>
<formControlPr xmlns="http://schemas.microsoft.com/office/spreadsheetml/2009/9/main" objectType="Spin" dx="22" fmlaLink="$AN$1" max="12" min="1" page="10" val="10"/>
</file>

<file path=xl/ctrlProps/ctrlProp16.xml><?xml version="1.0" encoding="utf-8"?>
<formControlPr xmlns="http://schemas.microsoft.com/office/spreadsheetml/2009/9/main" objectType="Spin" dx="22" fmlaLink="$AM$1" max="2099" min="2020" page="10" val="2020"/>
</file>

<file path=xl/ctrlProps/ctrlProp17.xml><?xml version="1.0" encoding="utf-8"?>
<formControlPr xmlns="http://schemas.microsoft.com/office/spreadsheetml/2009/9/main" objectType="Spin" dx="22" fmlaLink="$AL$1" max="2099" min="2020" page="10" val="2023"/>
</file>

<file path=xl/ctrlProps/ctrlProp18.xml><?xml version="1.0" encoding="utf-8"?>
<formControlPr xmlns="http://schemas.microsoft.com/office/spreadsheetml/2009/9/main" objectType="Spin" dx="22" fmlaLink="$AN$1" max="12" min="1" page="10" val="10"/>
</file>

<file path=xl/ctrlProps/ctrlProp19.xml><?xml version="1.0" encoding="utf-8"?>
<formControlPr xmlns="http://schemas.microsoft.com/office/spreadsheetml/2009/9/main" objectType="Spin" dx="22" fmlaLink="$AL$1" max="2100" min="1900" page="10" val="2023"/>
</file>

<file path=xl/ctrlProps/ctrlProp2.xml><?xml version="1.0" encoding="utf-8"?>
<formControlPr xmlns="http://schemas.microsoft.com/office/spreadsheetml/2009/9/main" objectType="Spin" dx="22" fmlaLink="$AM$1" max="12" min="1" page="10" val="1"/>
</file>

<file path=xl/ctrlProps/ctrlProp20.xml><?xml version="1.0" encoding="utf-8"?>
<formControlPr xmlns="http://schemas.microsoft.com/office/spreadsheetml/2009/9/main" objectType="Spin" dx="22" fmlaLink="$AK$1" max="2099" min="2020" page="10" val="2020"/>
</file>

<file path=xl/ctrlProps/ctrlProp21.xml><?xml version="1.0" encoding="utf-8"?>
<formControlPr xmlns="http://schemas.microsoft.com/office/spreadsheetml/2009/9/main" objectType="Spin" dx="22" fmlaLink="$AM$1" max="12" min="1" page="10" val="1"/>
</file>

<file path=xl/ctrlProps/ctrlProp22.xml><?xml version="1.0" encoding="utf-8"?>
<formControlPr xmlns="http://schemas.microsoft.com/office/spreadsheetml/2009/9/main" objectType="Spin" dx="22" fmlaLink="$AK$1" max="2100" min="1900" page="10" val="1900"/>
</file>

<file path=xl/ctrlProps/ctrlProp23.xml><?xml version="1.0" encoding="utf-8"?>
<formControlPr xmlns="http://schemas.microsoft.com/office/spreadsheetml/2009/9/main" objectType="Spin" dx="22" fmlaLink="$AI$1" max="2099" min="2020" page="10" val="2020"/>
</file>

<file path=xl/ctrlProps/ctrlProp24.xml><?xml version="1.0" encoding="utf-8"?>
<formControlPr xmlns="http://schemas.microsoft.com/office/spreadsheetml/2009/9/main" objectType="Spin" dx="22" fmlaLink="$AM$1" max="2099" min="2020" page="10" val="2020"/>
</file>

<file path=xl/ctrlProps/ctrlProp25.xml><?xml version="1.0" encoding="utf-8"?>
<formControlPr xmlns="http://schemas.microsoft.com/office/spreadsheetml/2009/9/main" objectType="Spin" dx="22" fmlaLink="$AN$1" max="12" min="1" page="10" val="10"/>
</file>

<file path=xl/ctrlProps/ctrlProp26.xml><?xml version="1.0" encoding="utf-8"?>
<formControlPr xmlns="http://schemas.microsoft.com/office/spreadsheetml/2009/9/main" objectType="Spin" dx="22" fmlaLink="$AM$1" max="2099" min="2020" page="10" val="2020"/>
</file>

<file path=xl/ctrlProps/ctrlProp27.xml><?xml version="1.0" encoding="utf-8"?>
<formControlPr xmlns="http://schemas.microsoft.com/office/spreadsheetml/2009/9/main" objectType="Spin" dx="22" fmlaLink="$AL$1" max="2099" min="2020" page="10" val="2023"/>
</file>

<file path=xl/ctrlProps/ctrlProp28.xml><?xml version="1.0" encoding="utf-8"?>
<formControlPr xmlns="http://schemas.microsoft.com/office/spreadsheetml/2009/9/main" objectType="Spin" dx="22" fmlaLink="$AL$1" max="2100" min="1900" page="10" val="2023"/>
</file>

<file path=xl/ctrlProps/ctrlProp29.xml><?xml version="1.0" encoding="utf-8"?>
<formControlPr xmlns="http://schemas.microsoft.com/office/spreadsheetml/2009/9/main" objectType="Spin" dx="22" fmlaLink="$AK$1" max="2099" min="2020" page="10" val="2020"/>
</file>

<file path=xl/ctrlProps/ctrlProp3.xml><?xml version="1.0" encoding="utf-8"?>
<formControlPr xmlns="http://schemas.microsoft.com/office/spreadsheetml/2009/9/main" objectType="Spin" dx="22" fmlaLink="$AK$1" max="2100" min="1900" page="10" val="1900"/>
</file>

<file path=xl/ctrlProps/ctrlProp30.xml><?xml version="1.0" encoding="utf-8"?>
<formControlPr xmlns="http://schemas.microsoft.com/office/spreadsheetml/2009/9/main" objectType="Spin" dx="22" fmlaLink="$AM$1" max="12" min="1" page="10" val="1"/>
</file>

<file path=xl/ctrlProps/ctrlProp31.xml><?xml version="1.0" encoding="utf-8"?>
<formControlPr xmlns="http://schemas.microsoft.com/office/spreadsheetml/2009/9/main" objectType="Spin" dx="22" fmlaLink="$AK$1" max="2100" min="1900" page="10" val="1900"/>
</file>

<file path=xl/ctrlProps/ctrlProp32.xml><?xml version="1.0" encoding="utf-8"?>
<formControlPr xmlns="http://schemas.microsoft.com/office/spreadsheetml/2009/9/main" objectType="Spin" dx="22" fmlaLink="$AI$1" max="2099" min="2020" page="10" val="2020"/>
</file>

<file path=xl/ctrlProps/ctrlProp33.xml><?xml version="1.0" encoding="utf-8"?>
<formControlPr xmlns="http://schemas.microsoft.com/office/spreadsheetml/2009/9/main" objectType="Spin" dx="22" fmlaLink="$AM$1" max="2099" min="2020" page="10" val="2020"/>
</file>

<file path=xl/ctrlProps/ctrlProp34.xml><?xml version="1.0" encoding="utf-8"?>
<formControlPr xmlns="http://schemas.microsoft.com/office/spreadsheetml/2009/9/main" objectType="Spin" dx="22" fmlaLink="$AN$1" max="12" min="1" page="10" val="10"/>
</file>

<file path=xl/ctrlProps/ctrlProp35.xml><?xml version="1.0" encoding="utf-8"?>
<formControlPr xmlns="http://schemas.microsoft.com/office/spreadsheetml/2009/9/main" objectType="Spin" dx="22" fmlaLink="$AM$1" max="2099" min="2020" page="10" val="2020"/>
</file>

<file path=xl/ctrlProps/ctrlProp36.xml><?xml version="1.0" encoding="utf-8"?>
<formControlPr xmlns="http://schemas.microsoft.com/office/spreadsheetml/2009/9/main" objectType="Spin" dx="22" fmlaLink="$AL$1" max="2099" min="2020" page="10" val="2023"/>
</file>

<file path=xl/ctrlProps/ctrlProp37.xml><?xml version="1.0" encoding="utf-8"?>
<formControlPr xmlns="http://schemas.microsoft.com/office/spreadsheetml/2009/9/main" objectType="Spin" dx="22" fmlaLink="$AN$1" max="12" min="1" page="10" val="10"/>
</file>

<file path=xl/ctrlProps/ctrlProp38.xml><?xml version="1.0" encoding="utf-8"?>
<formControlPr xmlns="http://schemas.microsoft.com/office/spreadsheetml/2009/9/main" objectType="Spin" dx="22" fmlaLink="$AL$1" max="2100" min="1900" page="10" val="2023"/>
</file>

<file path=xl/ctrlProps/ctrlProp4.xml><?xml version="1.0" encoding="utf-8"?>
<formControlPr xmlns="http://schemas.microsoft.com/office/spreadsheetml/2009/9/main" objectType="Spin" dx="22" fmlaLink="$AI$1" max="2099" min="2020" page="10" val="2020"/>
</file>

<file path=xl/ctrlProps/ctrlProp5.xml><?xml version="1.0" encoding="utf-8"?>
<formControlPr xmlns="http://schemas.microsoft.com/office/spreadsheetml/2009/9/main" objectType="Spin" dx="22" fmlaLink="$AM$1" max="2099" min="2020" page="10" val="2020"/>
</file>

<file path=xl/ctrlProps/ctrlProp6.xml><?xml version="1.0" encoding="utf-8"?>
<formControlPr xmlns="http://schemas.microsoft.com/office/spreadsheetml/2009/9/main" objectType="Spin" dx="22" fmlaLink="$AN$1" max="12" min="1" page="10" val="10"/>
</file>

<file path=xl/ctrlProps/ctrlProp7.xml><?xml version="1.0" encoding="utf-8"?>
<formControlPr xmlns="http://schemas.microsoft.com/office/spreadsheetml/2009/9/main" objectType="Spin" dx="22" fmlaLink="$AM$1" max="2099" min="2020" page="10" val="2020"/>
</file>

<file path=xl/ctrlProps/ctrlProp8.xml><?xml version="1.0" encoding="utf-8"?>
<formControlPr xmlns="http://schemas.microsoft.com/office/spreadsheetml/2009/9/main" objectType="Spin" dx="22" fmlaLink="$AL$1" max="2099" min="2020" page="10" val="2023"/>
</file>

<file path=xl/ctrlProps/ctrlProp9.xml><?xml version="1.0" encoding="utf-8"?>
<formControlPr xmlns="http://schemas.microsoft.com/office/spreadsheetml/2009/9/main" objectType="Spin" dx="22" fmlaLink="$AL$1" max="2100" min="1900" page="10" val="2023"/>
</file>

<file path=xl/drawings/drawing1.xml><?xml version="1.0" encoding="utf-8"?>
<xdr:wsDr xmlns:xdr="http://schemas.openxmlformats.org/drawingml/2006/spreadsheetDrawing" xmlns:r="http://schemas.openxmlformats.org/officeDocument/2006/relationships" xmlns:a="http://schemas.openxmlformats.org/drawingml/2006/main">
  <mc:AlternateContent xmlns:mc="http://schemas.openxmlformats.org/markup-compatibility/2006">
    <mc:Choice xmlns:a14="http://schemas.microsoft.com/office/drawing/2010/main" Requires="a14">
      <xdr:twoCellAnchor>
        <xdr:from>
          <xdr:col>36</xdr:col>
          <xdr:colOff>628650</xdr:colOff>
          <xdr:row>0</xdr:row>
          <xdr:rowOff>8255</xdr:rowOff>
        </xdr:from>
        <xdr:to>
          <xdr:col>36</xdr:col>
          <xdr:colOff>628650</xdr:colOff>
          <xdr:row>0</xdr:row>
          <xdr:rowOff>284480</xdr:rowOff>
        </xdr:to>
        <xdr:sp>
          <xdr:nvSpPr>
            <xdr:cNvPr id="1025" name="Spinner 1" hidden="1">
              <a:extLst>
                <a:ext uri="{63B3BB69-23CF-44E3-9099-C40C66FF867C}">
                  <a14:compatExt spid="_x0000_s1025"/>
                </a:ext>
              </a:extLst>
            </xdr:cNvPr>
            <xdr:cNvSpPr/>
          </xdr:nvSpPr>
          <xdr:spPr>
            <a:xfrm>
              <a:off x="13860145" y="8255"/>
              <a:ext cx="0" cy="27622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647065</xdr:colOff>
          <xdr:row>0</xdr:row>
          <xdr:rowOff>8255</xdr:rowOff>
        </xdr:from>
        <xdr:to>
          <xdr:col>38</xdr:col>
          <xdr:colOff>904875</xdr:colOff>
          <xdr:row>0</xdr:row>
          <xdr:rowOff>284480</xdr:rowOff>
        </xdr:to>
        <xdr:sp>
          <xdr:nvSpPr>
            <xdr:cNvPr id="1026" name="Spinner 2" hidden="1">
              <a:extLst>
                <a:ext uri="{63B3BB69-23CF-44E3-9099-C40C66FF867C}">
                  <a14:compatExt spid="_x0000_s1026"/>
                </a:ext>
              </a:extLst>
            </xdr:cNvPr>
            <xdr:cNvSpPr/>
          </xdr:nvSpPr>
          <xdr:spPr>
            <a:xfrm>
              <a:off x="14926310" y="8255"/>
              <a:ext cx="144145" cy="27622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37</xdr:col>
          <xdr:colOff>266700</xdr:colOff>
          <xdr:row>0</xdr:row>
          <xdr:rowOff>0</xdr:rowOff>
        </xdr:from>
        <xdr:to>
          <xdr:col>38</xdr:col>
          <xdr:colOff>8890</xdr:colOff>
          <xdr:row>0</xdr:row>
          <xdr:rowOff>276225</xdr:rowOff>
        </xdr:to>
        <xdr:sp>
          <xdr:nvSpPr>
            <xdr:cNvPr id="1027" name="Spinner 3" hidden="1">
              <a:extLst>
                <a:ext uri="{63B3BB69-23CF-44E3-9099-C40C66FF867C}">
                  <a14:compatExt spid="_x0000_s1027"/>
                </a:ext>
              </a:extLst>
            </xdr:cNvPr>
            <xdr:cNvSpPr/>
          </xdr:nvSpPr>
          <xdr:spPr>
            <a:xfrm>
              <a:off x="14126845" y="0"/>
              <a:ext cx="161290" cy="27622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590550</xdr:colOff>
          <xdr:row>0</xdr:row>
          <xdr:rowOff>9525</xdr:rowOff>
        </xdr:from>
        <xdr:to>
          <xdr:col>34</xdr:col>
          <xdr:colOff>590550</xdr:colOff>
          <xdr:row>0</xdr:row>
          <xdr:rowOff>257175</xdr:rowOff>
        </xdr:to>
        <xdr:sp>
          <xdr:nvSpPr>
            <xdr:cNvPr id="1030" name="Spinner 6" hidden="1">
              <a:extLst>
                <a:ext uri="{63B3BB69-23CF-44E3-9099-C40C66FF867C}">
                  <a14:compatExt spid="_x0000_s1030"/>
                </a:ext>
              </a:extLst>
            </xdr:cNvPr>
            <xdr:cNvSpPr/>
          </xdr:nvSpPr>
          <xdr:spPr>
            <a:xfrm>
              <a:off x="1277302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790575</xdr:colOff>
          <xdr:row>0</xdr:row>
          <xdr:rowOff>257175</xdr:rowOff>
        </xdr:to>
        <xdr:sp>
          <xdr:nvSpPr>
            <xdr:cNvPr id="1031" name="Spinner 7" hidden="1">
              <a:extLst>
                <a:ext uri="{63B3BB69-23CF-44E3-9099-C40C66FF867C}">
                  <a14:compatExt spid="_x0000_s1031"/>
                </a:ext>
              </a:extLst>
            </xdr:cNvPr>
            <xdr:cNvSpPr/>
          </xdr:nvSpPr>
          <xdr:spPr>
            <a:xfrm>
              <a:off x="14907895" y="9525"/>
              <a:ext cx="161925"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419100</xdr:colOff>
          <xdr:row>0</xdr:row>
          <xdr:rowOff>19050</xdr:rowOff>
        </xdr:from>
        <xdr:to>
          <xdr:col>39</xdr:col>
          <xdr:colOff>572135</xdr:colOff>
          <xdr:row>0</xdr:row>
          <xdr:rowOff>248285</xdr:rowOff>
        </xdr:to>
        <xdr:sp>
          <xdr:nvSpPr>
            <xdr:cNvPr id="1032" name="Spinner 8" hidden="1">
              <a:extLst>
                <a:ext uri="{63B3BB69-23CF-44E3-9099-C40C66FF867C}">
                  <a14:compatExt spid="_x0000_s1032"/>
                </a:ext>
              </a:extLst>
            </xdr:cNvPr>
            <xdr:cNvSpPr/>
          </xdr:nvSpPr>
          <xdr:spPr>
            <a:xfrm>
              <a:off x="15489555" y="19050"/>
              <a:ext cx="153035" cy="22923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790575</xdr:colOff>
          <xdr:row>0</xdr:row>
          <xdr:rowOff>257175</xdr:rowOff>
        </xdr:to>
        <xdr:sp>
          <xdr:nvSpPr>
            <xdr:cNvPr id="1033" name="Spinner 9" hidden="1">
              <a:extLst>
                <a:ext uri="{63B3BB69-23CF-44E3-9099-C40C66FF867C}">
                  <a14:compatExt spid="_x0000_s1033"/>
                </a:ext>
              </a:extLst>
            </xdr:cNvPr>
            <xdr:cNvSpPr/>
          </xdr:nvSpPr>
          <xdr:spPr>
            <a:xfrm>
              <a:off x="14907895" y="9525"/>
              <a:ext cx="161925"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0</xdr:colOff>
          <xdr:row>0</xdr:row>
          <xdr:rowOff>9525</xdr:rowOff>
        </xdr:from>
        <xdr:to>
          <xdr:col>38</xdr:col>
          <xdr:colOff>0</xdr:colOff>
          <xdr:row>1</xdr:row>
          <xdr:rowOff>0</xdr:rowOff>
        </xdr:to>
        <xdr:sp>
          <xdr:nvSpPr>
            <xdr:cNvPr id="1069" name="Spinner 45" hidden="1">
              <a:extLst>
                <a:ext uri="{63B3BB69-23CF-44E3-9099-C40C66FF867C}">
                  <a14:compatExt spid="_x0000_s1069"/>
                </a:ext>
              </a:extLst>
            </xdr:cNvPr>
            <xdr:cNvSpPr/>
          </xdr:nvSpPr>
          <xdr:spPr>
            <a:xfrm>
              <a:off x="14279245" y="9525"/>
              <a:ext cx="0" cy="37147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266700</xdr:colOff>
          <xdr:row>0</xdr:row>
          <xdr:rowOff>0</xdr:rowOff>
        </xdr:from>
        <xdr:to>
          <xdr:col>39</xdr:col>
          <xdr:colOff>9525</xdr:colOff>
          <xdr:row>1</xdr:row>
          <xdr:rowOff>0</xdr:rowOff>
        </xdr:to>
        <xdr:sp>
          <xdr:nvSpPr>
            <xdr:cNvPr id="1070" name="Spinner 46" hidden="1">
              <a:extLst>
                <a:ext uri="{63B3BB69-23CF-44E3-9099-C40C66FF867C}">
                  <a14:compatExt spid="_x0000_s1070"/>
                </a:ext>
              </a:extLst>
            </xdr:cNvPr>
            <xdr:cNvSpPr/>
          </xdr:nvSpPr>
          <xdr:spPr>
            <a:xfrm>
              <a:off x="14545945" y="0"/>
              <a:ext cx="534035" cy="381000"/>
            </a:xfrm>
            <a:prstGeom prst="rect">
              <a:avLst/>
            </a:prstGeom>
          </xdr:spPr>
        </xdr:sp>
        <xdr:clientData/>
      </xdr:twoCellAnchor>
    </mc:Choice>
    <mc:Fallback/>
  </mc:AlternateContent>
  <xdr:twoCellAnchor editAs="oneCell">
    <xdr:from>
      <xdr:col>0</xdr:col>
      <xdr:colOff>17145</xdr:colOff>
      <xdr:row>67</xdr:row>
      <xdr:rowOff>0</xdr:rowOff>
    </xdr:from>
    <xdr:to>
      <xdr:col>0</xdr:col>
      <xdr:colOff>93345</xdr:colOff>
      <xdr:row>67</xdr:row>
      <xdr:rowOff>166370</xdr:rowOff>
    </xdr:to>
    <xdr:sp>
      <xdr:nvSpPr>
        <xdr:cNvPr id="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3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3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3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3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3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3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3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3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3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3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4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4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4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4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4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4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4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4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4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4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5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5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5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5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5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5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5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5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5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5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6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6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6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6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6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6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6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6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6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6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7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7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7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7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7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7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7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7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7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7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8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8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8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8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8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8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8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8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8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8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9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9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9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9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9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9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9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9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9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9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0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0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0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0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0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0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0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0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0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0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1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1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1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1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1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1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1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1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1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1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2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2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2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2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2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2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2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2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2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2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3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3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3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3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3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3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3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3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3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3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4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4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4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4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4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4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4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4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4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4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5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6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6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6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6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6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6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6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6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6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6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7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7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7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7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7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7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7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7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7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7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8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8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8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8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8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8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8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8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8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8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3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3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3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3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3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3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3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3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3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3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4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4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4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4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4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4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4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4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4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4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5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5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5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5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5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5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5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5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5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5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6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6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6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6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6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6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6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6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6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6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7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7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7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7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7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7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7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7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7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7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8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8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8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8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8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8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8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8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8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8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9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9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9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9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9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9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9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9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9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9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30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30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30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30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30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30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30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30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30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30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31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31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31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31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31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31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31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31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31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31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32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32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22"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23"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24"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25"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26"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27"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28"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29"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30"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31"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32"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33"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34"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35"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36"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37"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38"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39"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40"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41"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42"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43"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44"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45"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46"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47"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48"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49"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50"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51"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52"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53"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54"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55"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56"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57"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58"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59"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60"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61"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62"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63"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64"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65"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66"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67"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68"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69"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70"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71"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72"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73"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74"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75"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76"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77"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78"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79"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80"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81"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82"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83"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84"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85"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86"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87"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88"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89"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90"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91"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92"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93"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94"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95"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96"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97"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98"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399"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00"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01"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02"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03"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04"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05"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06"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07"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08"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09"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10"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11"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12"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13"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14"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15"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16"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17"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18"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19"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20"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21"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22"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23"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24"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25"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26"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27"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28"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29"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30"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31"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32"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33"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34"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35"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36"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37"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38"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39"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40"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41"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42"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43"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44"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45"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46"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47"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48"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449"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5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5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5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5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5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5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5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5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5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5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6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6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6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6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6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6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6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6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6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6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7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7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7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7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7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7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7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7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7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7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8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8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8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8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8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8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8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8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8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8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9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9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9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9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9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9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9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9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9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49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0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0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0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0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0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0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0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0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0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0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1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1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1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1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1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1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1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1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1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1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2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2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2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2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2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2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2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2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2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2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3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3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3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3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3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3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3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3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3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3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4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4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4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4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4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4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4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4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4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4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5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5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5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5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5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5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5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5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5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5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6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6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6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6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6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6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6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6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6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6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7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7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7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7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7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7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7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77" name="Text Box 2"/>
        <xdr:cNvSpPr txBox="1"/>
      </xdr:nvSpPr>
      <xdr:spPr>
        <a:xfrm>
          <a:off x="17145" y="6692900"/>
          <a:ext cx="76200" cy="165735"/>
        </a:xfrm>
        <a:prstGeom prst="rect">
          <a:avLst/>
        </a:prstGeom>
        <a:noFill/>
        <a:ln w="9525">
          <a:noFill/>
        </a:ln>
      </xdr:spPr>
    </xdr:sp>
    <xdr:clientData/>
  </xdr:twoCellAnchor>
  <mc:AlternateContent xmlns:mc="http://schemas.openxmlformats.org/markup-compatibility/2006">
    <mc:Choice xmlns:a14="http://schemas.microsoft.com/office/drawing/2010/main" Requires="a14">
      <xdr:twoCellAnchor>
        <xdr:from>
          <xdr:col>36</xdr:col>
          <xdr:colOff>628650</xdr:colOff>
          <xdr:row>0</xdr:row>
          <xdr:rowOff>8255</xdr:rowOff>
        </xdr:from>
        <xdr:to>
          <xdr:col>36</xdr:col>
          <xdr:colOff>628650</xdr:colOff>
          <xdr:row>0</xdr:row>
          <xdr:rowOff>284480</xdr:rowOff>
        </xdr:to>
        <xdr:sp>
          <xdr:nvSpPr>
            <xdr:cNvPr id="1870" name="Spinner 846" hidden="1">
              <a:extLst>
                <a:ext uri="{63B3BB69-23CF-44E3-9099-C40C66FF867C}">
                  <a14:compatExt spid="_x0000_s1870"/>
                </a:ext>
              </a:extLst>
            </xdr:cNvPr>
            <xdr:cNvSpPr/>
          </xdr:nvSpPr>
          <xdr:spPr>
            <a:xfrm>
              <a:off x="13860145" y="8255"/>
              <a:ext cx="0" cy="27622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647065</xdr:colOff>
          <xdr:row>0</xdr:row>
          <xdr:rowOff>8255</xdr:rowOff>
        </xdr:from>
        <xdr:to>
          <xdr:col>38</xdr:col>
          <xdr:colOff>904875</xdr:colOff>
          <xdr:row>0</xdr:row>
          <xdr:rowOff>284480</xdr:rowOff>
        </xdr:to>
        <xdr:sp>
          <xdr:nvSpPr>
            <xdr:cNvPr id="1871" name="Spinner 847" hidden="1">
              <a:extLst>
                <a:ext uri="{63B3BB69-23CF-44E3-9099-C40C66FF867C}">
                  <a14:compatExt spid="_x0000_s1871"/>
                </a:ext>
              </a:extLst>
            </xdr:cNvPr>
            <xdr:cNvSpPr/>
          </xdr:nvSpPr>
          <xdr:spPr>
            <a:xfrm>
              <a:off x="14926310" y="8255"/>
              <a:ext cx="144145" cy="27622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37</xdr:col>
          <xdr:colOff>266700</xdr:colOff>
          <xdr:row>0</xdr:row>
          <xdr:rowOff>0</xdr:rowOff>
        </xdr:from>
        <xdr:to>
          <xdr:col>38</xdr:col>
          <xdr:colOff>8890</xdr:colOff>
          <xdr:row>0</xdr:row>
          <xdr:rowOff>276225</xdr:rowOff>
        </xdr:to>
        <xdr:sp>
          <xdr:nvSpPr>
            <xdr:cNvPr id="1872" name="Spinner 848" hidden="1">
              <a:extLst>
                <a:ext uri="{63B3BB69-23CF-44E3-9099-C40C66FF867C}">
                  <a14:compatExt spid="_x0000_s1872"/>
                </a:ext>
              </a:extLst>
            </xdr:cNvPr>
            <xdr:cNvSpPr/>
          </xdr:nvSpPr>
          <xdr:spPr>
            <a:xfrm>
              <a:off x="14126845" y="0"/>
              <a:ext cx="161290" cy="27622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590550</xdr:colOff>
          <xdr:row>0</xdr:row>
          <xdr:rowOff>9525</xdr:rowOff>
        </xdr:from>
        <xdr:to>
          <xdr:col>34</xdr:col>
          <xdr:colOff>590550</xdr:colOff>
          <xdr:row>0</xdr:row>
          <xdr:rowOff>257175</xdr:rowOff>
        </xdr:to>
        <xdr:sp>
          <xdr:nvSpPr>
            <xdr:cNvPr id="1873" name="Spinner 849" hidden="1">
              <a:extLst>
                <a:ext uri="{63B3BB69-23CF-44E3-9099-C40C66FF867C}">
                  <a14:compatExt spid="_x0000_s1873"/>
                </a:ext>
              </a:extLst>
            </xdr:cNvPr>
            <xdr:cNvSpPr/>
          </xdr:nvSpPr>
          <xdr:spPr>
            <a:xfrm>
              <a:off x="1277302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790575</xdr:colOff>
          <xdr:row>0</xdr:row>
          <xdr:rowOff>257175</xdr:rowOff>
        </xdr:to>
        <xdr:sp>
          <xdr:nvSpPr>
            <xdr:cNvPr id="1874" name="Spinner 850" hidden="1">
              <a:extLst>
                <a:ext uri="{63B3BB69-23CF-44E3-9099-C40C66FF867C}">
                  <a14:compatExt spid="_x0000_s1874"/>
                </a:ext>
              </a:extLst>
            </xdr:cNvPr>
            <xdr:cNvSpPr/>
          </xdr:nvSpPr>
          <xdr:spPr>
            <a:xfrm>
              <a:off x="14907895" y="9525"/>
              <a:ext cx="161925"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419100</xdr:colOff>
          <xdr:row>0</xdr:row>
          <xdr:rowOff>19050</xdr:rowOff>
        </xdr:from>
        <xdr:to>
          <xdr:col>39</xdr:col>
          <xdr:colOff>572135</xdr:colOff>
          <xdr:row>0</xdr:row>
          <xdr:rowOff>248285</xdr:rowOff>
        </xdr:to>
        <xdr:sp>
          <xdr:nvSpPr>
            <xdr:cNvPr id="1875" name="Spinner 851" hidden="1">
              <a:extLst>
                <a:ext uri="{63B3BB69-23CF-44E3-9099-C40C66FF867C}">
                  <a14:compatExt spid="_x0000_s1875"/>
                </a:ext>
              </a:extLst>
            </xdr:cNvPr>
            <xdr:cNvSpPr/>
          </xdr:nvSpPr>
          <xdr:spPr>
            <a:xfrm>
              <a:off x="15489555" y="19050"/>
              <a:ext cx="153035" cy="22923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790575</xdr:colOff>
          <xdr:row>0</xdr:row>
          <xdr:rowOff>257175</xdr:rowOff>
        </xdr:to>
        <xdr:sp>
          <xdr:nvSpPr>
            <xdr:cNvPr id="1876" name="Spinner 852" hidden="1">
              <a:extLst>
                <a:ext uri="{63B3BB69-23CF-44E3-9099-C40C66FF867C}">
                  <a14:compatExt spid="_x0000_s1876"/>
                </a:ext>
              </a:extLst>
            </xdr:cNvPr>
            <xdr:cNvSpPr/>
          </xdr:nvSpPr>
          <xdr:spPr>
            <a:xfrm>
              <a:off x="14907895" y="9525"/>
              <a:ext cx="161925"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0</xdr:colOff>
          <xdr:row>0</xdr:row>
          <xdr:rowOff>9525</xdr:rowOff>
        </xdr:from>
        <xdr:to>
          <xdr:col>38</xdr:col>
          <xdr:colOff>0</xdr:colOff>
          <xdr:row>1</xdr:row>
          <xdr:rowOff>0</xdr:rowOff>
        </xdr:to>
        <xdr:sp>
          <xdr:nvSpPr>
            <xdr:cNvPr id="1877" name="Spinner 853" hidden="1">
              <a:extLst>
                <a:ext uri="{63B3BB69-23CF-44E3-9099-C40C66FF867C}">
                  <a14:compatExt spid="_x0000_s1877"/>
                </a:ext>
              </a:extLst>
            </xdr:cNvPr>
            <xdr:cNvSpPr/>
          </xdr:nvSpPr>
          <xdr:spPr>
            <a:xfrm>
              <a:off x="14279245" y="9525"/>
              <a:ext cx="0" cy="37147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647700</xdr:colOff>
          <xdr:row>0</xdr:row>
          <xdr:rowOff>9525</xdr:rowOff>
        </xdr:from>
        <xdr:to>
          <xdr:col>39</xdr:col>
          <xdr:colOff>904875</xdr:colOff>
          <xdr:row>1</xdr:row>
          <xdr:rowOff>0</xdr:rowOff>
        </xdr:to>
        <xdr:sp>
          <xdr:nvSpPr>
            <xdr:cNvPr id="1878" name="Spinner 854" hidden="1">
              <a:extLst>
                <a:ext uri="{63B3BB69-23CF-44E3-9099-C40C66FF867C}">
                  <a14:compatExt spid="_x0000_s1878"/>
                </a:ext>
              </a:extLst>
            </xdr:cNvPr>
            <xdr:cNvSpPr/>
          </xdr:nvSpPr>
          <xdr:spPr>
            <a:xfrm>
              <a:off x="15671165" y="9525"/>
              <a:ext cx="0" cy="37147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266700</xdr:colOff>
          <xdr:row>0</xdr:row>
          <xdr:rowOff>0</xdr:rowOff>
        </xdr:from>
        <xdr:to>
          <xdr:col>39</xdr:col>
          <xdr:colOff>9525</xdr:colOff>
          <xdr:row>1</xdr:row>
          <xdr:rowOff>0</xdr:rowOff>
        </xdr:to>
        <xdr:sp>
          <xdr:nvSpPr>
            <xdr:cNvPr id="1879" name="Spinner 855" hidden="1">
              <a:extLst>
                <a:ext uri="{63B3BB69-23CF-44E3-9099-C40C66FF867C}">
                  <a14:compatExt spid="_x0000_s1879"/>
                </a:ext>
              </a:extLst>
            </xdr:cNvPr>
            <xdr:cNvSpPr/>
          </xdr:nvSpPr>
          <xdr:spPr>
            <a:xfrm>
              <a:off x="14545945" y="0"/>
              <a:ext cx="534035" cy="381000"/>
            </a:xfrm>
            <a:prstGeom prst="rect">
              <a:avLst/>
            </a:prstGeom>
          </xdr:spPr>
        </xdr:sp>
        <xdr:clientData/>
      </xdr:twoCellAnchor>
    </mc:Choice>
    <mc:Fallback/>
  </mc:AlternateContent>
  <xdr:twoCellAnchor editAs="oneCell">
    <xdr:from>
      <xdr:col>0</xdr:col>
      <xdr:colOff>17145</xdr:colOff>
      <xdr:row>32</xdr:row>
      <xdr:rowOff>0</xdr:rowOff>
    </xdr:from>
    <xdr:to>
      <xdr:col>0</xdr:col>
      <xdr:colOff>93345</xdr:colOff>
      <xdr:row>32</xdr:row>
      <xdr:rowOff>165735</xdr:rowOff>
    </xdr:to>
    <xdr:sp>
      <xdr:nvSpPr>
        <xdr:cNvPr id="57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7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8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8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8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8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8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8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8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8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8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8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9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9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9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9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9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9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9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9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9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59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0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0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0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0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0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0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0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0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0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0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1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1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1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1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1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1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1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1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1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1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2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2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2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2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2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2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2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2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2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2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3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3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3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3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3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3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3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3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3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3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4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4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4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4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4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4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4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4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4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4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5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5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5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5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5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5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5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5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5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5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6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6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6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6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6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6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6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6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6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6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7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7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7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7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7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7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7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7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7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7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8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8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8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8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8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8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8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8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8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8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9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9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9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9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9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9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9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9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9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69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70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70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70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70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70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70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06"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07"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08"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09"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10"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11"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12"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13"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14"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15"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16"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17"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18"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19"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20"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21"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22"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23"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24"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25"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26"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27"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28"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29"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30"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31"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32"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33"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34"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35"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36"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37"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38"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39"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40"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41"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42"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43"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44"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45"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46"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47"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48"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49"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50"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51"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52"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53"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54"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55"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56"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57"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58"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59"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60"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61"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62"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63"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64"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65"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66"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67"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68"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69"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70"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71"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72"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73"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74"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75"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76"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77"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78"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79"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80"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81"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82"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83"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84"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85"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86"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87"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88"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89"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90"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91"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92"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93"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94"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95"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96"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97"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98"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799"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800"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801"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802"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803"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804"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805"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806"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807"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808"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809"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810"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811"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812"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813"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814"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815"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816"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817"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818"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819"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820"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821"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822"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823"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824"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825"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826"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827"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828"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829"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830"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831"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832"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833" name="Text Box 2"/>
        <xdr:cNvSpPr txBox="1"/>
      </xdr:nvSpPr>
      <xdr:spPr>
        <a:xfrm>
          <a:off x="17145"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34"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35"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36"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37"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38"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39"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40"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41"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42"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43"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44"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45"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46"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47"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48"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49"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50"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51"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52"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53"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54"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55"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56"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57"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58"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59"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60"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61"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62"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63"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64"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65"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66"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67"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68"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69"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70"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71"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72"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73"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74"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75"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76"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77"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78"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79"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80"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81"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82"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83"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84"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85"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86"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87"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88"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89"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90"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91"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92"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93"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94"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95"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96"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97"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98"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899"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00"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01"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02"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03"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04"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05"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06"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07"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08"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09"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10"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11"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12"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13"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14"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15"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16"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17"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18"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19"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20"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21"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22"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23"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24"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25"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26"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27"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28"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29"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30"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31"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32"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33"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34"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35"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36"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37"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38"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39"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40"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41"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42"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43"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44"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45"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46"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47"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48"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49"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50"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51"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52"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53"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54"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55"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56"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57"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58"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59"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60"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961"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962"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963"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964"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965"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966"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967"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968"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969"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970"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971"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972"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973"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974"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975"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976"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977"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978"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979"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980"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981"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982"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983"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984"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985"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986"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987"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988"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989"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990"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991"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992"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993"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994"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995"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996"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997"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998"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999"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00"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01"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02"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03"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04"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05"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06"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07"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08"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09"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10"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11"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12"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13"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14"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15"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16"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17"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18"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19"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20"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21"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22"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23"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24"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28"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29"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34"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35"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36"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37"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38"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39"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40"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41"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42"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43"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44"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45"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46"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47"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48"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49"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50"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51"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52"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53"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54"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55"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56"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57"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58"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59"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60"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61"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62"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63"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64"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65"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66"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67"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68"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71"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72"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73"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74"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75"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76"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77"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78"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79"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80"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81"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82"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83"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84"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85"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86"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87"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88"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89"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90"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91"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92"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93"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94"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95"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96"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97"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1098" name="Text Box 2"/>
        <xdr:cNvSpPr txBox="1"/>
      </xdr:nvSpPr>
      <xdr:spPr>
        <a:xfrm>
          <a:off x="864870"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099"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00"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01"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02"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03"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04"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05"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06"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07"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08"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09"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10"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11"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12"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13"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14"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15"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16"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17"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18"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19"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20"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21"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22"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23"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24"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25"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26"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27"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28"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29"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30"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31"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32"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33"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34"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35"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36"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37"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38"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39"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40"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41"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42"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43"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44"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45"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46"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47"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48"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49"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50"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51"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52"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53"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54"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55"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56"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57"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58"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59"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60"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61"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62"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63"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64"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65"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66"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67"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68"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69"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70"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71"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72"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73"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74"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75"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76"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77"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78"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79"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80"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81"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82"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83"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84"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85"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86"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87"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88"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89"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90"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91"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92"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93"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94"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95"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96"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97"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98"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199"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200"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201"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202"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203"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204"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205"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206"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207"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208"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209"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210"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211"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212"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213"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214"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215"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216"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217"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218"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219"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220"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221"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222"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223"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224"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225"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1226"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27"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28"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29"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30"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31"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32"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33"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34"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35"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36"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37"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38"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39"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40"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41"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42"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43"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44"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45"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46"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47"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48"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49"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50"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51"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52"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53"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54"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55"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56"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57"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58"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59"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60"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61"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62"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63"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64"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65"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66"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67"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68"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69"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70"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71"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72"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73"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74"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75"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76"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77"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78"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79"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80"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81"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82"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83"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84"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85"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86"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87"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88"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89"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90"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91"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92"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93"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94"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95"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96"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97"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98"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299"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00"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01"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02"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03"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04"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05"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06"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07"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08"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09"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10"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11"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12"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13"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14"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15"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16"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17"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18"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19"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20"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21"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22"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23"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24"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25"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26"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27"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28"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29"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30"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31"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32"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33"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34"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35"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36"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37"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38"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39"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40"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41"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42"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43"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44"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45"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46"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47"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48"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49"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50"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51"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52"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53"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1354"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5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5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5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5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5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6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6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6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6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6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6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6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6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6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6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7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7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7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7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7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7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7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7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7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7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8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8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8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8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8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8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8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8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8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8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9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9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9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9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9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9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9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9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9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39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0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0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0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0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0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0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0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0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0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0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1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1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1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1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1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1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1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1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1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1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2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2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2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2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2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2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2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2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2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2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3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3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3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3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3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3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3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3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3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3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4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4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4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4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4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4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4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4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4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4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5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5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5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5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5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5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5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5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5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5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6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6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6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6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6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6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6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6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6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6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7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7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7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7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7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7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7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7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7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7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8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8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148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483"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484"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485"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486"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487"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488"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489"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490"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491"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492"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493"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494"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495"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496"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497"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498"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499"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00"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01"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02"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03"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04"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05"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06"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07"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08"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09"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10"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11"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12"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13"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14"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15"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16"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17"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18"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19"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20"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21"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22"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23"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24"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25"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26"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27"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28"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29"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30"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31"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32"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33"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34"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35"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36"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37"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38"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39"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40"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41"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42"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43"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44"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45"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46"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47"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48"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49"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50"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51"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52"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53"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54"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55"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56"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57"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58"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59"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60"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61"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62"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63"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64"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65"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66"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67"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68"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69"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70"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71"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72"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73"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74"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75"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76"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77"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78"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79"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80"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81"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82"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83"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84"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85"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86"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87"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88"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89"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90"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91"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92"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93"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94"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95"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96"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97"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98"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599"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600"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601"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602"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603"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604"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605"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606"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607"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608"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609"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1610"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11"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12"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13"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14"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15"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16"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17"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18"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19"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20"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21"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22"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23"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24"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25"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26"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27"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28"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29"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30"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31"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32"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33"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34"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35"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36"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37"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38"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39"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40"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41"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42"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43"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44"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45"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46"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47"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48"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49"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50"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51"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52"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53"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54"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55"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56"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57"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58"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59"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60"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61"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62"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63"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64"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65"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66"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67"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68"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69"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70"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71"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72"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73"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74"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75"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76"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77"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78"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79"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80"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81"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82"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83"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84"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85"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86"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87"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88"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89"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90"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91"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92"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93"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94"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95"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96"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97"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98"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699"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700"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701"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702"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703"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704"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705"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706"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707"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708"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709"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710"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711"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712"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713"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714"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715"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716"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717"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718"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719"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720"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721"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722"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723"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724"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725"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726"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727"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728"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729"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730"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731"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732"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733"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734"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735"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736"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737"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1738"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39"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40"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41"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42"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43"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44"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45"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46"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47"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48"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49"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50"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51"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52"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53"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54"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55"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56"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57"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58"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59"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60"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61"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62"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63"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64"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65"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66"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67"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68"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69"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70"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71"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72"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73"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74"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75"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76"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77"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78"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79"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80"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81"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82"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83"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84"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85"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86"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87"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88"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89"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90"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91"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92"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93"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94"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95"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96"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97"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98"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799"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00"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01"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02"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03"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04"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05"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06"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07"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08"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09"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10"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11"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12"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13"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14"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15"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16"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17"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18"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19"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20"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21"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22"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23"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24"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25"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26"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27"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28"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29"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30"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31"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32"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33"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34"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35"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36"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37"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38"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39"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40"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41"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42"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43"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44"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45"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46"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47"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48"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49"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50"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51"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52"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53"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54"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55"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56"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57"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58"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59"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60"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61"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62"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63"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64"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65"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1866" name="Text Box 2"/>
        <xdr:cNvSpPr txBox="1"/>
      </xdr:nvSpPr>
      <xdr:spPr>
        <a:xfrm>
          <a:off x="17145" y="12217400"/>
          <a:ext cx="76200" cy="165735"/>
        </a:xfrm>
        <a:prstGeom prst="rect">
          <a:avLst/>
        </a:prstGeom>
        <a:noFill/>
        <a:ln w="9525">
          <a:noFill/>
        </a:ln>
      </xdr:spPr>
    </xdr:sp>
    <xdr:clientData/>
  </xdr:twoCellAnchor>
  <mc:AlternateContent xmlns:mc="http://schemas.openxmlformats.org/markup-compatibility/2006">
    <mc:Choice xmlns:a14="http://schemas.microsoft.com/office/drawing/2010/main" Requires="a14">
      <xdr:twoCellAnchor>
        <xdr:from>
          <xdr:col>36</xdr:col>
          <xdr:colOff>628650</xdr:colOff>
          <xdr:row>0</xdr:row>
          <xdr:rowOff>8255</xdr:rowOff>
        </xdr:from>
        <xdr:to>
          <xdr:col>36</xdr:col>
          <xdr:colOff>628650</xdr:colOff>
          <xdr:row>0</xdr:row>
          <xdr:rowOff>284480</xdr:rowOff>
        </xdr:to>
        <xdr:sp>
          <xdr:nvSpPr>
            <xdr:cNvPr id="3783" name="Spinner 2759" hidden="1">
              <a:extLst>
                <a:ext uri="{63B3BB69-23CF-44E3-9099-C40C66FF867C}">
                  <a14:compatExt spid="_x0000_s3783"/>
                </a:ext>
              </a:extLst>
            </xdr:cNvPr>
            <xdr:cNvSpPr/>
          </xdr:nvSpPr>
          <xdr:spPr>
            <a:xfrm>
              <a:off x="13860145" y="8255"/>
              <a:ext cx="0" cy="27622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647065</xdr:colOff>
          <xdr:row>0</xdr:row>
          <xdr:rowOff>8255</xdr:rowOff>
        </xdr:from>
        <xdr:to>
          <xdr:col>38</xdr:col>
          <xdr:colOff>904875</xdr:colOff>
          <xdr:row>0</xdr:row>
          <xdr:rowOff>284480</xdr:rowOff>
        </xdr:to>
        <xdr:sp>
          <xdr:nvSpPr>
            <xdr:cNvPr id="3784" name="Spinner 2760" hidden="1">
              <a:extLst>
                <a:ext uri="{63B3BB69-23CF-44E3-9099-C40C66FF867C}">
                  <a14:compatExt spid="_x0000_s3784"/>
                </a:ext>
              </a:extLst>
            </xdr:cNvPr>
            <xdr:cNvSpPr/>
          </xdr:nvSpPr>
          <xdr:spPr>
            <a:xfrm>
              <a:off x="14926310" y="8255"/>
              <a:ext cx="144145" cy="27622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37</xdr:col>
          <xdr:colOff>266700</xdr:colOff>
          <xdr:row>0</xdr:row>
          <xdr:rowOff>0</xdr:rowOff>
        </xdr:from>
        <xdr:to>
          <xdr:col>38</xdr:col>
          <xdr:colOff>8890</xdr:colOff>
          <xdr:row>0</xdr:row>
          <xdr:rowOff>276225</xdr:rowOff>
        </xdr:to>
        <xdr:sp>
          <xdr:nvSpPr>
            <xdr:cNvPr id="3785" name="Spinner 2761" hidden="1">
              <a:extLst>
                <a:ext uri="{63B3BB69-23CF-44E3-9099-C40C66FF867C}">
                  <a14:compatExt spid="_x0000_s3785"/>
                </a:ext>
              </a:extLst>
            </xdr:cNvPr>
            <xdr:cNvSpPr/>
          </xdr:nvSpPr>
          <xdr:spPr>
            <a:xfrm>
              <a:off x="14126845" y="0"/>
              <a:ext cx="161290" cy="27622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590550</xdr:colOff>
          <xdr:row>0</xdr:row>
          <xdr:rowOff>9525</xdr:rowOff>
        </xdr:from>
        <xdr:to>
          <xdr:col>34</xdr:col>
          <xdr:colOff>590550</xdr:colOff>
          <xdr:row>0</xdr:row>
          <xdr:rowOff>257175</xdr:rowOff>
        </xdr:to>
        <xdr:sp>
          <xdr:nvSpPr>
            <xdr:cNvPr id="3786" name="Spinner 2762" hidden="1">
              <a:extLst>
                <a:ext uri="{63B3BB69-23CF-44E3-9099-C40C66FF867C}">
                  <a14:compatExt spid="_x0000_s3786"/>
                </a:ext>
              </a:extLst>
            </xdr:cNvPr>
            <xdr:cNvSpPr/>
          </xdr:nvSpPr>
          <xdr:spPr>
            <a:xfrm>
              <a:off x="1277302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790575</xdr:colOff>
          <xdr:row>0</xdr:row>
          <xdr:rowOff>257175</xdr:rowOff>
        </xdr:to>
        <xdr:sp>
          <xdr:nvSpPr>
            <xdr:cNvPr id="3787" name="Spinner 2763" hidden="1">
              <a:extLst>
                <a:ext uri="{63B3BB69-23CF-44E3-9099-C40C66FF867C}">
                  <a14:compatExt spid="_x0000_s3787"/>
                </a:ext>
              </a:extLst>
            </xdr:cNvPr>
            <xdr:cNvSpPr/>
          </xdr:nvSpPr>
          <xdr:spPr>
            <a:xfrm>
              <a:off x="14907895" y="9525"/>
              <a:ext cx="161925"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419100</xdr:colOff>
          <xdr:row>0</xdr:row>
          <xdr:rowOff>19050</xdr:rowOff>
        </xdr:from>
        <xdr:to>
          <xdr:col>39</xdr:col>
          <xdr:colOff>572135</xdr:colOff>
          <xdr:row>0</xdr:row>
          <xdr:rowOff>248285</xdr:rowOff>
        </xdr:to>
        <xdr:sp>
          <xdr:nvSpPr>
            <xdr:cNvPr id="3788" name="Spinner 2764" hidden="1">
              <a:extLst>
                <a:ext uri="{63B3BB69-23CF-44E3-9099-C40C66FF867C}">
                  <a14:compatExt spid="_x0000_s3788"/>
                </a:ext>
              </a:extLst>
            </xdr:cNvPr>
            <xdr:cNvSpPr/>
          </xdr:nvSpPr>
          <xdr:spPr>
            <a:xfrm>
              <a:off x="15489555" y="19050"/>
              <a:ext cx="153035" cy="22923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790575</xdr:colOff>
          <xdr:row>0</xdr:row>
          <xdr:rowOff>257175</xdr:rowOff>
        </xdr:to>
        <xdr:sp>
          <xdr:nvSpPr>
            <xdr:cNvPr id="3789" name="Spinner 2765" hidden="1">
              <a:extLst>
                <a:ext uri="{63B3BB69-23CF-44E3-9099-C40C66FF867C}">
                  <a14:compatExt spid="_x0000_s3789"/>
                </a:ext>
              </a:extLst>
            </xdr:cNvPr>
            <xdr:cNvSpPr/>
          </xdr:nvSpPr>
          <xdr:spPr>
            <a:xfrm>
              <a:off x="14907895" y="9525"/>
              <a:ext cx="161925"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0</xdr:colOff>
          <xdr:row>0</xdr:row>
          <xdr:rowOff>9525</xdr:rowOff>
        </xdr:from>
        <xdr:to>
          <xdr:col>38</xdr:col>
          <xdr:colOff>0</xdr:colOff>
          <xdr:row>1</xdr:row>
          <xdr:rowOff>0</xdr:rowOff>
        </xdr:to>
        <xdr:sp>
          <xdr:nvSpPr>
            <xdr:cNvPr id="3790" name="Spinner 2766" hidden="1">
              <a:extLst>
                <a:ext uri="{63B3BB69-23CF-44E3-9099-C40C66FF867C}">
                  <a14:compatExt spid="_x0000_s3790"/>
                </a:ext>
              </a:extLst>
            </xdr:cNvPr>
            <xdr:cNvSpPr/>
          </xdr:nvSpPr>
          <xdr:spPr>
            <a:xfrm>
              <a:off x="14279245" y="9525"/>
              <a:ext cx="0" cy="37147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266700</xdr:colOff>
          <xdr:row>0</xdr:row>
          <xdr:rowOff>0</xdr:rowOff>
        </xdr:from>
        <xdr:to>
          <xdr:col>39</xdr:col>
          <xdr:colOff>9525</xdr:colOff>
          <xdr:row>1</xdr:row>
          <xdr:rowOff>0</xdr:rowOff>
        </xdr:to>
        <xdr:sp>
          <xdr:nvSpPr>
            <xdr:cNvPr id="3791" name="Spinner 2767" hidden="1">
              <a:extLst>
                <a:ext uri="{63B3BB69-23CF-44E3-9099-C40C66FF867C}">
                  <a14:compatExt spid="_x0000_s3791"/>
                </a:ext>
              </a:extLst>
            </xdr:cNvPr>
            <xdr:cNvSpPr/>
          </xdr:nvSpPr>
          <xdr:spPr>
            <a:xfrm>
              <a:off x="14545945" y="0"/>
              <a:ext cx="534035" cy="381000"/>
            </a:xfrm>
            <a:prstGeom prst="rect">
              <a:avLst/>
            </a:prstGeom>
          </xdr:spPr>
        </xdr:sp>
        <xdr:clientData/>
      </xdr:twoCellAnchor>
    </mc:Choice>
    <mc:Fallback/>
  </mc:AlternateContent>
  <xdr:twoCellAnchor editAs="oneCell">
    <xdr:from>
      <xdr:col>0</xdr:col>
      <xdr:colOff>17145</xdr:colOff>
      <xdr:row>67</xdr:row>
      <xdr:rowOff>0</xdr:rowOff>
    </xdr:from>
    <xdr:to>
      <xdr:col>0</xdr:col>
      <xdr:colOff>93345</xdr:colOff>
      <xdr:row>67</xdr:row>
      <xdr:rowOff>166370</xdr:rowOff>
    </xdr:to>
    <xdr:sp>
      <xdr:nvSpPr>
        <xdr:cNvPr id="188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88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88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88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89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89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89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89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89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89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89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89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89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89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0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0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0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0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0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0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0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0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0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0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1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1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1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1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1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1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1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1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1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1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2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2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2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2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2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2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2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2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2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2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3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3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3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3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3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3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3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3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3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3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4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4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4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4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4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4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4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4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4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4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5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5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5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5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5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5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5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5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5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5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6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6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6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6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6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6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6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6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6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6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7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7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7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7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7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7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7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7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7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7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8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8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8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8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8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8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8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8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8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8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9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9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9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9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9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9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9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9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9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199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0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0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0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0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0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0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0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0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0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0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1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1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1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1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1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1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1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1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1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1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2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2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2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2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2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2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2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2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2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2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3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3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3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3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3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3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3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3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3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3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4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4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4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4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4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4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4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4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4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4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5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5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5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5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5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5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5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5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5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5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6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6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6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6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6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6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6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6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6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06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0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0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0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0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0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0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0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0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0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1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1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1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1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1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1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1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1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1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1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2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2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2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2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2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2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2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2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2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2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3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3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3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3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3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3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3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3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3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3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4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4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4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4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4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4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4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4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4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4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5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5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5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5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5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5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5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5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5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5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6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6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6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6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6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6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6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6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6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6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7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7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7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7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7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7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7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7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7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7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8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8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8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8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8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8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8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8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8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8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9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9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9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9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9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9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9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9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9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19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0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0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0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0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0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0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0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0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0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0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1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1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1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1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1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1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1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1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1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1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2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2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2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2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2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2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2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27"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28"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29"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30"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31"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32"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33"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34"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35"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67</xdr:row>
      <xdr:rowOff>0</xdr:rowOff>
    </xdr:from>
    <xdr:to>
      <xdr:col>0</xdr:col>
      <xdr:colOff>93345</xdr:colOff>
      <xdr:row>67</xdr:row>
      <xdr:rowOff>166370</xdr:rowOff>
    </xdr:to>
    <xdr:sp>
      <xdr:nvSpPr>
        <xdr:cNvPr id="2236" name="Text Box 2"/>
        <xdr:cNvSpPr txBox="1"/>
      </xdr:nvSpPr>
      <xdr:spPr>
        <a:xfrm>
          <a:off x="17145" y="13341350"/>
          <a:ext cx="76200" cy="166370"/>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37"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38"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39"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40"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41"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42"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43"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44"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45"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46"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47"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48"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49"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50"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51"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52"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53"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54"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55"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56"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57"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58"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59"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60"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61"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62"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63"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64"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65"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66"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67"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68"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69"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70"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71"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72"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73"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74"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75"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76"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77"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78"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79"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80"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81"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82"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83"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84"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85"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86"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87"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88"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89"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90"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91"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92"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93"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94"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95"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96"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97"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98"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299"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00"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01"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02"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03"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04"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05"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06"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07"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08"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09"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10"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11"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12"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13"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14"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15"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16"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17"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18"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19"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20"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21"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22"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23"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24"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25"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26"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27"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28"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29"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30"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31"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32"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33"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34"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35"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36"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37"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38"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39"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40"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41"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42"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43"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44"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45"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46"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47"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48"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49"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50"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51"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52"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53"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54"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55"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56"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57"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58"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59"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60"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61"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62"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63"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53</xdr:row>
      <xdr:rowOff>0</xdr:rowOff>
    </xdr:from>
    <xdr:to>
      <xdr:col>0</xdr:col>
      <xdr:colOff>92710</xdr:colOff>
      <xdr:row>53</xdr:row>
      <xdr:rowOff>165735</xdr:rowOff>
    </xdr:to>
    <xdr:sp>
      <xdr:nvSpPr>
        <xdr:cNvPr id="2364" name="Text Box 2"/>
        <xdr:cNvSpPr txBox="1"/>
      </xdr:nvSpPr>
      <xdr:spPr>
        <a:xfrm>
          <a:off x="17145" y="10693400"/>
          <a:ext cx="75565"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36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36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36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36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36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37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37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37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37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37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37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37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37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37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37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38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38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38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38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38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38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38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38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38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38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39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39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39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39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39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39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39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39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39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39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0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0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0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0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0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0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0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0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0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0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1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1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1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1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1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1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1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1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1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1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2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2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2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2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2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2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2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2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2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2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3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3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3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3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3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3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3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3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3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3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4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4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4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4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4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4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4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4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4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4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5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5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5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5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5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5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5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5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5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5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6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6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6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6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6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6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6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6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6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6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7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7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7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7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7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7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7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7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7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7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8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8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8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8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8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8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8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8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8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8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9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9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492" name="Text Box 2"/>
        <xdr:cNvSpPr txBox="1"/>
      </xdr:nvSpPr>
      <xdr:spPr>
        <a:xfrm>
          <a:off x="17145" y="6692900"/>
          <a:ext cx="76200" cy="165735"/>
        </a:xfrm>
        <a:prstGeom prst="rect">
          <a:avLst/>
        </a:prstGeom>
        <a:noFill/>
        <a:ln w="9525">
          <a:noFill/>
        </a:ln>
      </xdr:spPr>
    </xdr:sp>
    <xdr:clientData/>
  </xdr:twoCellAnchor>
  <mc:AlternateContent xmlns:mc="http://schemas.openxmlformats.org/markup-compatibility/2006">
    <mc:Choice xmlns:a14="http://schemas.microsoft.com/office/drawing/2010/main" Requires="a14">
      <xdr:twoCellAnchor>
        <xdr:from>
          <xdr:col>36</xdr:col>
          <xdr:colOff>628650</xdr:colOff>
          <xdr:row>0</xdr:row>
          <xdr:rowOff>8255</xdr:rowOff>
        </xdr:from>
        <xdr:to>
          <xdr:col>36</xdr:col>
          <xdr:colOff>628650</xdr:colOff>
          <xdr:row>0</xdr:row>
          <xdr:rowOff>284480</xdr:rowOff>
        </xdr:to>
        <xdr:sp>
          <xdr:nvSpPr>
            <xdr:cNvPr id="3792" name="Spinner 2768" hidden="1">
              <a:extLst>
                <a:ext uri="{63B3BB69-23CF-44E3-9099-C40C66FF867C}">
                  <a14:compatExt spid="_x0000_s3792"/>
                </a:ext>
              </a:extLst>
            </xdr:cNvPr>
            <xdr:cNvSpPr/>
          </xdr:nvSpPr>
          <xdr:spPr>
            <a:xfrm>
              <a:off x="13860145" y="8255"/>
              <a:ext cx="0" cy="27622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647065</xdr:colOff>
          <xdr:row>0</xdr:row>
          <xdr:rowOff>8255</xdr:rowOff>
        </xdr:from>
        <xdr:to>
          <xdr:col>38</xdr:col>
          <xdr:colOff>904875</xdr:colOff>
          <xdr:row>0</xdr:row>
          <xdr:rowOff>284480</xdr:rowOff>
        </xdr:to>
        <xdr:sp>
          <xdr:nvSpPr>
            <xdr:cNvPr id="3793" name="Spinner 2769" hidden="1">
              <a:extLst>
                <a:ext uri="{63B3BB69-23CF-44E3-9099-C40C66FF867C}">
                  <a14:compatExt spid="_x0000_s3793"/>
                </a:ext>
              </a:extLst>
            </xdr:cNvPr>
            <xdr:cNvSpPr/>
          </xdr:nvSpPr>
          <xdr:spPr>
            <a:xfrm>
              <a:off x="14926310" y="8255"/>
              <a:ext cx="144145" cy="27622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37</xdr:col>
          <xdr:colOff>266700</xdr:colOff>
          <xdr:row>0</xdr:row>
          <xdr:rowOff>0</xdr:rowOff>
        </xdr:from>
        <xdr:to>
          <xdr:col>38</xdr:col>
          <xdr:colOff>8890</xdr:colOff>
          <xdr:row>0</xdr:row>
          <xdr:rowOff>276225</xdr:rowOff>
        </xdr:to>
        <xdr:sp>
          <xdr:nvSpPr>
            <xdr:cNvPr id="3794" name="Spinner 2770" hidden="1">
              <a:extLst>
                <a:ext uri="{63B3BB69-23CF-44E3-9099-C40C66FF867C}">
                  <a14:compatExt spid="_x0000_s3794"/>
                </a:ext>
              </a:extLst>
            </xdr:cNvPr>
            <xdr:cNvSpPr/>
          </xdr:nvSpPr>
          <xdr:spPr>
            <a:xfrm>
              <a:off x="14126845" y="0"/>
              <a:ext cx="161290" cy="27622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590550</xdr:colOff>
          <xdr:row>0</xdr:row>
          <xdr:rowOff>9525</xdr:rowOff>
        </xdr:from>
        <xdr:to>
          <xdr:col>34</xdr:col>
          <xdr:colOff>590550</xdr:colOff>
          <xdr:row>0</xdr:row>
          <xdr:rowOff>257175</xdr:rowOff>
        </xdr:to>
        <xdr:sp>
          <xdr:nvSpPr>
            <xdr:cNvPr id="3795" name="Spinner 2771" hidden="1">
              <a:extLst>
                <a:ext uri="{63B3BB69-23CF-44E3-9099-C40C66FF867C}">
                  <a14:compatExt spid="_x0000_s3795"/>
                </a:ext>
              </a:extLst>
            </xdr:cNvPr>
            <xdr:cNvSpPr/>
          </xdr:nvSpPr>
          <xdr:spPr>
            <a:xfrm>
              <a:off x="1277302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790575</xdr:colOff>
          <xdr:row>0</xdr:row>
          <xdr:rowOff>257175</xdr:rowOff>
        </xdr:to>
        <xdr:sp>
          <xdr:nvSpPr>
            <xdr:cNvPr id="3796" name="Spinner 2772" hidden="1">
              <a:extLst>
                <a:ext uri="{63B3BB69-23CF-44E3-9099-C40C66FF867C}">
                  <a14:compatExt spid="_x0000_s3796"/>
                </a:ext>
              </a:extLst>
            </xdr:cNvPr>
            <xdr:cNvSpPr/>
          </xdr:nvSpPr>
          <xdr:spPr>
            <a:xfrm>
              <a:off x="14907895" y="9525"/>
              <a:ext cx="161925"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419100</xdr:colOff>
          <xdr:row>0</xdr:row>
          <xdr:rowOff>19050</xdr:rowOff>
        </xdr:from>
        <xdr:to>
          <xdr:col>39</xdr:col>
          <xdr:colOff>572135</xdr:colOff>
          <xdr:row>0</xdr:row>
          <xdr:rowOff>248285</xdr:rowOff>
        </xdr:to>
        <xdr:sp>
          <xdr:nvSpPr>
            <xdr:cNvPr id="3797" name="Spinner 2773" hidden="1">
              <a:extLst>
                <a:ext uri="{63B3BB69-23CF-44E3-9099-C40C66FF867C}">
                  <a14:compatExt spid="_x0000_s3797"/>
                </a:ext>
              </a:extLst>
            </xdr:cNvPr>
            <xdr:cNvSpPr/>
          </xdr:nvSpPr>
          <xdr:spPr>
            <a:xfrm>
              <a:off x="15489555" y="19050"/>
              <a:ext cx="153035" cy="22923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790575</xdr:colOff>
          <xdr:row>0</xdr:row>
          <xdr:rowOff>257175</xdr:rowOff>
        </xdr:to>
        <xdr:sp>
          <xdr:nvSpPr>
            <xdr:cNvPr id="3798" name="Spinner 2774" hidden="1">
              <a:extLst>
                <a:ext uri="{63B3BB69-23CF-44E3-9099-C40C66FF867C}">
                  <a14:compatExt spid="_x0000_s3798"/>
                </a:ext>
              </a:extLst>
            </xdr:cNvPr>
            <xdr:cNvSpPr/>
          </xdr:nvSpPr>
          <xdr:spPr>
            <a:xfrm>
              <a:off x="14907895" y="9525"/>
              <a:ext cx="161925"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0</xdr:colOff>
          <xdr:row>0</xdr:row>
          <xdr:rowOff>9525</xdr:rowOff>
        </xdr:from>
        <xdr:to>
          <xdr:col>38</xdr:col>
          <xdr:colOff>0</xdr:colOff>
          <xdr:row>1</xdr:row>
          <xdr:rowOff>0</xdr:rowOff>
        </xdr:to>
        <xdr:sp>
          <xdr:nvSpPr>
            <xdr:cNvPr id="3799" name="Spinner 2775" hidden="1">
              <a:extLst>
                <a:ext uri="{63B3BB69-23CF-44E3-9099-C40C66FF867C}">
                  <a14:compatExt spid="_x0000_s3799"/>
                </a:ext>
              </a:extLst>
            </xdr:cNvPr>
            <xdr:cNvSpPr/>
          </xdr:nvSpPr>
          <xdr:spPr>
            <a:xfrm>
              <a:off x="14279245" y="9525"/>
              <a:ext cx="0" cy="37147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647700</xdr:colOff>
          <xdr:row>0</xdr:row>
          <xdr:rowOff>9525</xdr:rowOff>
        </xdr:from>
        <xdr:to>
          <xdr:col>39</xdr:col>
          <xdr:colOff>904875</xdr:colOff>
          <xdr:row>1</xdr:row>
          <xdr:rowOff>0</xdr:rowOff>
        </xdr:to>
        <xdr:sp>
          <xdr:nvSpPr>
            <xdr:cNvPr id="3800" name="Spinner 2776" hidden="1">
              <a:extLst>
                <a:ext uri="{63B3BB69-23CF-44E3-9099-C40C66FF867C}">
                  <a14:compatExt spid="_x0000_s3800"/>
                </a:ext>
              </a:extLst>
            </xdr:cNvPr>
            <xdr:cNvSpPr/>
          </xdr:nvSpPr>
          <xdr:spPr>
            <a:xfrm>
              <a:off x="15671165" y="9525"/>
              <a:ext cx="0" cy="37147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266700</xdr:colOff>
          <xdr:row>0</xdr:row>
          <xdr:rowOff>0</xdr:rowOff>
        </xdr:from>
        <xdr:to>
          <xdr:col>39</xdr:col>
          <xdr:colOff>9525</xdr:colOff>
          <xdr:row>1</xdr:row>
          <xdr:rowOff>0</xdr:rowOff>
        </xdr:to>
        <xdr:sp>
          <xdr:nvSpPr>
            <xdr:cNvPr id="3801" name="Spinner 2777" hidden="1">
              <a:extLst>
                <a:ext uri="{63B3BB69-23CF-44E3-9099-C40C66FF867C}">
                  <a14:compatExt spid="_x0000_s3801"/>
                </a:ext>
              </a:extLst>
            </xdr:cNvPr>
            <xdr:cNvSpPr/>
          </xdr:nvSpPr>
          <xdr:spPr>
            <a:xfrm>
              <a:off x="14545945" y="0"/>
              <a:ext cx="534035" cy="381000"/>
            </a:xfrm>
            <a:prstGeom prst="rect">
              <a:avLst/>
            </a:prstGeom>
          </xdr:spPr>
        </xdr:sp>
        <xdr:clientData/>
      </xdr:twoCellAnchor>
    </mc:Choice>
    <mc:Fallback/>
  </mc:AlternateContent>
  <xdr:twoCellAnchor editAs="oneCell">
    <xdr:from>
      <xdr:col>0</xdr:col>
      <xdr:colOff>17145</xdr:colOff>
      <xdr:row>32</xdr:row>
      <xdr:rowOff>0</xdr:rowOff>
    </xdr:from>
    <xdr:to>
      <xdr:col>0</xdr:col>
      <xdr:colOff>93345</xdr:colOff>
      <xdr:row>32</xdr:row>
      <xdr:rowOff>165735</xdr:rowOff>
    </xdr:to>
    <xdr:sp>
      <xdr:nvSpPr>
        <xdr:cNvPr id="250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0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0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0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0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0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0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1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1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1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1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1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1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1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1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1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1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2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2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2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2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2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2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2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2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2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2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3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3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3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3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3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3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3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3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3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3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4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4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4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4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4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4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4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4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4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4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5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5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5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5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5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5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5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5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5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5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6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6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6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6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6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6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6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6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6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6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7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7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7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7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7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7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7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7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7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7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8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8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8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8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8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8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8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8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8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8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9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9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9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9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9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9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9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9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9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59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60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60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60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60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60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60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60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60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60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60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61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61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61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61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61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61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61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61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61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61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62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62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62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62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62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62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62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62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62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62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263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31"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32"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33"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34"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35"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36"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37"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38"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39"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40"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41"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42"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43"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44"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45"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46"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47"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48"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49"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50"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51"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52"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53"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54"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55"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56"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57"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58"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59"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60"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61"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62"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63"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64"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65"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66"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67"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68"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69"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70"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71"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72"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73"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74"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75"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76"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77"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78"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79"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80"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81"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82"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83"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84"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85"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86"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87"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88"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89"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90"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91"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92"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93"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94"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95"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96"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97"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98"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699"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00"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01"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02"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03"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04"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05"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06"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07"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08"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09"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10"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11"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12"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13"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14"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15"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16"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17"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18"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19"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20"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21"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22"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23"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24"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25"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26"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27"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28"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29"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30"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31"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32"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33"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34"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35"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36"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37"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38"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39"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40"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41"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42"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43"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44"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45"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46"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47"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48"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49"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50"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51"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52"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53"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54"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55"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56"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57" name="Text Box 2"/>
        <xdr:cNvSpPr txBox="1"/>
      </xdr:nvSpPr>
      <xdr:spPr>
        <a:xfrm>
          <a:off x="17145" y="5549900"/>
          <a:ext cx="75565" cy="165735"/>
        </a:xfrm>
        <a:prstGeom prst="rect">
          <a:avLst/>
        </a:prstGeom>
        <a:noFill/>
        <a:ln w="9525">
          <a:noFill/>
        </a:ln>
      </xdr:spPr>
    </xdr:sp>
    <xdr:clientData/>
  </xdr:twoCellAnchor>
  <xdr:twoCellAnchor editAs="oneCell">
    <xdr:from>
      <xdr:col>0</xdr:col>
      <xdr:colOff>17145</xdr:colOff>
      <xdr:row>26</xdr:row>
      <xdr:rowOff>0</xdr:rowOff>
    </xdr:from>
    <xdr:to>
      <xdr:col>0</xdr:col>
      <xdr:colOff>92710</xdr:colOff>
      <xdr:row>26</xdr:row>
      <xdr:rowOff>165735</xdr:rowOff>
    </xdr:to>
    <xdr:sp>
      <xdr:nvSpPr>
        <xdr:cNvPr id="2758" name="Text Box 2"/>
        <xdr:cNvSpPr txBox="1"/>
      </xdr:nvSpPr>
      <xdr:spPr>
        <a:xfrm>
          <a:off x="17145"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759"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760"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761"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762"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763"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764"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765"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766"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767"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768"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769"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770"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771"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772"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773"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774"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775"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776"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777"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778"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779"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780"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781"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782"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783"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784"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785"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786"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787"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788"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789"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790"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791"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792"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793"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794"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795"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796"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797"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798"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799"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00"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01"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02"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03"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04"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05"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06"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07"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08"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09"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10"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11"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12"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13"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14"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15"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16"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17"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18"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19"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20"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21"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22"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23"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24"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25"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26"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27"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28"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29"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30"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31"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32"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33"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34"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35"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36"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37"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38"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39"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40"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41"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42"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43"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44"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45"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46"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47"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48"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49"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50"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51"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52"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53"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54"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55"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56"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57"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58"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59"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60"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61"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62"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63"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64"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65"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66"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67"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68"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69"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70"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71"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72"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73"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74"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75"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76"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77"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78"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79"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80"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81"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82"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83"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84"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85"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26</xdr:row>
      <xdr:rowOff>0</xdr:rowOff>
    </xdr:from>
    <xdr:to>
      <xdr:col>1</xdr:col>
      <xdr:colOff>92710</xdr:colOff>
      <xdr:row>26</xdr:row>
      <xdr:rowOff>165735</xdr:rowOff>
    </xdr:to>
    <xdr:sp>
      <xdr:nvSpPr>
        <xdr:cNvPr id="2886" name="Text Box 2"/>
        <xdr:cNvSpPr txBox="1"/>
      </xdr:nvSpPr>
      <xdr:spPr>
        <a:xfrm>
          <a:off x="864870" y="5549900"/>
          <a:ext cx="75565"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887"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888"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889"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890"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891"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892"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893"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894"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895"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896"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897"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898"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899"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00"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01"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02"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03"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04"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05"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06"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07"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08"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09"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10"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11"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12"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13"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14"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15"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16"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17"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18"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19"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20"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21"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22"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23"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24"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25"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26"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27"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28"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29"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30"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31"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32"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33"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34"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35"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36"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37"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38"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39"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40"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41"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42"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43"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44"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45"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46"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47"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48"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49"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50"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51"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52"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53"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54"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55"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56"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57"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58"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59"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60"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61"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62"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63"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64"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65"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66"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67"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68"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69"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70"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71"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72"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73"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74"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75"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76"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77"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78"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79"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80"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81"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82"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83"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84"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85"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86"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87"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88"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89"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90"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91"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92"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93"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94"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95"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96"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97"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98"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2999"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3000"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3001"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3002"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3003"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3004"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3005"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3006"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3007"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3008"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3009"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3010"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3011"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3012"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3013" name="Text Box 2"/>
        <xdr:cNvSpPr txBox="1"/>
      </xdr:nvSpPr>
      <xdr:spPr>
        <a:xfrm>
          <a:off x="864870" y="4978400"/>
          <a:ext cx="76200" cy="165735"/>
        </a:xfrm>
        <a:prstGeom prst="rect">
          <a:avLst/>
        </a:prstGeom>
        <a:noFill/>
        <a:ln w="9525">
          <a:noFill/>
        </a:ln>
      </xdr:spPr>
    </xdr:sp>
    <xdr:clientData/>
  </xdr:twoCellAnchor>
  <xdr:twoCellAnchor editAs="oneCell">
    <xdr:from>
      <xdr:col>1</xdr:col>
      <xdr:colOff>17145</xdr:colOff>
      <xdr:row>23</xdr:row>
      <xdr:rowOff>0</xdr:rowOff>
    </xdr:from>
    <xdr:to>
      <xdr:col>1</xdr:col>
      <xdr:colOff>93345</xdr:colOff>
      <xdr:row>23</xdr:row>
      <xdr:rowOff>165735</xdr:rowOff>
    </xdr:to>
    <xdr:sp>
      <xdr:nvSpPr>
        <xdr:cNvPr id="3014" name="Text Box 2"/>
        <xdr:cNvSpPr txBox="1"/>
      </xdr:nvSpPr>
      <xdr:spPr>
        <a:xfrm>
          <a:off x="864870"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15"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16"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17"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18"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19"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20"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21"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22"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23"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24"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25"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26"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27"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28"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29"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30"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31"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32"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33"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34"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35"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36"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37"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38"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39"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40"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41"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42"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43"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44"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45"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46"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47"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48"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49"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50"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51"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52"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53"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54"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55"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56"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57"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58"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59"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60"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61"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62"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63"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64"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65"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66"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67"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68"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69"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70"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71"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72"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73"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74"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75"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76"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77"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78"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79"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80"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81"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82"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83"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84"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85"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86"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87"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88"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89"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90"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91"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92"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93"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94"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95"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96"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97"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98"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099"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00"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01"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02"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03"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04"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05"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06"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07"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08"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09"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10"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11"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12"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13"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14"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15"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16"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17"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18"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19"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20"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21"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22"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23"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24"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25"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26"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27"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28"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29"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30"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31"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32"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33"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34"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35"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36"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37"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38"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39"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40"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41"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93345</xdr:colOff>
      <xdr:row>23</xdr:row>
      <xdr:rowOff>165735</xdr:rowOff>
    </xdr:to>
    <xdr:sp>
      <xdr:nvSpPr>
        <xdr:cNvPr id="3142" name="Text Box 2"/>
        <xdr:cNvSpPr txBox="1"/>
      </xdr:nvSpPr>
      <xdr:spPr>
        <a:xfrm>
          <a:off x="17145" y="49784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43"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44"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45"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46"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47"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48"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49"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50"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51"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52"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53"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54"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55"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56"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57"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58"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59"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60"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61"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62"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63"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64"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65"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66"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67"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68"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69"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70"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71"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72"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73"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74"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75"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76"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77"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78"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79"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80"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81"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82"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83"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84"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85"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86"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87"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88"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89"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90"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91"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92"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93"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94"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95"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96"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97"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98"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199"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00"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01"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02"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03"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04"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05"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06"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07"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08"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09"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10"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11"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12"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13"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14"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15"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16"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17"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18"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19"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20"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21"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22"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23"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24"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25"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26"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27"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28"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29"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30"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31"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32"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33"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34"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35"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36"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37"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38"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39"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40"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41"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42"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43"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44"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45"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46"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47"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48"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49"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50"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51"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52"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53"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54"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55"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56"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57"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58"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59"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60"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61"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62"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63"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64"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65"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66"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67"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68"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69"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3270"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27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27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27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27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27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27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27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27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27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28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28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28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28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28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28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28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28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28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28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29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29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29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29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29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29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29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29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29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29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0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0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0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0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0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0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0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0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0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0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1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1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1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1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1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1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1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1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1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1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2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2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2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2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2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2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2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2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2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2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3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3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3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3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3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3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3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3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3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3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4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4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4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4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4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4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4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4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4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4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5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5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5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5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5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5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5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5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5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5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6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6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6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6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6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6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6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6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6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6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7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7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7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7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7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7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7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7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7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7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8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8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8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8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8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8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8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8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8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89"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90"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91"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92"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93"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94"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95"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96"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97"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32</xdr:row>
      <xdr:rowOff>0</xdr:rowOff>
    </xdr:from>
    <xdr:to>
      <xdr:col>0</xdr:col>
      <xdr:colOff>93345</xdr:colOff>
      <xdr:row>32</xdr:row>
      <xdr:rowOff>165735</xdr:rowOff>
    </xdr:to>
    <xdr:sp>
      <xdr:nvSpPr>
        <xdr:cNvPr id="3398" name="Text Box 2"/>
        <xdr:cNvSpPr txBox="1"/>
      </xdr:nvSpPr>
      <xdr:spPr>
        <a:xfrm>
          <a:off x="17145" y="66929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399"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00"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01"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02"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03"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04"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05"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06"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07"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08"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09"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10"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11"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12"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13"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14"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15"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16"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17"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18"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19"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20"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21"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22"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23"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24"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25"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26"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27"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28"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29"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30"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31"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32"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33"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34"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35"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36"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37"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38"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39"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40"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41"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42"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43"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44"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45"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46"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47"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48"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49"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50"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51"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52"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53"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54"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55"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56"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57"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58"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59"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60"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61"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62"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63"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64"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65"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66"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67"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68"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69"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70"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71"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72"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73"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74"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75"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76"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77"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78"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79"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80"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81"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82"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83"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84"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85"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86"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87"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88"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89"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90"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91"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92"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93"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94"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95"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96"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97"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98"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499"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500"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501"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502"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503"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504"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505"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506"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507"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508"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509"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510"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511"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512"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513"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514"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515"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516"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517"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518"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519"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520"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521"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522"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523"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524"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525"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165735</xdr:rowOff>
    </xdr:to>
    <xdr:sp>
      <xdr:nvSpPr>
        <xdr:cNvPr id="3526" name="Text Box 2"/>
        <xdr:cNvSpPr txBox="1"/>
      </xdr:nvSpPr>
      <xdr:spPr>
        <a:xfrm>
          <a:off x="17145" y="1765300"/>
          <a:ext cx="76200" cy="165735"/>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27"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28"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29"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30"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31"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32"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33"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34"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35"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36"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37"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38"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39"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40"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41"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42"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43"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44"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45"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46"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47"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48"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49"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50"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51"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52"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53"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54"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55"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56"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57"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58"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59"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60"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61"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62"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63"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64"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65"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66"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67"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68"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69"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70"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71"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72"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73"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74"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75"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76"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77"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78"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79"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80"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81"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82"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83"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84"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85"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86"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87"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88"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89"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90"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91"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92"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93"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94"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95"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96"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97"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98"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599"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00"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01"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02"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03"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04"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05"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06"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07"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08"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09"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10"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11"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12"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13"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14"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15"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16"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17"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18"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19"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20"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21"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22"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23"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24"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25"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26"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27"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28"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29"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30"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31"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32"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33"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34"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35"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36"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37"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38"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39"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40"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41"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42"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43"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44"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45"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46"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47"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48"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49"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50"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51"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52"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53"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37</xdr:row>
      <xdr:rowOff>0</xdr:rowOff>
    </xdr:from>
    <xdr:to>
      <xdr:col>0</xdr:col>
      <xdr:colOff>93345</xdr:colOff>
      <xdr:row>37</xdr:row>
      <xdr:rowOff>166370</xdr:rowOff>
    </xdr:to>
    <xdr:sp>
      <xdr:nvSpPr>
        <xdr:cNvPr id="3654" name="Text Box 2"/>
        <xdr:cNvSpPr txBox="1"/>
      </xdr:nvSpPr>
      <xdr:spPr>
        <a:xfrm>
          <a:off x="17145" y="7645400"/>
          <a:ext cx="76200" cy="166370"/>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55"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56"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57"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58"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59"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60"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61"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62"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63"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64"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65"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66"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67"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68"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69"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70"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71"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72"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73"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74"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75"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76"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77"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78"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79"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80"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81"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82"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83"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84"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85"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86"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87"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88"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89"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90"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91"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92"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93"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94"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95"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96"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97"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98"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699"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00"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01"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02"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03"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04"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05"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06"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07"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08"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09"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10"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11"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12"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13"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14"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15"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16"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17"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18"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19"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20"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21"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22"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23"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24"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25"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26"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27"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28"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29"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30"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31"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32"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33"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34"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35"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36"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37"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38"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39"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40"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41"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42"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43"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44"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45"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46"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47"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48"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49"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50"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51"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52"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53"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54"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55"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56"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57"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58"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59"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60"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61"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62"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63"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64"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65"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66"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67"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68"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69"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70"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71"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72"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73"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74"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75"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76"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77"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78"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79"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80"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81"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61</xdr:row>
      <xdr:rowOff>0</xdr:rowOff>
    </xdr:from>
    <xdr:to>
      <xdr:col>0</xdr:col>
      <xdr:colOff>93345</xdr:colOff>
      <xdr:row>61</xdr:row>
      <xdr:rowOff>165735</xdr:rowOff>
    </xdr:to>
    <xdr:sp>
      <xdr:nvSpPr>
        <xdr:cNvPr id="3782" name="Text Box 2"/>
        <xdr:cNvSpPr txBox="1"/>
      </xdr:nvSpPr>
      <xdr:spPr>
        <a:xfrm>
          <a:off x="17145" y="12217400"/>
          <a:ext cx="76200"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1867"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1868"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1869"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1880"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1881"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1882"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1883"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1884"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1885"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2070"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2071"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2072"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2073"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2074"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2075"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2076"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2077"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2078"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2079"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2080"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2081"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2082"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2083"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2084"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2085"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2086"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2087"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2088"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2089"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2090"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2091"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2092"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2093"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2094"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2095"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2096"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2097"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2098"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2099"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2100"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2493"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2494"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2495"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2496"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2497"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2498"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2499"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2500"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2501"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2502"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33"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34"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35"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36"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37"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38"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39"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40"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41"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42"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43"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44"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45"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46"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47"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48"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49"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50"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51"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52"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53"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54"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55"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56"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57"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58"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59"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60"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61"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62"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63"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64"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65"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66"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67"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68"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69"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70"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71"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72"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73"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74"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75"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76"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77"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78"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79"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80"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81"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82"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83"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84"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85"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86"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87"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88"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89"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90"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91"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92"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93"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94"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95"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96"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97"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98"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899"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900"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901"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902"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903"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904"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905"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906"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907"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908"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909"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23</xdr:row>
      <xdr:rowOff>0</xdr:rowOff>
    </xdr:from>
    <xdr:to>
      <xdr:col>0</xdr:col>
      <xdr:colOff>92710</xdr:colOff>
      <xdr:row>23</xdr:row>
      <xdr:rowOff>165735</xdr:rowOff>
    </xdr:to>
    <xdr:sp>
      <xdr:nvSpPr>
        <xdr:cNvPr id="3910" name="Text Box 2"/>
        <xdr:cNvSpPr txBox="1"/>
      </xdr:nvSpPr>
      <xdr:spPr>
        <a:xfrm>
          <a:off x="17145" y="4978400"/>
          <a:ext cx="75565"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1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1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1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1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1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1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1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1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1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2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2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2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2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2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2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2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2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2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2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3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3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3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3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3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3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3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3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3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3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4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4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4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4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4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4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4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4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4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4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5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5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5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5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5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5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5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5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5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5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6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6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6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6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6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6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6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6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6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6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7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7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7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7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7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7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7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7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7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7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8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8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8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8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8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8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8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8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8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8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9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9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9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9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9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9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9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9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9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399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400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400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400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400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400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400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400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400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400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400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401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401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401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401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401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401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401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401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401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401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402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402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402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402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402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402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402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402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402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402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403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403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403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403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403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403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403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403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403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039"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040"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041"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042"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043"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044"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045"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046"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047"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048"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049"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050"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051"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052"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053"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054"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055"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056"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057"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058"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059"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060"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061"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062"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063"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064"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065"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066"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067"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068"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069"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070"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071"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072"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073"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074"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075"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076"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077"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078"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079"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080"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081"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082"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083"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084"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085"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086"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087"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088"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089"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090"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091"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092"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093"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094"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095"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096"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097"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098"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099"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00"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01"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02"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03"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04"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05"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06"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07"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08"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09"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10"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11"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12"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13"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14"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15"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16"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17"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18"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19"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20"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21"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22"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23"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24"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25"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26"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27"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28"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29"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30"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31"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32"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33"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34"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35"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36"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37"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38"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39"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40"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41"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42"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43"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44"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45"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46"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47"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48"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49"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50"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51"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52"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53"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54"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55"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56"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57"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58"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59"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60"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61"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62"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63"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64"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65"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13</xdr:row>
      <xdr:rowOff>0</xdr:rowOff>
    </xdr:from>
    <xdr:to>
      <xdr:col>0</xdr:col>
      <xdr:colOff>93345</xdr:colOff>
      <xdr:row>13</xdr:row>
      <xdr:rowOff>166370</xdr:rowOff>
    </xdr:to>
    <xdr:sp>
      <xdr:nvSpPr>
        <xdr:cNvPr id="4166" name="Text Box 2"/>
        <xdr:cNvSpPr txBox="1"/>
      </xdr:nvSpPr>
      <xdr:spPr>
        <a:xfrm>
          <a:off x="17145" y="30734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16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16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16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17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17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17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17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17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17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17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17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17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17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18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18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18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18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18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18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18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18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18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18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19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19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19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19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19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19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19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19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19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19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0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0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0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0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0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0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0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0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0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0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1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1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1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1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1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1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1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1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1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1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2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2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2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2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2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2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2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2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2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2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3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3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3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3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3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3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3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3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3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3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4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4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4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4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4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4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4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4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4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4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5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5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5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5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5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5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5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5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5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5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6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6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6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6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6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6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6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6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6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6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7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7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7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7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7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7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7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7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7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7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8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8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8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8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8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8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8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8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8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8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9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9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9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9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429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295"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296"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297"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298"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299"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00"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01"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02"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03"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04"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05"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06"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07"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08"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09"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10"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11"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12"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13"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14"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15"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16"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17"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18"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19"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20"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21"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22"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23"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24"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25"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26"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27"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28"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29"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30"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31"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32"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33"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34"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35"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36"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37"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38"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39"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40"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41"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42"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43"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44"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45"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46"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47"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48"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49"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50"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51"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52"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53"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54"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55"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56"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57"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58"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59"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60"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61"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62"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63"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64"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65"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66"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67"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68"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69"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70"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71"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72"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73"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74"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75"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76"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77"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78"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79"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80"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81"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82"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83"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84"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85"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86"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87"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88"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89"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90"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91"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92"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93"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94"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95"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96"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97"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98"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99"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400"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401"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402"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403"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404"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405"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406"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407"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408"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409"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410"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411"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412"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413"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414"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415"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416"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417"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418"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419"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420"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421"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422"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23"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24"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25"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26"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27"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28"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29"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30"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31"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32"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33"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34"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35"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36"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37"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38"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39"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40"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41"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42"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43"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44"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45"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46"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47"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48"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49"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50"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51"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52"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53"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54"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55"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56"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57"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58"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59"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60"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61"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62"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63"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64"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65"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66"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67"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68"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69"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70"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71"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72"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73"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74"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75"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76"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77"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78"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79"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80"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81"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82"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83"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84"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85"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86"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87"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88"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89"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90"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91"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92"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93"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94"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95"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96"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97"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98"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499"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500"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501"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502"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503"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504"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505"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506"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507"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508"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509"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510"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511"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512"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513"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514"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515"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516"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517"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518"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519"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520"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521"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522"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523"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524"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525"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526"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527"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528"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529"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530"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531"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532"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533"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534"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535"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536"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537"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538"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539"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540"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541"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542"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543"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544"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545"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546"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547"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548"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549"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550"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551"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552"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553"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554"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555"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556"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557"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558"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559"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560"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561"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562"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563"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564"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565"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566"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567"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568"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569"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570"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571"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572"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573"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574"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575"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576"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577"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578"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579"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580"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581"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582"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583"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584"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585"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586"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587"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588"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589"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590"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591"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592"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593"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594"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595"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596"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597"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598"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599"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00"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01"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02"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03"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04"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05"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06"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07"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08"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09"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10"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11"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12"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13"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14"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15"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16"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17"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18"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19"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20"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21"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22"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23"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24"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25"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26"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27"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28"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29"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30"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31"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32"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33"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34"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35"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36"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37"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38"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39"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40"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41"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42"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43"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44"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45"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46"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47"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48"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49"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50"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51"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52"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53"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54"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55"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56"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57"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58"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59"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60"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61"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62"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63"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64"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65"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66"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67"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68"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69"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70"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71"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72"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73"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74"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75"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76"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77"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78"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79"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80"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81"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82"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83"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84"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85"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86"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87"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88"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89"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90"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91"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92"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93"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94"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95"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96"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97"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98"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99"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00"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01"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02"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03"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04"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05"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06"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07"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08"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09"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10"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11"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12"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13"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14"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15"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16"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17"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18"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19"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20"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21"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22"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23"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24"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25"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26"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27"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28"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29"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30"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31"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32"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33"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34"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35"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36"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37"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38"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39"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40"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41"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42"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43"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44"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45"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46"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47"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48"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49"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50"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51"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52"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53"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54"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55"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56"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57"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58"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59"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60"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61"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62"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63"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64"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65"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66"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67"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68"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69"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70"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71"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72"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73"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74"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75"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76"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77"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78"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79"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80"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81"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82"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83"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84"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85"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86"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87"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88"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89"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90"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91"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92"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93"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94"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95"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96"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97"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98"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99"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800"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801"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802"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803"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804"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805"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806"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07"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08"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09"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10"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11"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12"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13"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14"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15"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16"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17"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18"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19"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20"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21"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22"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23"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24"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25"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26"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27"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28"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29"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30"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31"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32"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33"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34"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35"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36"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37"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38"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39"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40"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41"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42"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43"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44"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45"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46"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47"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48"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49"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50"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51"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52"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53"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54"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55"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56"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57"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58"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59"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60"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61"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62"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63"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64"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65"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66"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67"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68"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69"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70"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71"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72"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73"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74"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75"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76"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77"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78"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79"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80"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81"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82"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83"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84"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85"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86"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87"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88"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89"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90"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91"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92"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93"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94"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95"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96"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97"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98"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899"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900"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901"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902"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903"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904"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905"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906"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907"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908"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909"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910"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911"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912"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913"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914"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915"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916"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917"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918"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919"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920"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921"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922"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923"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924"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925"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926"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927"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928"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929"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930"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931"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932"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933"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165735</xdr:rowOff>
    </xdr:to>
    <xdr:sp>
      <xdr:nvSpPr>
        <xdr:cNvPr id="4934" name="Text Box 2"/>
        <xdr:cNvSpPr txBox="1"/>
      </xdr:nvSpPr>
      <xdr:spPr>
        <a:xfrm>
          <a:off x="17145" y="250190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35"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36"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37"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38"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39"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40"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41"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42"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43"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44"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45"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46"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47"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48"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49"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50"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51"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52"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53"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54"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55"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56"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57"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58"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59"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60"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61"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62"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63"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64"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65"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66"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67"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68"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69"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70"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71"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72"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73"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74"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75"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76"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77"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78"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79"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80"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81"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82"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83"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84"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85"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86"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87"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88"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89"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90"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91"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92"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93"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94"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95"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96"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97"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98"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99"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00"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01"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02"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03"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04"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05"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06"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07"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08"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09"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10"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11"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12"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13"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14"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15"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16"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17"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18"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19"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20"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21"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22"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23"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24"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25"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26"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27"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28"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29"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30"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31"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32"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33"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34"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35"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36"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37"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38"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39"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40"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41"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42"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43"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44"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45"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46"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47"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48"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49"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50"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51"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52"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53"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54"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55"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56"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57"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58"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59"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60"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61"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62"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06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06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06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06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06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06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06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07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07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07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07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07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07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07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07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07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07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08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08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08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08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08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08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08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08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08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08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09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09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09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09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09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09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09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09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09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09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0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0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0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0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0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0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0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0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0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0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1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1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1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1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1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1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1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1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1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1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2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2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2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2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2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2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2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2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2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2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3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3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3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3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3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3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3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3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3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3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4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4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4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4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4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4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4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4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4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4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5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5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5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5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5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5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5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5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5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5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6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6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6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6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6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6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6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6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6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6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7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7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7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7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7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7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7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7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7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7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8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8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8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8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8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8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8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8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8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8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9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9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9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9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9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9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9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9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9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19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0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0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0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0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0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0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0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0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0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0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1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1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1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1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1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1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1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1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1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1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2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2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2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2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2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2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2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2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2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2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3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3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3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3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3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3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3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3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3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3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4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4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4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4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4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4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4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4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4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4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5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5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5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5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5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5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5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5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5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5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6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6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6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6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6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6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6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6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6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6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7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7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7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7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7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7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7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7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7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7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8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8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8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8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8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8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8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8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8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8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9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9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9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9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9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9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9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9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9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29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0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0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0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0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0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0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0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0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0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0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1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1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1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1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1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1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1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1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1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1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2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2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2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2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2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2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2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2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2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2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3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3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3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3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3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3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3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3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3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3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4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4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4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4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4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4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4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4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4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4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5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5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5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5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5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5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5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5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5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5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6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6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6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6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6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6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6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6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6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6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7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7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7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7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7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7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7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7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7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7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8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8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8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8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8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8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8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8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8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8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9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9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9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9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9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9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9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9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9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39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0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0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0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0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0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0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0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0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0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0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1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1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1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1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1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1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1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1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1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1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2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2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2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2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2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2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2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2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2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2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3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3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3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3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3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3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3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3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3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3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4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4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4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4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4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4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4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4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4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4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5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5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5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5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5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5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5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5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5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5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6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6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6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6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6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6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6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6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6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6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7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7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7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7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7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7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7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7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7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7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8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8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8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8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8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8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8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8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8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8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9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9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9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9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9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9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9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9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9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49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0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0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0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0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0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0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0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0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0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0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1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1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1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1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1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1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1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1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1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1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2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2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2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2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2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2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2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2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2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2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3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3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3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3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3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3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3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3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3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3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4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4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4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4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4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4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4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4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4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4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5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5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5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5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5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5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5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5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5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5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6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6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6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6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6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65"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66"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67"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68"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69"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70"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71"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72"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73"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93345</xdr:colOff>
      <xdr:row>10</xdr:row>
      <xdr:rowOff>166370</xdr:rowOff>
    </xdr:to>
    <xdr:sp>
      <xdr:nvSpPr>
        <xdr:cNvPr id="5574" name="Text Box 2"/>
        <xdr:cNvSpPr txBox="1"/>
      </xdr:nvSpPr>
      <xdr:spPr>
        <a:xfrm>
          <a:off x="17145" y="25019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575"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576"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577"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578"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579"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580"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581"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582"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583"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584"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585"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586"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587"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588"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589"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590"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591"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592"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593"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594"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595"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596"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597"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598"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599"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00"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01"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02"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03"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04"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05"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06"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07"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08"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09"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10"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11"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12"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13"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14"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15"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16"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17"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18"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19"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20"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21"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22"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23"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24"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25"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26"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27"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28"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29"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30"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31"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32"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33"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34"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35"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36"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37"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38"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39"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40"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41"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42"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43"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44"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45"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46"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47"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48"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49"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50"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51"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52"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53"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54"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55"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56"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57"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58"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59"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60"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61"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62"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63"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64"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65"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66"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67"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68"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69"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70"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71"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72"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73"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74"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75"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76"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77"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78"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79"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80"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81"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82"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83"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84"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85"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86"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87"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88"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89"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90"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91"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92"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93"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94"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95"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96"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97"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98"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699"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700"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701" name="Text Box 2"/>
        <xdr:cNvSpPr txBox="1"/>
      </xdr:nvSpPr>
      <xdr:spPr>
        <a:xfrm>
          <a:off x="17145" y="1028700"/>
          <a:ext cx="76200" cy="166370"/>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166370</xdr:rowOff>
    </xdr:to>
    <xdr:sp>
      <xdr:nvSpPr>
        <xdr:cNvPr id="5702" name="Text Box 2"/>
        <xdr:cNvSpPr txBox="1"/>
      </xdr:nvSpPr>
      <xdr:spPr>
        <a:xfrm>
          <a:off x="17145" y="1028700"/>
          <a:ext cx="76200" cy="166370"/>
        </a:xfrm>
        <a:prstGeom prst="rect">
          <a:avLst/>
        </a:prstGeom>
        <a:noFill/>
        <a:ln w="9525">
          <a:noFill/>
        </a:ln>
      </xdr:spPr>
    </xdr:sp>
    <xdr:clientData/>
  </xdr:twoCellAnchor>
</xdr:wsDr>
</file>

<file path=xl/drawings/drawing2.xml><?xml version="1.0" encoding="utf-8"?>
<xdr:wsDr xmlns:xdr="http://schemas.openxmlformats.org/drawingml/2006/spreadsheetDrawing" xmlns:r="http://schemas.openxmlformats.org/officeDocument/2006/relationships" xmlns:a="http://schemas.openxmlformats.org/drawingml/2006/main">
  <xdr:twoCellAnchor editAs="oneCell">
    <xdr:from>
      <xdr:col>13</xdr:col>
      <xdr:colOff>17145</xdr:colOff>
      <xdr:row>2</xdr:row>
      <xdr:rowOff>0</xdr:rowOff>
    </xdr:from>
    <xdr:to>
      <xdr:col>13</xdr:col>
      <xdr:colOff>93345</xdr:colOff>
      <xdr:row>2</xdr:row>
      <xdr:rowOff>166370</xdr:rowOff>
    </xdr:to>
    <xdr:sp>
      <xdr:nvSpPr>
        <xdr:cNvPr id="2"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3"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4"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5"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6"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7"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8"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9"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0"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1"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2"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3"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4"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5"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6"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7"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8"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2"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3"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4"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5"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6"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7"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8"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9"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30"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31"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32"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33"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34"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35"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36"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37"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38"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39"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40"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41"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42"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43"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44"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45"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46"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47"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48"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49"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50"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51"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52"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53"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54"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55"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56"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57"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58"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59"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60"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61"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62"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63"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64"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65"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66"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67"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68"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69"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70"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71"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72"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73"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74"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75"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76"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77"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78"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79"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80"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81"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82"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83"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84"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85"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86"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87"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88"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89"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90"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91"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92"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93"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94"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95"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96"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97"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98"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99"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00"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01"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02"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03"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04"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05"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06"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07"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08"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09"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10"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11"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12"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13"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14"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15"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16"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17"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18"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19"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20"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21"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22"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23"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24"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25"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26"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27"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28"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29"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30"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31"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32"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33"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34"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35"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36"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37"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38"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39"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40"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41"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42"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43"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44"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45"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46"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47"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48"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49"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50"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51"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52"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53"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54"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55"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56"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57"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58"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59"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60"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61"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62"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63"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64"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65"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66"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67"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68"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69"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70"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71"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72"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73"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74"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75"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76"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77"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78"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79"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80"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81"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82"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83"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84"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85"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86"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87"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88"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89"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0"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1"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2"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3"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4"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5"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6"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7"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8"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9"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0"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1"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2"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3"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4"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5"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6"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7"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8"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9"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0"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1"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2"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3"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4"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5"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6"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7"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8"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9"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20"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21"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22"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23"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24"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25"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26"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27"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28"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29"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30"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31"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32"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33"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34"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35"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36"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37"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38"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39"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40"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41"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42"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43"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44"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45"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46"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47"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48"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49"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50"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51"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52"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53"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54"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55"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56"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57"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58"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59"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60"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61"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62"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63"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64"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65"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66"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67"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68"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69"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70"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71"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72"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73"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74"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75"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76"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77"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78"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79"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80"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81"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82"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83"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84"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85"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86"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87"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88"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89"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90"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91"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92"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93"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94"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95"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96"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97"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98"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99"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300"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301"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302"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303"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304"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305"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306"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307"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308"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309"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310"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311"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312"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313"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314"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315"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316"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317"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318"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319"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320"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321"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22"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23"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24"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25"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26"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27"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28"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29"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30"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31"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32"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33"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34"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35"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36"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37"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38"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39"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40"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41"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42"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43"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44"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45"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46"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47"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48"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49"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50"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51"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52"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53"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54"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55"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56"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57"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58"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59"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60"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61"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62"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63"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64"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65"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66"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67"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68"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69"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70"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71"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72"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73"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74"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75"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76"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77"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78"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79"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80"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81"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82"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83"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84"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85"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86"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87"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88"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89"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90"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91"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92"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93"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94"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95"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96"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97"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98"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399"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400"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401"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402"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403"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404"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405"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406"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407"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408"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409"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410"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411"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412"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413"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414"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415"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416"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417"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418"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419"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420"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421"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422"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423"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424"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425"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426"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427"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428"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429"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430"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431"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432"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433"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434"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435"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436"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437"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438"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439"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440"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441"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442"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443"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444"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445"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446"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447"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448"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449"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450"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451"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452"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453"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454"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455"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456"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457"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458"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459"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460"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461"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462"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463"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464"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465"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466"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467"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468"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469"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470"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471"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472"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473"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474"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475"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476"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477"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478"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479"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480"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481"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482"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483"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484"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485"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486"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487"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488"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489"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490"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491"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492"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493"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494"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495"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496"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497"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498"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499"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00"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01"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02"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03"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04"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05"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06"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07"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08"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09"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10"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11"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12"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13"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14"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15"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16"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17"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18"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19"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20"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21"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22"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23"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24"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25"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26"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27"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28"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29"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30"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31"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32"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33"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34"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35"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36"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37"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38"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39"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40"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41"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42"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43"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44"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45"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46"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47"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48"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49"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50"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51"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52"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53"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54"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55"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56"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57"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58"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59"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60"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61"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62"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63"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64"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65"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66"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67"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68"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69"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70"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71"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72"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73"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74"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75"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76"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77"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78"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79"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80"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81"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82"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83"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84"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85"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86"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87"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88"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89"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90"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91"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92"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93"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94"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95"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96"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97"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98"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599"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00"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01"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02"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03"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04"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05"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06"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07"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08"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09"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10"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11"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12"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13"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14"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15"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16"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17"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18"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19"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20"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21"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22"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23"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24"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25"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26"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27"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28"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29"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30"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31"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32"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33"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34"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35"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36"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37"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38"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39"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40"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41"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42"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43"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44"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45"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46"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47"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48"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49"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50"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51"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52"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53"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54"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55"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56"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57"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58"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59"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60"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61"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62"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63"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64"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65"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66"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67"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68"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69"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70"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71"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72"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73"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74"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75"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76"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77"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78"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79"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80"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81"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82"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83"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84"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85"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86"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87"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88"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89"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90"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91"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92"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93"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94"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95"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96"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97"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98"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699"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700"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701"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702"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703"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704"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705"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06"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07"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08"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09"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10"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11"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12"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13"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14"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15"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16"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17"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18"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19"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20"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21"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22"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23"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24"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25"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26"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27"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28"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29"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30"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31"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32"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33"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34"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35"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36"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37"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38"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39"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40"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41"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42"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43"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44"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45"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46"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47"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48"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49"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50"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51"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52"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53"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54"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55"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56"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57"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58"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59"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60"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61"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62"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63"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64"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65"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66"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67"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68"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69"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70"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71"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72"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73"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74"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75"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76"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77"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78"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79"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80"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81"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82"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83"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84"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85"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86"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87"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88"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89"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90"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91"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92"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93"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94"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95"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96"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97"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98"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799"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800"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801"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802"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803"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804"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805"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806"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807"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808"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809"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810"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811"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812"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813"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814"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815"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816"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817"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818"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819"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820"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821"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822"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823"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824"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825"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826"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827"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828"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829"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830"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831"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832"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833" name="Text Box 2"/>
        <xdr:cNvSpPr txBox="1"/>
      </xdr:nvSpPr>
      <xdr:spPr>
        <a:xfrm>
          <a:off x="89325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34"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35"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36"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37"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38"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39"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40"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41"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42"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43"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44"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45"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46"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47"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48"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49"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50"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51"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52"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53"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54"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55"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56"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57"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58"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59"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60"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61"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62"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63"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64"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65"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66"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67"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68"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69"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70"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71"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72"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73"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74"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75"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76"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77"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78"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79"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80"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81"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82"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83"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84"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85"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86"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87"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88"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89"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90"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91"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92"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93"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94"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95"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96"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97"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98"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899"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00"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01"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02"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03"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04"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05"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06"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07"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08"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09"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10"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11"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12"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13"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14"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15"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16"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17"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18"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19"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20"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21"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22"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23"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24"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25"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26"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27"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28"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29"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30"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31"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32"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33"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34"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35"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36"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37"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38"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39"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40"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41"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42"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43"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44"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45"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46"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47"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48"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49"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50"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51"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52"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53"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54"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55"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56"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57"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58"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59"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60"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961"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962"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963"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964"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965"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966"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967"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968"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969"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970"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971"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972"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973"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974"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975"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976"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977"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978"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979"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980"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981"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982"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983"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984"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985"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986"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987"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988"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989"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990"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991"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992"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993"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994"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995"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996"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997"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998"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999"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00"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01"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02"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03"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04"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05"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06"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07"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08"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09"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10"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11"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12"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13"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14"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15"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16"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17"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18"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19"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20"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21"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22"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23"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24"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25"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26"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27"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28"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29"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30"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31"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32"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33"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34"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35"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36"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37"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38"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39"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40"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41"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42"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43"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44"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45"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46"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47"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48"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49"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50"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51"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52"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53"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54"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55"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56"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57"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58"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59"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60"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61"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62"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63"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64"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65"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66"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67"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68"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69"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70"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71"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72"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73"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74"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75"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76"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77"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78"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79"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80"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81"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82"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83"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84"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85"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86"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87"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88"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1089" name="Text Box 2"/>
        <xdr:cNvSpPr txBox="1"/>
      </xdr:nvSpPr>
      <xdr:spPr>
        <a:xfrm>
          <a:off x="96183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090"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091"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092"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093"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094"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095"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096"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097"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098"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099"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00"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01"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02"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03"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04"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05"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06"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07"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08"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09"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10"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11"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12"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13"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14"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15"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16"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17"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18"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19"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20"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21"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22"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23"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24"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25"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26"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27"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28"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29"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30"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31"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32"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33"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34"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35"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36"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37"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38"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39"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40"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41"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42"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43"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44"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45"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46"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47"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48"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49"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50"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51"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52"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53"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54"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55"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56"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57"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58"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59"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60"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61"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62"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63"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64"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65"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66"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67"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68"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69"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70"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71"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72"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73"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74"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75"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76"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77"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78"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79"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80"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81"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82"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83"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84"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85"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86"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87"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88"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89"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90"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91"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92"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93"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94"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95"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96"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97"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98"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199"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200"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201"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202"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203"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204"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205"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206"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207"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208"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209"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210"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211"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212"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213"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214"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215"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216"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1217"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18"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19"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20"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21"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22"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23"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24"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25"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26"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27"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28"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29"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30"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31"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32"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33"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34"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35"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36"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37"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38"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39"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40"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41"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42"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43"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44"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45"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46"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47"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48"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49"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50"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51"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52"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53"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54"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55"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56"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57"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58"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59"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60"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61"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62"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63"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64"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65"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66"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67"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68"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69"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70"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71"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72"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73"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74"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75"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76"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77"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78"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79"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80"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81"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82"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83"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84"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85"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86"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87"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88"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89"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90"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91"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92"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93"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94"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95"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96"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97"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98"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299"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300"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301"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302"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303"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304"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305"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306"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307"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308"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309"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310"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311"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312"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313"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314"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315"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316"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317"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318"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319"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320"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321"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322"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323"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324"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325"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326"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327"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328"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329"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330"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331"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332"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333"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334"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335"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336"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337"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338"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339"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340"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341"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342"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343"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344"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1345"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346"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347"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348"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349"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350"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351"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352"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353"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354"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355"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356"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357"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358"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359"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360"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361"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362"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363"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364"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365"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366"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367"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368"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369"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370"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371"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372"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373"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374"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375"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376"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377"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378"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379"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380"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381"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382"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383"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384"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385"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386"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387"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388"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389"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390"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391"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392"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393"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394"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395"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396"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397"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398"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399"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00"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01"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02"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03"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04"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05"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06"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07"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08"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09"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10"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11"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12"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13"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14"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15"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16"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17"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18"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19"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20"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21"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22"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23"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24"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25"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26"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27"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28"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29"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30"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31"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32"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33"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34"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35"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36"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37"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38"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39"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40"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41"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42"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43"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44"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45"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46"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47"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48"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49"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50"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51"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52"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53"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54"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55"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56"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57"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58"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59"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60"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61"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62"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63"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64"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65"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66"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67"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68"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69"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70"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71"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72"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1473"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474"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475"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476"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477"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478"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479"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480"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481"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482"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483"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484"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485"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486"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487"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488"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489"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490"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491"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492"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493"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494"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495"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496"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497"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498"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499"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00"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01"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02"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03"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04"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05"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06"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07"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08"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09"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10"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11"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12"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13"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14"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15"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16"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17"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18"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19"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20"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21"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22"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23"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24"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25"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26"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27"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28"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29"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30"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31"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32"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33"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34"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35"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36"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37"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38"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39"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40"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41"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42"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43"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44"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45"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46"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47"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48"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49"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50"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51"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52"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53"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54"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55"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56"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57"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58"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59"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60"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61"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62"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63"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64"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65"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66"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67"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68"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69"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70"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71"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72"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73"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74"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75"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76"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77"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78"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79"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80"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81"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82"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83"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84"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85"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86"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87"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88"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89"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90"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91"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92"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93"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94"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95"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96"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97"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98"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599"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600"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1601"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02"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03"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04"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05"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06"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07"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08"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09"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10"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11"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12"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13"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14"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15"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16"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17"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18"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19"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20"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21"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22"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23"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24"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25"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26"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27"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28"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29"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30"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31"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32"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33"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34"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35"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36"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37"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38"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39"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40"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41"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42"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43"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44"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45"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46"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47"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48"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49"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50"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51"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52"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53"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54"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55"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56"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57"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58"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59"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60"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61"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62"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63"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64"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65"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66"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67"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68"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69"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70"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71"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72"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73"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74"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75"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76"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77"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78"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79"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80"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81"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82"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83"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84"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85"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86"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87"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88"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89"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90"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91"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92"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93"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94"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95"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96"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97"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98"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699"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700"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701"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702"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703"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704"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705"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706"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707"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708"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709"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710"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711"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712"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713"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714"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715"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716"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717"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718"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719"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720"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721"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722"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723"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724"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725"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726"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727"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728"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1729"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30"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31"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32"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33"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34"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35"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36"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37"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38"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39"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40"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41"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42"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43"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44"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45"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46"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47"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48"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49"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50"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51"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52"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53"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54"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55"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56"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57"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58"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59"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60"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61"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62"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63"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64"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65"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66"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67"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68"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69"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70"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71"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72"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73"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74"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75"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76"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77"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78"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79"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80"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81"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82"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83"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84"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85"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86"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87"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88"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89"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90"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91"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92"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93"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94"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95"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96"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97"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98"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799"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800"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801"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802"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803"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804"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805"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806"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807"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808"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809"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810"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811"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812"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813"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814"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815"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816"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817"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818"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819"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820"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821"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822"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823"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824"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825"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826"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827"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828"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829"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830"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831"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832"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833"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834"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835"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836"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837"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838"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839"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840"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841"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842"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843"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844"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845"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846"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847"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848"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849"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850"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851"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852"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853"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854"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855"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856"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1857"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858"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859"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860"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861"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862"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863"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864"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865"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866"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867"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868"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869"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870"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871"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872"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873"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874"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875"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876"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877"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878"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879"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880"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881"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882"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883"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884"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885"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886"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887"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888"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889"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890"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891"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892"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893"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894"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895"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896"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897"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898"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899"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00"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01"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02"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03"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04"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05"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06"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07"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08"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09"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10"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11"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12"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13"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14"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15"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16"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17"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18"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19"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20"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21"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22"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23"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24"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25"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26"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27"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28"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29"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30"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31"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32"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33"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34"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35"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36"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37"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38"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39"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40"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41"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42"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43"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44"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45"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46"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47"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48"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49"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50"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51"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52"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53"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54"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55"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56"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57"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58"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59"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60"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61"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62"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63"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64"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65"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66"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67"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68"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69"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70"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71"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72"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73"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74"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75"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76"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77"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78"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79"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80"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81"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82"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83"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84"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85"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86"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87"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88"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89"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90"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91"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92"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93"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94"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95"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96"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97"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98"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1999"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00"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01"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02"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03"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04"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05"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06"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07"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08"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09"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10"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11"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12"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13"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14"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15"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16"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17"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18"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19"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20"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21"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22"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23"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24"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25"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26"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27"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28"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29"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30"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31"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32"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33"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34"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35"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36"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37"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38"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39"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40"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41"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42"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43"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44"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45"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46"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47"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48"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49"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50"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51"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52"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53"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54"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55"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56"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57"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58"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59"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60"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61"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62"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63"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64"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65"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66"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67"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68"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69"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70"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71"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72"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73"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74"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75"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76"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77"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78"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79"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80"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81"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82"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83"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84"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85"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86"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87"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88"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89"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90"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91"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92"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93"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94"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95"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96"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97"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98"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099"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00"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01"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02"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03"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04"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05"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06"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07"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08"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09"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10"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11"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12"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13"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14"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15"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16"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17"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18"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19"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20"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21"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22"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23"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24"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25"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26"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27"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28"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29"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30"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31"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32"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33"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34"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35"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36"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37"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38"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39"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40"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41"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42"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43"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44"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45"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46"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47"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48"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49"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50"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51"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52"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53"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54"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55"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56"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57"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58"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59"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60"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61"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62"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63"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64"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65"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66"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67"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68"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69"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70"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71"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72"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73"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74"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75"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76"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2</xdr:row>
      <xdr:rowOff>0</xdr:rowOff>
    </xdr:from>
    <xdr:to>
      <xdr:col>13</xdr:col>
      <xdr:colOff>93345</xdr:colOff>
      <xdr:row>2</xdr:row>
      <xdr:rowOff>166370</xdr:rowOff>
    </xdr:to>
    <xdr:sp>
      <xdr:nvSpPr>
        <xdr:cNvPr id="2177" name="Text Box 2"/>
        <xdr:cNvSpPr txBox="1"/>
      </xdr:nvSpPr>
      <xdr:spPr>
        <a:xfrm>
          <a:off x="8932545" y="419100"/>
          <a:ext cx="76200" cy="166370"/>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178"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179"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180"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181"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182"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183"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184"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185"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186"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187"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188"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189"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190"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191"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192"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193"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194"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195"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196"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197"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198"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199"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00"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01"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02"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03"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04"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05"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06"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07"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08"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09"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10"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11"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12"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13"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14"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15"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16"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17"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18"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19"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20"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21"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22"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23"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24"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25"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26"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27"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28"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29"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30"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31"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32"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33"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34"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35"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36"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37"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38"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39"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40"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41"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42"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43"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44"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45"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46"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47"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48"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49"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50"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51"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52"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53"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54"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55"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56"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57"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58"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59"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60"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61"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62"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63"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64"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65"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66"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67"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68"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69"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70"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71"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72"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73"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74"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75"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76"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77"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78"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79"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80"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81"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82"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83"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84"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85"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86"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87"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88"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89"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90"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91"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92"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93"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94"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95"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96"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97"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98"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299"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300"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301"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302"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303"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304"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54</xdr:row>
      <xdr:rowOff>0</xdr:rowOff>
    </xdr:from>
    <xdr:to>
      <xdr:col>13</xdr:col>
      <xdr:colOff>92710</xdr:colOff>
      <xdr:row>54</xdr:row>
      <xdr:rowOff>165735</xdr:rowOff>
    </xdr:to>
    <xdr:sp>
      <xdr:nvSpPr>
        <xdr:cNvPr id="2305" name="Text Box 2"/>
        <xdr:cNvSpPr txBox="1"/>
      </xdr:nvSpPr>
      <xdr:spPr>
        <a:xfrm>
          <a:off x="8932545" y="12620625"/>
          <a:ext cx="75565" cy="165735"/>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06"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07"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08"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09"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10"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11"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12"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13"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14"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15"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16"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17"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18"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19"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20"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21"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22"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23"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24"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25"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26"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27"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28"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29"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30"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31"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32"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33"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34"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35"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36"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37"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38"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39"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40"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41"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42"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43"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44"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45"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46"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47"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48"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49"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50"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51"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52"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53"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54"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55"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56"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57"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58"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59"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60"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61"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62"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63"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64"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65"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66"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67"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68"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69"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70"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71"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72"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73"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74"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75"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76"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77"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78"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79"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80"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81"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82"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83"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84"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85"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86"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87"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88"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89"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90"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91"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92"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93"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94"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95"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96"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97"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98"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399"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00"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01"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02"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03"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04"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05"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06"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07"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08"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09"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10"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11"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12"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13"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14"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15"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16"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17"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18"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19"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20"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21"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22"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23"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24"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25"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26"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27"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28"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29"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30"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31"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32"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33"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34"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35"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36"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37"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38"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39"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40"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41"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42"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43"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44"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45"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46"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47"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48"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49"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50"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51"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52"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53"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54"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55"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56"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57"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58"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59"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60"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61"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62"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63"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64"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65"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66"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67"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68"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69"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70"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71"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72"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73"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74"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75"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76"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77"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78"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79"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80"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81"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82"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83"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84"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85"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86"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87"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88"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89"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90"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91"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92"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93"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94"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95"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96"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97"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98"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499"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00"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01"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02"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03"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04"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05"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06"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07"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08"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09"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10"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11"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12"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13"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14"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15"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16"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17"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18"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19"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20"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21"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22"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23"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24"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25"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26"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27"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28"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29"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30"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31"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32"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33"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34"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35"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36"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37"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38"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39"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40"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41"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42"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43"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44"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45"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46"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47"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48"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49"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50"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51"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52"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53"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54"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55"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56"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57"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58"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59"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60"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2561"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562"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563"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564"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565"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566"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567"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568"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569"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570"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571"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572"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573"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574"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575"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576"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577"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578"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579"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580"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581"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582"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583"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584"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585"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586"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587"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588"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589"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590"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591"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592"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593"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594"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595"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596"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597"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598"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599"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00"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01"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02"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03"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04"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05"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06"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07"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08"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09"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10"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11"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12"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13"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14"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15"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16"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17"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18"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19"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20"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21"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22"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23"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24"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25"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26"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27"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28"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29"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30"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31"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32"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33"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34"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35"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36"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37"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38"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39"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40"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41"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42"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43"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44"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45"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46"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47"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48"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49"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50"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51"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52"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53"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54"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55"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56"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57"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58"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59"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60"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61"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62"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63"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64"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65"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66"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67"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68"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69"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70"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71"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72"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73"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74"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75"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76"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77"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78"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79"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80"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81"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82"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83"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84"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85"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86"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87"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88" name="Text Box 2"/>
        <xdr:cNvSpPr txBox="1"/>
      </xdr:nvSpPr>
      <xdr:spPr>
        <a:xfrm>
          <a:off x="8932545" y="8477250"/>
          <a:ext cx="75565" cy="165735"/>
        </a:xfrm>
        <a:prstGeom prst="rect">
          <a:avLst/>
        </a:prstGeom>
        <a:noFill/>
        <a:ln w="9525">
          <a:noFill/>
        </a:ln>
      </xdr:spPr>
    </xdr:sp>
    <xdr:clientData/>
  </xdr:twoCellAnchor>
  <xdr:twoCellAnchor editAs="oneCell">
    <xdr:from>
      <xdr:col>13</xdr:col>
      <xdr:colOff>17145</xdr:colOff>
      <xdr:row>36</xdr:row>
      <xdr:rowOff>0</xdr:rowOff>
    </xdr:from>
    <xdr:to>
      <xdr:col>13</xdr:col>
      <xdr:colOff>92710</xdr:colOff>
      <xdr:row>36</xdr:row>
      <xdr:rowOff>165735</xdr:rowOff>
    </xdr:to>
    <xdr:sp>
      <xdr:nvSpPr>
        <xdr:cNvPr id="2689" name="Text Box 2"/>
        <xdr:cNvSpPr txBox="1"/>
      </xdr:nvSpPr>
      <xdr:spPr>
        <a:xfrm>
          <a:off x="89325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690"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691"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692"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693"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694"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695"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696"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697"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698"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699"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00"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01"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02"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03"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04"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05"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06"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07"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08"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09"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10"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11"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12"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13"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14"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15"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16"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17"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18"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19"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20"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21"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22"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23"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24"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25"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26"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27"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28"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29"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30"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31"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32"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33"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34"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35"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36"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37"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38"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39"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40"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41"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42"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43"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44"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45"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46"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47"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48"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49"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50"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51"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52"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53"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54"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55"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56"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57"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58"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59"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60"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61"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62"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63"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64"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65"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66"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67"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68"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69"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70"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71"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72"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73"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74"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75"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76"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77"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78"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79"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80"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81"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82"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83"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84"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85"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86"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87"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88"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89"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90"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91"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92"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93"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94"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95"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96"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97"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98"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799"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800"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801"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802"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803"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804"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805"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806"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807"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808"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809"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810"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811"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812"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813"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814"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815"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816"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36</xdr:row>
      <xdr:rowOff>0</xdr:rowOff>
    </xdr:from>
    <xdr:to>
      <xdr:col>14</xdr:col>
      <xdr:colOff>92710</xdr:colOff>
      <xdr:row>36</xdr:row>
      <xdr:rowOff>165735</xdr:rowOff>
    </xdr:to>
    <xdr:sp>
      <xdr:nvSpPr>
        <xdr:cNvPr id="2817" name="Text Box 2"/>
        <xdr:cNvSpPr txBox="1"/>
      </xdr:nvSpPr>
      <xdr:spPr>
        <a:xfrm>
          <a:off x="9618345" y="8477250"/>
          <a:ext cx="75565" cy="165735"/>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18"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19"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20"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21"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22"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23"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24"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25"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26"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27"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28"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29"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30"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31"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32"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33"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34"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35"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36"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37"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38"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39"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40"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41"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42"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43"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44"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45"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46"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47"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48"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49"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50"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51"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52"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53"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54"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55"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56"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57"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58"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59"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60"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61"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62"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63"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64"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65"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66"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67"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68"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69"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70"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71"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72"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73"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74"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75"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76"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77"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78"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79"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80"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81"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82"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83"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84"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85"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86"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87"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88"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89"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90"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91"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92"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93"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94"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95"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96"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97"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98"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899"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900"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901"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902"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903"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904"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905"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906"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907"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908"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909"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910"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911"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912"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913"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914"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915"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916"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917"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918"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919"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920"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921"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922"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923"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924"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925"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926"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927"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928"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929"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930"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931"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932"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933"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934"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935"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936"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937"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938"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939"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940"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941"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942"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943"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944" name="Text Box 2"/>
        <xdr:cNvSpPr txBox="1"/>
      </xdr:nvSpPr>
      <xdr:spPr>
        <a:xfrm>
          <a:off x="9618345" y="8239125"/>
          <a:ext cx="76200" cy="165100"/>
        </a:xfrm>
        <a:prstGeom prst="rect">
          <a:avLst/>
        </a:prstGeom>
        <a:noFill/>
        <a:ln w="9525">
          <a:noFill/>
        </a:ln>
      </xdr:spPr>
    </xdr:sp>
    <xdr:clientData/>
  </xdr:twoCellAnchor>
  <xdr:twoCellAnchor editAs="oneCell">
    <xdr:from>
      <xdr:col>14</xdr:col>
      <xdr:colOff>17145</xdr:colOff>
      <xdr:row>35</xdr:row>
      <xdr:rowOff>0</xdr:rowOff>
    </xdr:from>
    <xdr:to>
      <xdr:col>14</xdr:col>
      <xdr:colOff>93345</xdr:colOff>
      <xdr:row>35</xdr:row>
      <xdr:rowOff>165100</xdr:rowOff>
    </xdr:to>
    <xdr:sp>
      <xdr:nvSpPr>
        <xdr:cNvPr id="2945" name="Text Box 2"/>
        <xdr:cNvSpPr txBox="1"/>
      </xdr:nvSpPr>
      <xdr:spPr>
        <a:xfrm>
          <a:off x="96183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2946"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2947"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2948"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2949"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2950"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2951"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2952"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2953"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2954"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2955"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2956"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2957"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2958"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2959"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2960"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2961"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2962"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2963"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2964"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2965"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2966"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2967"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2968"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2969"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2970"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2971"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2972"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2973"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2974"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2975"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2976"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2977"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2978"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2979"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2980"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2981"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2982"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2983"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2984"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2985"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2986"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2987"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2988"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2989"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2990"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2991"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2992"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2993"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2994"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2995"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2996"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2997"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2998"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2999"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00"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01"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02"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03"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04"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05"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06"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07"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08"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09"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10"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11"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12"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13"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14"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15"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16"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17"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18"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19"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20"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21"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22"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23"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24"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25"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26"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27"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28"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29"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30"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31"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32"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33"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34"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35"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36"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37"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38"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39"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40"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41"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42"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43"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44"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45"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46"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47"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48"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49"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50"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51"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52"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53"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54"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55"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56"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57"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58"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59"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60"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61"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62"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63"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64"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65"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66"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67"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68"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69"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70"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71"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72"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35</xdr:row>
      <xdr:rowOff>0</xdr:rowOff>
    </xdr:from>
    <xdr:to>
      <xdr:col>13</xdr:col>
      <xdr:colOff>93345</xdr:colOff>
      <xdr:row>35</xdr:row>
      <xdr:rowOff>165100</xdr:rowOff>
    </xdr:to>
    <xdr:sp>
      <xdr:nvSpPr>
        <xdr:cNvPr id="3073" name="Text Box 2"/>
        <xdr:cNvSpPr txBox="1"/>
      </xdr:nvSpPr>
      <xdr:spPr>
        <a:xfrm>
          <a:off x="8932545" y="8239125"/>
          <a:ext cx="76200" cy="16510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074"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075"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076"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077"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078"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079"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080"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081"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082"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083"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084"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085"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086"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087"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088"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089"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090"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091"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092"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093"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094"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095"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096"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097"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098"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099"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00"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01"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02"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03"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04"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05"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06"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07"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08"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09"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10"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11"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12"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13"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14"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15"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16"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17"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18"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19"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20"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21"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22"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23"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24"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25"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26"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27"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28"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29"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30"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31"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32"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33"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34"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35"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36"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37"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38"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39"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40"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41"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42"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43"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44"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45"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46"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47"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48"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49"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50"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51"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52"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53"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54"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55"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56"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57"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58"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59"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60"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61"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62"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63"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64"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65"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66"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67"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68"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69"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70"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71"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72"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73"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74"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75"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76"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77"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78"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79"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80"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81"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82"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83"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84"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85"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86"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87"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88"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89"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90"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91"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92"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93"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94"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95"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96"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97"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98"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199"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200"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16</xdr:row>
      <xdr:rowOff>0</xdr:rowOff>
    </xdr:from>
    <xdr:to>
      <xdr:col>13</xdr:col>
      <xdr:colOff>93345</xdr:colOff>
      <xdr:row>16</xdr:row>
      <xdr:rowOff>166370</xdr:rowOff>
    </xdr:to>
    <xdr:sp>
      <xdr:nvSpPr>
        <xdr:cNvPr id="3201" name="Text Box 2"/>
        <xdr:cNvSpPr txBox="1"/>
      </xdr:nvSpPr>
      <xdr:spPr>
        <a:xfrm>
          <a:off x="8932545" y="3848100"/>
          <a:ext cx="76200" cy="16637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02"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03"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04"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05"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06"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07"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08"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09"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10"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11"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12"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13"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14"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15"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16"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17"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18"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19"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20"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21"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22"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23"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24"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25"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26"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27"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28"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29"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30"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31"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32"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33"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34"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35"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36"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37"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38"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39"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40"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41"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42"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43"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44"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45"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46"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47"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48"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49"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50"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51"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52"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53"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54"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55"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56"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57"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58"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59"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60"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61"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62"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63"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64"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65"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66"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67"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68"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69"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70"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71"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72"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73"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74"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75"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76"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77"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78"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79"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80"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81"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82"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83"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84"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85"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86"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87"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88"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89"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90"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91"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92"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93"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94"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95"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96"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97"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98"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299"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300"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301"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302"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303"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304"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305"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306"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307"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308"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309"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310"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311"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312"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313"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314"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315"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316"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317"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318"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319"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320"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321"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322"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323"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324"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325"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326"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327"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328"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40</xdr:row>
      <xdr:rowOff>0</xdr:rowOff>
    </xdr:from>
    <xdr:to>
      <xdr:col>13</xdr:col>
      <xdr:colOff>93345</xdr:colOff>
      <xdr:row>40</xdr:row>
      <xdr:rowOff>165100</xdr:rowOff>
    </xdr:to>
    <xdr:sp>
      <xdr:nvSpPr>
        <xdr:cNvPr id="3329" name="Text Box 2"/>
        <xdr:cNvSpPr txBox="1"/>
      </xdr:nvSpPr>
      <xdr:spPr>
        <a:xfrm>
          <a:off x="8932545" y="9429750"/>
          <a:ext cx="76200" cy="165100"/>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30"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31"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32"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33"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34"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35"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36"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37"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38"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39"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40"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41"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42"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43"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44"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45"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46"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47"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48"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49"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50"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51"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52"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53"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54"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55"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56"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57"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58"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59"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60"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61"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62"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63"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64"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65"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66"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67"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68"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69"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70"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71"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72"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73"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74"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75"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76"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77"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78"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79"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80"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81"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82"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83"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84"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85"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86"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87"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88"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89"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90"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91"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92"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93"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94"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95"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96"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97"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98"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399"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400"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401"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402"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403"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404"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405"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406"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407"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408"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409"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410"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411"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412"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413"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414"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415"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416"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417"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418"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419"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420"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421"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422"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423"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424"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425"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426"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427"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428"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429"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430"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431"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432"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433"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434"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435"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436"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437"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438"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439"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440"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441"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442"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443"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444"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445"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446"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447"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448"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449"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450"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451"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452"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453"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454"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455"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456"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17</xdr:row>
      <xdr:rowOff>0</xdr:rowOff>
    </xdr:from>
    <xdr:to>
      <xdr:col>13</xdr:col>
      <xdr:colOff>93345</xdr:colOff>
      <xdr:row>17</xdr:row>
      <xdr:rowOff>165735</xdr:rowOff>
    </xdr:to>
    <xdr:sp>
      <xdr:nvSpPr>
        <xdr:cNvPr id="3457" name="Text Box 2"/>
        <xdr:cNvSpPr txBox="1"/>
      </xdr:nvSpPr>
      <xdr:spPr>
        <a:xfrm>
          <a:off x="8932545" y="4086225"/>
          <a:ext cx="76200" cy="165735"/>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458"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459"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460"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461"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462"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463"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464"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465"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466"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467"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468"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469"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470"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471"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472"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473"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474"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475"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476"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477"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478"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479"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480"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481"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482"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483"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484"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485"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486"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487"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488"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489"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490"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491"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492"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493"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494"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495"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496"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497"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498"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499"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00"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01"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02"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03"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04"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05"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06"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07"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08"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09"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10"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11"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12"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13"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14"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15"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16"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17"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18"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19"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20"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21"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22"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23"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24"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25"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26"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27"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28"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29"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30"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31"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32"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33"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34"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35"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36"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37"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38"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39"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40"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41"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42"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43"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44"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45"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46"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47"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48"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49"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50"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51"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52"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53"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54"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55"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56"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57"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58"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59"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60"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61"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62"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63"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64"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65"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66"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67"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68"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69"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70"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71"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72"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73"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74"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75"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76"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77"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78"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79"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80"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81"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82"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83"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84"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6</xdr:row>
      <xdr:rowOff>0</xdr:rowOff>
    </xdr:from>
    <xdr:to>
      <xdr:col>13</xdr:col>
      <xdr:colOff>93345</xdr:colOff>
      <xdr:row>6</xdr:row>
      <xdr:rowOff>166370</xdr:rowOff>
    </xdr:to>
    <xdr:sp>
      <xdr:nvSpPr>
        <xdr:cNvPr id="3585" name="Text Box 2"/>
        <xdr:cNvSpPr txBox="1"/>
      </xdr:nvSpPr>
      <xdr:spPr>
        <a:xfrm>
          <a:off x="8932545" y="1181100"/>
          <a:ext cx="76200" cy="166370"/>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586"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587"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588"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589"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590"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591"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592"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593"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594"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595"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596"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597"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598"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599"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00"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01"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02"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03"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04"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05"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06"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07"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08"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09"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10"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11"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12"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13"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14"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15"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16"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17"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18"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19"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20"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21"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22"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23"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24"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25"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26"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27"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28"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29"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30"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31"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32"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33"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34"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35"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36"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37"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38"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39"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40"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41"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42"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43"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44"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45"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46"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47"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48"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49"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50"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51"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52"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53"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54"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55"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56"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57"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58"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59"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60"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61"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62"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63"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64"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65"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66"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67"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68"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69"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70"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71"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72"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73"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74"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75"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76"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77"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78"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79"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80"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81"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82"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83"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84"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85"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86"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87"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88"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89"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90"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91"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92"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93"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94"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95"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96"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97"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98"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699"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700"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701"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702"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703"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704"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705"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706"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707"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708"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709"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710"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711"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712" name="Text Box 2"/>
        <xdr:cNvSpPr txBox="1"/>
      </xdr:nvSpPr>
      <xdr:spPr>
        <a:xfrm>
          <a:off x="8932545" y="3238500"/>
          <a:ext cx="76200" cy="165735"/>
        </a:xfrm>
        <a:prstGeom prst="rect">
          <a:avLst/>
        </a:prstGeom>
        <a:noFill/>
        <a:ln w="9525">
          <a:noFill/>
        </a:ln>
      </xdr:spPr>
    </xdr:sp>
    <xdr:clientData/>
  </xdr:twoCellAnchor>
  <xdr:twoCellAnchor editAs="oneCell">
    <xdr:from>
      <xdr:col>13</xdr:col>
      <xdr:colOff>17145</xdr:colOff>
      <xdr:row>14</xdr:row>
      <xdr:rowOff>0</xdr:rowOff>
    </xdr:from>
    <xdr:to>
      <xdr:col>13</xdr:col>
      <xdr:colOff>93345</xdr:colOff>
      <xdr:row>14</xdr:row>
      <xdr:rowOff>165735</xdr:rowOff>
    </xdr:to>
    <xdr:sp>
      <xdr:nvSpPr>
        <xdr:cNvPr id="3713" name="Text Box 2"/>
        <xdr:cNvSpPr txBox="1"/>
      </xdr:nvSpPr>
      <xdr:spPr>
        <a:xfrm>
          <a:off x="8932545" y="3238500"/>
          <a:ext cx="76200" cy="165735"/>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14"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15"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16"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17"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18"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19"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20"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21"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22"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23"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24"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25"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26"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27"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28"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29"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30"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31"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32"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33"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34"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35"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36"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37"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38"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39"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40"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41"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42"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43"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44"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45"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46"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47"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48"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49"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50"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51"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52"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53"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54"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55"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56"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57"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58"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59"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60"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61"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62"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63"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64"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65"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66"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67"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68"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69"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70"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71"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72"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73"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74"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75"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76"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77"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78"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79"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80"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81"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82"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83"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84"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85"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86"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87"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88"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89"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90"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91"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92"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93"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94"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95"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96"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97"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98"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799"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00"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01"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02"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03"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04"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05"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06"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07"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08"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09"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10"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11"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12"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13"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14"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15"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16"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17"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18"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19"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20"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21"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22"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23"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24"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25"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26"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27"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28"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29"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30"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31"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32"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33"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34"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35"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36"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37"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38"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39"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40"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41"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42"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43"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44"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45"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46"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47"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48"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49"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50"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51"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52"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53"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54"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55"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56"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57"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58"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59"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60"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61"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62"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63"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64"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65"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66"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67"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68"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69"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70"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71"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72"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73"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74"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75"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76"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77"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78"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79"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80"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81"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82"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83"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84"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85"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86"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87"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88"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89"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90"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91"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92"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93"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94"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95"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96"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97"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98"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899"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00"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01"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02"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03"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04"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05"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06"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07"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08"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09"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10"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11"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12"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13"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14"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15"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16"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17"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18"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19"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20"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21"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22"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23"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24"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25"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26"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27"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28"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29"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30"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31"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32"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33"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34"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35"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36"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37"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38"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39"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40"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41"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42"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43"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44"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45"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46"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47"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48"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49"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50"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51"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52"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53"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54"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55"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56"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57"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58"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59"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60"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61"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62"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63"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64"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65"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66"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67"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68"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69"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70"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71"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72"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73"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74"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75"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76"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77"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78"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79"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80"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81"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82"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83"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84"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85"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86"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87"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88"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89"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90"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91"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92"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93"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94"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95"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96"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97"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98"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3999"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4000"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4001"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4002"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4003"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4004"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4005"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4006"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4007"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4008"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4009"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4010"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4011"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4012"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4013"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4014"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4015"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4016"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4017"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4018"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4019"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4020"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4021"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4022"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4023"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4024"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4025"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4026"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4027"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4028"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4029"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4030"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4031"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4032"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4033"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34"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35"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36"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37"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38"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39"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40"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41"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42"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43"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44"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45"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46"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47"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48"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49"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50"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51"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52"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53"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54"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55"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56"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57"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58"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59"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60"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61"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62"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63"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64"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65"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66"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67"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68"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69"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70"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71"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72"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73"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74"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75"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76"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77"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78"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79"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80"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81"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82"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83"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84"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85"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86"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87"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88"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89"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90"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91"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92"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93"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94"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95"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96"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97"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98"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099"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00"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01"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02"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03"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04"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05"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06"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07"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08"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09"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10"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11"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12"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13"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14"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15"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16"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17"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18"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19"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20"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21"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22"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23"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24"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25"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26"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27"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28"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29"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30"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31"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32"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33"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34"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35"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36"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37"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38"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39"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40"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41"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42"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43"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44"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45"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46"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47"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48"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49"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50"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51"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52"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53"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54"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55"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56"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57"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58"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59"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60"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4161"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162"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163"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164"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165"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166"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167"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168"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169"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170"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171"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172"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173"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174"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175"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176"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177"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178"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179"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180"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181"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182"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183"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184"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185"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186"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187"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188"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189"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190"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191"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192"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193"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194"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195"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196"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197"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198"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199"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00"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01"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02"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03"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04"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05"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06"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07"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08"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09"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10"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11"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12"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13"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14"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15"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16"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17"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18"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19"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20"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21"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22"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23"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24"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25"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26"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27"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28"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29"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30"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31"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32"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33"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34"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35"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36"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37"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38"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39"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40"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41"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42"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43"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44"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45"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46"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47"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48"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49"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50"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51"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52"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53"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54"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55"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56"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57"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58"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59"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60"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61"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62"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63"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64"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65"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66"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67"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68"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69"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70"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71"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72"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73"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74"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75"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76"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77"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78"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79"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80"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81"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82"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83"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84"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85"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86"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87"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88"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89"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90"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91"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92"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93"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94"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95"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96"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97"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98"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299"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00"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01"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02"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03"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04"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05"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06"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07"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08"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09"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10"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11"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12"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13"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14"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15"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16"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17"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18"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19"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20"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21"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22"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23"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24"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25"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26"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27"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28"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29"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30"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31"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32"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33"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34"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35"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36"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37"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38"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39"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40"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41"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42"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43"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44"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45"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46"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47"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48"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49"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50"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51"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52"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53"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54"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55"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56"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57"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58"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59"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60"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61"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62"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63"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64"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65"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66"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67"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68"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69"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70"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71"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72"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73"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74"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75"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76"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77"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78"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79"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80"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81"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82"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83"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84"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85"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86"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87"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88"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89"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90"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91"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92"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93"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94"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95"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96"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97"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98"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399"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400"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401"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402"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403"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404"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405"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406"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407"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408"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409"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410"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411"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412"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413"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414"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415"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416"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417"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18"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19"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20"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21"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22"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23"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24"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25"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26"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27"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28"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29"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30"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31"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32"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33"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34"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35"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36"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37"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38"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39"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40"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41"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42"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43"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44"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45"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46"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47"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48"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49"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50"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51"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52"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53"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54"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55"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56"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57"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58"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59"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60"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61"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62"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63"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64"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65"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66"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67"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68"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69"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70"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71"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72"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73"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74"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75"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76"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77"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78"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79"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80"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81"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82"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83"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84"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85"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86"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87"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88"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89"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90"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91"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92"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93"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94"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95"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96"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97"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98"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499"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500"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501"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502"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503"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504"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505"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506"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507"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508"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509"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510"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511"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512"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513"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514"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515"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516"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517"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518"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519"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520"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521"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522"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523"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524"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525"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526"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527"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528"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529"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530"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531"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532"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533"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534"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535"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536"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537"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538"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539"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540"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541"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542"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543"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544"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4545"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546"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547"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548"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549"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550"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551"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552"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553"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554"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555"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556"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557"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558"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559"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560"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561"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562"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563"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564"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565"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566"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567"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568"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569"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570"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571"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572"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573"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574"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575"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576"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577"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578"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579"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580"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581"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582"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583"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584"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585"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586"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587"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588"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589"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590"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591"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592"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593"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594"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595"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596"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597"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598"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599"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00"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01"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02"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03"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04"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05"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06"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07"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08"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09"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10"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11"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12"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13"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14"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15"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16"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17"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18"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19"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20"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21"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22"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23"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24"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25"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26"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27"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28"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29"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30"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31"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32"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33"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34"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35"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36"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37"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38"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39"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40"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41"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42"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43"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44"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45"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46"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47"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48"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49"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50"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51"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52"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53"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54"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55"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56"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57"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58"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59"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60"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61"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62"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63"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64"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65"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66"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67"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68"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69"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70"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71"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72"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4673"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674"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675"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676"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677"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678"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679"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680"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681"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682"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683"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684"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685"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686"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687"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688"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689"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690"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691"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692"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693"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694"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695"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696"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697"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698"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699"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00"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01"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02"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03"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04"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05"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06"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07"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08"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09"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10"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11"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12"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13"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14"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15"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16"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17"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18"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19"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20"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21"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22"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23"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24"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25"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26"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27"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28"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29"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30"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31"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32"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33"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34"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35"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36"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37"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38"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39"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40"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41"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42"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43"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44"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45"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46"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47"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48"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49"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50"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51"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52"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53"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54"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55"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56"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57"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58"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59"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60"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61"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62"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63"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64"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65"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66"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67"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68"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69"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70"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71"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72"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73"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74"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75"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76"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77"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78"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79"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80"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81"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82"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83"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84"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85"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86"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87"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88"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89"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90"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91"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92"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93"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94"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95"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96"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97"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98"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799"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800"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4801"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02"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03"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04"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05"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06"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07"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08"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09"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10"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11"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12"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13"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14"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15"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16"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17"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18"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19"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20"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21"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22"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23"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24"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25"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26"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27"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28"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29"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30"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31"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32"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33"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34"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35"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36"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37"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38"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39"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40"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41"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42"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43"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44"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45"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46"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47"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48"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49"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50"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51"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52"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53"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54"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55"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56"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57"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58"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59"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60"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61"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62"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63"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64"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65"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66"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67"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68"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69"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70"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71"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72"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73"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74"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75"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76"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77"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78"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79"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80"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81"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82"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83"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84"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85"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86"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87"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88"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89"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90"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91"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92"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93"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94"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95"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96"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97"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98"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899"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900"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901"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902"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903"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904"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905"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906"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907"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908"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909"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910"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911"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912"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913"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914"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915"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916"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917"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918"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919"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920"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921"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922"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923"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924"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925"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926"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927"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928"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4929"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30"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31"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32"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33"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34"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35"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36"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37"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38"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39"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40"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41"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42"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43"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44"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45"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46"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47"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48"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49"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50"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51"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52"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53"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54"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55"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56"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57"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58"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59"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60"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61"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62"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63"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64"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65"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66"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67"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68"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69"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70"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71"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72"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73"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74"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75"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76"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77"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78"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79"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80"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81"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82"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83"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84"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85"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86"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87"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88"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89"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90"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91"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92"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93"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94"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95"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96"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97"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98"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4999"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5000"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5001"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5002"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5003"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5004"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5005"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5006"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5007"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5008"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5009"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5010"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5011"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5012"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5013"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5014"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5015"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5016"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5017"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5018"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5019"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5020"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5021"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5022"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5023"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5024"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5025"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5026"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5027"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5028"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5029"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5030"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5031"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5032"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5033"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5034"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5035"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5036"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5037"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5038"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5039"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5040"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5041"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5042"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5043"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5044"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5045"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5046"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5047"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5048"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5049"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5050"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5051"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5052"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5053"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5054"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5055"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5056"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5057"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058"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059"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060"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061"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062"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063"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064"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065"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066"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067"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068"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069"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070"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071"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072"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073"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074"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075"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076"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077"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078"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079"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080"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081"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082"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083"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084"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085"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086"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087"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088"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089"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090"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091"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092"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093"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094"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095"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096"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097"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098"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099"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00"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01"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02"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03"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04"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05"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06"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07"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08"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09"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10"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11"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12"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13"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14"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15"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16"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17"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18"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19"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20"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21"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22"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23"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24"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25"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26"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27"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28"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29"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30"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31"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32"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33"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34"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35"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36"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37"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38"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39"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40"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41"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42"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43"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44"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45"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46"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47"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48"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49"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50"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51"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52"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53"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54"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55"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56"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57"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58"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59"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60"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61"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62"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63"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64"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65"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66"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67"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68"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69"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70"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71"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72"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73"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74"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75"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76"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77"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78"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79"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80"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81"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82"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83"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84"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5185"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186"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187"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188"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189"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190"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191"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192"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193"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194"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195"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196"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197"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198"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199"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00"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01"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02"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03"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04"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05"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06"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07"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08"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09"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10"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11"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12"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13"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14"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15"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16"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17"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18"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19"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20"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21"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22"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23"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24"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25"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26"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27"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28"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29"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30"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31"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32"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33"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34"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35"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36"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37"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38"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39"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40"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41"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42"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43"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44"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45"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46"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47"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48"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49"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50"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51"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52"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53"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54"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55"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56"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57"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58"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59"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60"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61"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62"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63"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64"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65"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66"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67"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68"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69"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70"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71"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72"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73"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74"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75"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76"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77"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78"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79"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80"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81"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82"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83"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84"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85"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86"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87"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88"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89"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90"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91"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92"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93"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94"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95"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96"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97"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98"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299"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300"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301"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302"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303"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304"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305"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306"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307"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308"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309"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310"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311"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312"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5313"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14"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15"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16"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17"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18"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19"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20"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21"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22"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23"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24"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25"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26"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27"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28"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29"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30"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31"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32"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33"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34"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35"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36"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37"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38"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39"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40"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41"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42"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43"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44"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45"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46"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47"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48"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49"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50"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51"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52"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53"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54"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55"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56"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57"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58"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59"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60"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61"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62"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63"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64"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65"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66"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67"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68"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69"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70"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71"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72"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73"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74"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75"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76"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77"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78"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79"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80"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81"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82"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83"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84"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85"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86"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87"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88"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89"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90"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91"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92"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93"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94"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95"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96"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97"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98"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399"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00"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01"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02"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03"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04"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05"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06"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07"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08"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09"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10"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11"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12"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13"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14"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15"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16"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17"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18"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19"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20"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21"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22"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23"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24"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25"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26"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27"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28"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29"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30"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31"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32"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33"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34"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35"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36"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37"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38"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39"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40"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41"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42"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43"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44"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45"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46"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47"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48"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49"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50"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51"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52"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53"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54"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55"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56"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57"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58"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59"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60"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61"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62"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63"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64"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65"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66"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67"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68"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69"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70"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71"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72"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73"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74"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75"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76"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77"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78"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79"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80"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81"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82"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83"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84"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85"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86"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87"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88"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89"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90"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91"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92"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93"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94"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95"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96"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97"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98"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499"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00"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01"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02"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03"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04"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05"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06"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07"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08"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09"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10"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11"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12"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13"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14"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15"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16"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17"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18"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19"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20"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21"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22"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23"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24"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25"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26"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27"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28"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29"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30"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31"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32"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33"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34"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35"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36"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37"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38"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39"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40"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41"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42"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43"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44"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45"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46"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47"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48"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49"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50"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51"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52"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53"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54"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55"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56"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57"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58"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59"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60"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61"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62"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63"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64"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65"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66"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67"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68"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69"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70"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71"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72"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73"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74"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75"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76"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77"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78"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79"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80"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81"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82"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83"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84"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85"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86"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87"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88"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89"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90"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91"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92"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93"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94"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95"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96"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97"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98"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599"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600"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601"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602"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603"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604"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605"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606"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607"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608"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609"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610"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611"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612"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613"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614"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615"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616"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617"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618"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619"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620"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621"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622"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623"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624"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625"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626"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627"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628"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629"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630"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631"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632"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2</xdr:row>
      <xdr:rowOff>0</xdr:rowOff>
    </xdr:from>
    <xdr:to>
      <xdr:col>15</xdr:col>
      <xdr:colOff>93345</xdr:colOff>
      <xdr:row>2</xdr:row>
      <xdr:rowOff>166370</xdr:rowOff>
    </xdr:to>
    <xdr:sp>
      <xdr:nvSpPr>
        <xdr:cNvPr id="5633" name="Text Box 2"/>
        <xdr:cNvSpPr txBox="1"/>
      </xdr:nvSpPr>
      <xdr:spPr>
        <a:xfrm>
          <a:off x="10304145" y="419100"/>
          <a:ext cx="76200" cy="166370"/>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34"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35"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36"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37"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38"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39"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40"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41"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42"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43"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44"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45"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46"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47"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48"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49"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50"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51"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52"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53"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54"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55"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56"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57"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58"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59"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60"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61"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62"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63"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64"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65"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66"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67"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68"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69"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70"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71"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72"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73"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74"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75"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76"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77"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78"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79"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80"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81"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82"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83"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84"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85"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86"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87"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88"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89"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90"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91"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92"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93"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94"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95"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96"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97"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98"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699"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00"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01"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02"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03"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04"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05"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06"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07"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08"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09"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10"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11"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12"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13"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14"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15"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16"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17"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18"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19"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20"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21"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22"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23"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24"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25"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26"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27"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28"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29"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30"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31"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32"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33"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34"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35"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36"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37"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38"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39"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40"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41"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42"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43"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44"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45"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46"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47"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48"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49"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50"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51"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52"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53"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54"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55"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56"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57"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58"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59"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60"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54</xdr:row>
      <xdr:rowOff>0</xdr:rowOff>
    </xdr:from>
    <xdr:to>
      <xdr:col>15</xdr:col>
      <xdr:colOff>92710</xdr:colOff>
      <xdr:row>54</xdr:row>
      <xdr:rowOff>165735</xdr:rowOff>
    </xdr:to>
    <xdr:sp>
      <xdr:nvSpPr>
        <xdr:cNvPr id="5761" name="Text Box 2"/>
        <xdr:cNvSpPr txBox="1"/>
      </xdr:nvSpPr>
      <xdr:spPr>
        <a:xfrm>
          <a:off x="10304145" y="12620625"/>
          <a:ext cx="75565" cy="165735"/>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762"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763"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764"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765"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766"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767"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768"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769"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770"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771"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772"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773"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774"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775"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776"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777"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778"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779"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780"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781"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782"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783"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784"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785"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786"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787"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788"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789"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790"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791"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792"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793"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794"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795"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796"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797"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798"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799"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00"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01"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02"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03"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04"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05"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06"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07"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08"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09"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10"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11"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12"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13"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14"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15"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16"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17"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18"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19"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20"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21"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22"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23"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24"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25"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26"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27"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28"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29"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30"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31"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32"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33"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34"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35"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36"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37"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38"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39"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40"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41"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42"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43"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44"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45"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46"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47"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48"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49"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50"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51"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52"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53"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54"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55"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56"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57"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58"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59"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60"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61"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62"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63"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64"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65"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66"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67"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68"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69"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70"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71"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72"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73"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74"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75"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76"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77"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78"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79"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80"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81"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82"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83"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84"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85"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86"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87"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88"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89"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90"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91"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92"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93"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94"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95"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96"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97"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98"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899"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00"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01"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02"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03"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04"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05"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06"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07"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08"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09"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10"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11"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12"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13"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14"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15"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16"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17"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18"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19"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20"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21"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22"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23"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24"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25"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26"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27"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28"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29"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30"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31"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32"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33"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34"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35"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36"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37"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38"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39"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40"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41"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42"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43"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44"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45"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46"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47"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48"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49"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50"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51"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52"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53"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54"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55"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56"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57"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58"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59"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60"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61"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62"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63"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64"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65"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66"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67"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68"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69"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70"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71"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72"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73"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74"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75"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76"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77"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78"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79"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80"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81"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82"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83"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84"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85"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86"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87"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88"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89"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90"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91"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92"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93"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94"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95"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96"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97"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98"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5999"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000"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001"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002"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003"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004"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005"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006"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007"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008"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009"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010"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011"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012"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013"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014"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015"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016"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017"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18"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19"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20"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21"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22"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23"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24"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25"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26"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27"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28"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29"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30"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31"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32"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33"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34"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35"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36"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37"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38"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39"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40"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41"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42"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43"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44"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45"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46"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47"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48"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49"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50"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51"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52"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53"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54"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55"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56"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57"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58"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59"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60"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61"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62"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63"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64"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65"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66"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67"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68"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69"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70"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71"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72"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73"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74"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75"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76"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77"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78"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79"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80"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81"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82"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83"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84"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85"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86"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87"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88"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89"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90"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91"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92"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93"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94"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95"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96"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97"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98"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099"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100"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101"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102"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103"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104"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105"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106"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107"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108"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109"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110"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111"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112"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113"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114"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115"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116"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117"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118"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119"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120"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121"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122"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123"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124"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125"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126"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127"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128"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129"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130"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131"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132"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133"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134"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135"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136"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137"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138"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139"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140"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141"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142"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143"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144"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36</xdr:row>
      <xdr:rowOff>0</xdr:rowOff>
    </xdr:from>
    <xdr:to>
      <xdr:col>15</xdr:col>
      <xdr:colOff>92710</xdr:colOff>
      <xdr:row>36</xdr:row>
      <xdr:rowOff>165735</xdr:rowOff>
    </xdr:to>
    <xdr:sp>
      <xdr:nvSpPr>
        <xdr:cNvPr id="6145" name="Text Box 2"/>
        <xdr:cNvSpPr txBox="1"/>
      </xdr:nvSpPr>
      <xdr:spPr>
        <a:xfrm>
          <a:off x="10304145" y="8477250"/>
          <a:ext cx="75565" cy="165735"/>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146"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147"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148"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149"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150"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151"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152"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153"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154"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155"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156"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157"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158"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159"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160"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161"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162"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163"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164"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165"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166"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167"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168"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169"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170"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171"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172"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173"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174"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175"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176"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177"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178"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179"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180"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181"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182"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183"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184"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185"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186"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187"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188"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189"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190"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191"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192"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193"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194"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195"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196"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197"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198"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199"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00"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01"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02"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03"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04"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05"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06"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07"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08"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09"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10"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11"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12"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13"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14"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15"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16"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17"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18"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19"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20"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21"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22"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23"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24"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25"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26"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27"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28"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29"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30"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31"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32"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33"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34"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35"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36"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37"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38"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39"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40"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41"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42"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43"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44"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45"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46"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47"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48"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49"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50"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51"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52"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53"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54"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55"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56"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57"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58"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59"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60"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61"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62"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63"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64"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65"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66"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67"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68"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69"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70"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71"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72"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35</xdr:row>
      <xdr:rowOff>0</xdr:rowOff>
    </xdr:from>
    <xdr:to>
      <xdr:col>15</xdr:col>
      <xdr:colOff>93345</xdr:colOff>
      <xdr:row>35</xdr:row>
      <xdr:rowOff>165100</xdr:rowOff>
    </xdr:to>
    <xdr:sp>
      <xdr:nvSpPr>
        <xdr:cNvPr id="6273" name="Text Box 2"/>
        <xdr:cNvSpPr txBox="1"/>
      </xdr:nvSpPr>
      <xdr:spPr>
        <a:xfrm>
          <a:off x="10304145" y="8239125"/>
          <a:ext cx="76200" cy="16510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274"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275"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276"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277"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278"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279"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280"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281"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282"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283"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284"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285"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286"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287"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288"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289"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290"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291"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292"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293"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294"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295"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296"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297"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298"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299"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00"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01"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02"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03"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04"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05"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06"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07"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08"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09"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10"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11"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12"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13"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14"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15"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16"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17"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18"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19"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20"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21"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22"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23"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24"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25"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26"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27"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28"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29"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30"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31"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32"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33"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34"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35"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36"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37"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38"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39"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40"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41"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42"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43"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44"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45"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46"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47"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48"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49"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50"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51"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52"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53"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54"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55"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56"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57"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58"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59"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60"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61"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62"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63"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64"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65"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66"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67"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68"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69"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70"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71"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72"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73"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74"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75"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76"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77"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78"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79"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80"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81"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82"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83"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84"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85"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86"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87"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88"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89"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90"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91"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92"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93"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94"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95"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96"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97"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98"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399"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400"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16</xdr:row>
      <xdr:rowOff>0</xdr:rowOff>
    </xdr:from>
    <xdr:to>
      <xdr:col>15</xdr:col>
      <xdr:colOff>93345</xdr:colOff>
      <xdr:row>16</xdr:row>
      <xdr:rowOff>166370</xdr:rowOff>
    </xdr:to>
    <xdr:sp>
      <xdr:nvSpPr>
        <xdr:cNvPr id="6401" name="Text Box 2"/>
        <xdr:cNvSpPr txBox="1"/>
      </xdr:nvSpPr>
      <xdr:spPr>
        <a:xfrm>
          <a:off x="10304145" y="3848100"/>
          <a:ext cx="76200" cy="16637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02"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03"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04"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05"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06"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07"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08"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09"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10"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11"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12"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13"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14"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15"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16"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17"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18"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19"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20"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21"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22"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23"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24"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25"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26"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27"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28"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29"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30"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31"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32"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33"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34"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35"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36"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37"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38"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39"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40"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41"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42"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43"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44"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45"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46"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47"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48"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49"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50"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51"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52"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53"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54"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55"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56"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57"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58"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59"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60"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61"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62"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63"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64"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65"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66"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67"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68"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69"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70"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71"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72"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73"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74"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75"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76"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77"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78"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79"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80"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81"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82"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83"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84"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85"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86"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87"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88"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89"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90"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91"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92"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93"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94"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95"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96"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97"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98"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499"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500"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501"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502"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503"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504"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505"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506"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507"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508"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509"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510"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511"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512"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513"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514"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515"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516"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517"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518"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519"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520"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521"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522"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523"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524"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525"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526"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527"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528"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40</xdr:row>
      <xdr:rowOff>0</xdr:rowOff>
    </xdr:from>
    <xdr:to>
      <xdr:col>15</xdr:col>
      <xdr:colOff>93345</xdr:colOff>
      <xdr:row>40</xdr:row>
      <xdr:rowOff>165100</xdr:rowOff>
    </xdr:to>
    <xdr:sp>
      <xdr:nvSpPr>
        <xdr:cNvPr id="6529" name="Text Box 2"/>
        <xdr:cNvSpPr txBox="1"/>
      </xdr:nvSpPr>
      <xdr:spPr>
        <a:xfrm>
          <a:off x="10304145" y="9429750"/>
          <a:ext cx="76200" cy="165100"/>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30"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31"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32"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33"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34"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35"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36"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37"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38"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39"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40"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41"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42"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43"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44"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45"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46"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47"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48"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49"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50"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51"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52"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53"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54"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55"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56"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57"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58"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59"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60"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61"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62"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63"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64"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65"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66"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67"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68"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69"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70"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71"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72"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73"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74"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75"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76"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77"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78"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79"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80"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81"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82"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83"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84"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85"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86"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87"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88"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89"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90"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91"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92"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93"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94"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95"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96"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97"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98"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599"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600"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601"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602"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603"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604"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605"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606"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607"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608"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609"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610"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611"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612"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613"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614"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615"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616"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617"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618"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619"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620"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621"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622"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623"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624"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625"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626"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627"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628"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629"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630"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631"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632"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633"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634"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635"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636"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637"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638"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639"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640"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641"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642"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643"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644"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645"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646"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647"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648"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649"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650"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651"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652"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653"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654"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655"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656"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17</xdr:row>
      <xdr:rowOff>0</xdr:rowOff>
    </xdr:from>
    <xdr:to>
      <xdr:col>15</xdr:col>
      <xdr:colOff>93345</xdr:colOff>
      <xdr:row>17</xdr:row>
      <xdr:rowOff>165735</xdr:rowOff>
    </xdr:to>
    <xdr:sp>
      <xdr:nvSpPr>
        <xdr:cNvPr id="6657" name="Text Box 2"/>
        <xdr:cNvSpPr txBox="1"/>
      </xdr:nvSpPr>
      <xdr:spPr>
        <a:xfrm>
          <a:off x="10304145" y="4086225"/>
          <a:ext cx="76200" cy="165735"/>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658"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659"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660"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661"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662"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663"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664"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665"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666"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667"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668"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669"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670"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671"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672"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673"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674"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675"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676"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677"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678"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679"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680"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681"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682"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683"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684"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685"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686"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687"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688"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689"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690"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691"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692"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693"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694"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695"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696"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697"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698"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699"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00"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01"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02"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03"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04"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05"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06"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07"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08"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09"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10"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11"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12"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13"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14"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15"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16"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17"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18"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19"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20"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21"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22"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23"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24"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25"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26"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27"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28"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29"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30"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31"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32"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33"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34"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35"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36"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37"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38"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39"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40"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41"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42"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43"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44"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45"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46"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47"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48"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49"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50"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51"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52"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53"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54"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55"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56"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57"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58"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59"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60"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61"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62"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63"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64"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65"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66"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67"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68"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69"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70"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71"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72"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73"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74"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75"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76"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77"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78"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79"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80"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81"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82"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83"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84"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6</xdr:row>
      <xdr:rowOff>0</xdr:rowOff>
    </xdr:from>
    <xdr:to>
      <xdr:col>15</xdr:col>
      <xdr:colOff>93345</xdr:colOff>
      <xdr:row>6</xdr:row>
      <xdr:rowOff>166370</xdr:rowOff>
    </xdr:to>
    <xdr:sp>
      <xdr:nvSpPr>
        <xdr:cNvPr id="6785" name="Text Box 2"/>
        <xdr:cNvSpPr txBox="1"/>
      </xdr:nvSpPr>
      <xdr:spPr>
        <a:xfrm>
          <a:off x="10304145" y="1181100"/>
          <a:ext cx="76200" cy="166370"/>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786"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787"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788"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789"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790"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791"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792"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793"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794"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795"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796"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797"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798"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799"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00"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01"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02"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03"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04"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05"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06"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07"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08"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09"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10"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11"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12"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13"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14"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15"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16"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17"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18"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19"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20"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21"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22"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23"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24"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25"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26"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27"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28"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29"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30"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31"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32"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33"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34"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35"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36"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37"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38"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39"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40"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41"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42"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43"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44"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45"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46"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47"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48"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49"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50"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51"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52"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53"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54"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55"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56"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57"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58"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59"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60"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61"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62"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63"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64"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65"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66"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67"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68"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69"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70"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71"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72"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73"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74"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75"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76"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77"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78"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79"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80"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81"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82"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83"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84"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85"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86"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87"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88"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89"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90"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91"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92"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93"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94"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95"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96"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97"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98"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899"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900"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901"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902"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903"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904"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905"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906"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907"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908"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909"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910"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911"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912" name="Text Box 2"/>
        <xdr:cNvSpPr txBox="1"/>
      </xdr:nvSpPr>
      <xdr:spPr>
        <a:xfrm>
          <a:off x="10304145" y="3238500"/>
          <a:ext cx="76200" cy="165735"/>
        </a:xfrm>
        <a:prstGeom prst="rect">
          <a:avLst/>
        </a:prstGeom>
        <a:noFill/>
        <a:ln w="9525">
          <a:noFill/>
        </a:ln>
      </xdr:spPr>
    </xdr:sp>
    <xdr:clientData/>
  </xdr:twoCellAnchor>
  <xdr:twoCellAnchor editAs="oneCell">
    <xdr:from>
      <xdr:col>15</xdr:col>
      <xdr:colOff>17145</xdr:colOff>
      <xdr:row>14</xdr:row>
      <xdr:rowOff>0</xdr:rowOff>
    </xdr:from>
    <xdr:to>
      <xdr:col>15</xdr:col>
      <xdr:colOff>93345</xdr:colOff>
      <xdr:row>14</xdr:row>
      <xdr:rowOff>165735</xdr:rowOff>
    </xdr:to>
    <xdr:sp>
      <xdr:nvSpPr>
        <xdr:cNvPr id="6913" name="Text Box 2"/>
        <xdr:cNvSpPr txBox="1"/>
      </xdr:nvSpPr>
      <xdr:spPr>
        <a:xfrm>
          <a:off x="10304145" y="3238500"/>
          <a:ext cx="76200" cy="165735"/>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6914"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6915"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6916"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6917"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6918"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6919"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6920"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6921"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6922"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6923"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6924"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6925"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6926"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6927"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6928"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6929"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6930"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6931"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6932"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6933"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6934"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6935"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6936"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6937"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6938"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6939"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6940"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6941"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6942"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6943"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6944"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6945"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6946"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6947"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6948"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6949"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6950"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6951"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6952"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6953"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6954"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6955"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6956"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6957"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6958"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6959"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6960"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6961"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6962"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6963"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6964"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6965"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6966"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6967"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6968"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6969"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6970"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6971"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6972"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6973"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6974"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6975"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6976"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6977"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6978"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6979"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6980"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6981"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6982"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6983"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6984"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6985"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6986"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6987"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6988"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6989"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6990"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6991"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6992"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6993"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6994"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6995"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6996"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6997"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6998"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6999"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000"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001"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002"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003"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004"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005"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006"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007"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008"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009"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010"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011"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012"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013"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014"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015"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016"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017"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018"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019"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020"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021"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022"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023"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024"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025"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026"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027"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028"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029"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030"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031"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032"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033"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034"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035"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036"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037"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038"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039"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040"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041"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042"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043"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044"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045"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046"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047"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048"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049"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050"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051"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052"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053"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054"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055"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056"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057"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058"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059"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060"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061"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062"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063"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064"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065"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066"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067"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068"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069"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070"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071"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072"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073"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074"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075"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076"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077"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078"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079"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080"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081"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082"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083"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084"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085"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086"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087"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088"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089"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090"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091"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092"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093"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094"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095"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096"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097"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098"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099"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100"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101"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102"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103"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104"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105"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106"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107"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108"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109"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110"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111"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112"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113"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114"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115"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116"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117"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118"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119"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120"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121"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122"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123"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124"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125"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126"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127"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128"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129"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130"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131"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132"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133"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134"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135"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136"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137"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138"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139"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140"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141"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142"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143"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144"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145"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146"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147"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148"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149"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150"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151"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152"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153"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154"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155"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156"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157"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158"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159"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160"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161"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162"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163"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164"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165"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166"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167"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168"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169"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170"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171"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172"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173"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174"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175"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176"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177"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178"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179"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180"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181"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182"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183"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184"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185"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186"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187"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188"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189"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190"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191"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192"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193"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194"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195"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196"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197"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198"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199"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200"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201"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202"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203"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204"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205"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206"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207"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208"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209"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210"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211"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212"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213"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214"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215"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216"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217"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218"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219"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220"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221"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222"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223"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224"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225"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226"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227"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228"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229"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230"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231"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232"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7233"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234"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235"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236"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237"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238"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239"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240"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241"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242"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243"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244"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245"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246"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247"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248"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249"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250"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251"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252"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253"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254"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255"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256"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257"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258"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259"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260"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261"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262"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263"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264"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265"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266"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267"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268"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269"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270"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271"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272"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273"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274"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275"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276"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277"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278"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279"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280"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281"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282"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283"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284"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285"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286"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287"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288"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289"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290"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291"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292"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293"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294"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295"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296"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297"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298"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299"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300"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301"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302"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303"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304"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305"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306"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307"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308"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309"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310"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311"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312"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313"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314"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315"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316"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317"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318"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319"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320"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321"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322"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323"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324"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325"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326"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327"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328"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329"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330"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331"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332"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333"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334"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335"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336"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337"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338"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339"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340"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341"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342"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343"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344"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345"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346"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347"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348"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349"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350"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351"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352"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353"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354"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355"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356"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357"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358"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359"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360"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7361"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362"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363"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364"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365"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366"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367"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368"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369"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370"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371"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372"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373"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374"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375"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376"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377"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378"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379"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380"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381"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382"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383"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384"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385"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386"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387"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388"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389"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390"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391"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392"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393"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394"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395"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396"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397"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398"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399"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400"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401"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402"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403"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404"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405"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406"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407"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408"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409"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410"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411"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412"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413"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414"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415"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416"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417"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418"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419"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420"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421"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422"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423"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424"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425"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426"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427"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428"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429"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430"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431"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432"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433"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434"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435"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436"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437"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438"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439"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440"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441"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442"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443"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444"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445"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446"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447"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448"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449"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450"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451"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452"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453"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454"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455"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456"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457"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458"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459"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460"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461"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462"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463"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464"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465"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466"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467"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468"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469"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470"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471"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472"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473"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474"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475"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476"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477"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478"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479"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480"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481"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482"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483"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484"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485"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486"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487"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488"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489"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490"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491"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492"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493"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494"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495"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496"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497"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498"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499"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500"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501"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502"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503"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504"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505"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506"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507"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508"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509"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510"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511"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512"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513"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514"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515"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516"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517"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518"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519"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520"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521"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522"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523"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524"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525"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526"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527"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528"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529"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530"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531"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532"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533"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534"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535"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536"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537"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538"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539"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540"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541"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542"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543"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544"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545"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546"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547"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548"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549"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550"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551"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552"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553"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554"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555"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556"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557"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558"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559"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560"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561"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562"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563"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564"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565"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566"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567"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568"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569"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570"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571"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572"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573"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574"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575"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576"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577"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578"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579"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580"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581"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582"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583"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584"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585"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586"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587"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588"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589"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590"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591"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592"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593"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594"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595"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596"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597"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598"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599"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600"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601"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602"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603"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604"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605"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606"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607"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608"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609"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610"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611"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612"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613"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614"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615"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616"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7617"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618"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619"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620"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621"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622"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623"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624"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625"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626"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627"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628"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629"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630"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631"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632"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633"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634"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635"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636"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637"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638"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639"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640"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641"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642"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643"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644"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645"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646"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647"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648"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649"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650"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651"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652"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653"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654"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655"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656"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657"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658"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659"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660"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661"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662"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663"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664"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665"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666"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667"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668"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669"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670"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671"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672"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673"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674"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675"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676"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677"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678"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679"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680"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681"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682"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683"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684"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685"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686"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687"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688"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689"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690"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691"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692"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693"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694"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695"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696"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697"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698"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699"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700"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701"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702"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703"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704"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705"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706"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707"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708"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709"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710"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711"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712"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713"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714"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715"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716"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717"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718"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719"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720"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721"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722"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723"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724"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725"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726"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727"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728"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729"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730"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731"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732"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733"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734"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735"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736"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737"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738"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739"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740"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741"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742"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743"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744"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7745" name="Text Box 2"/>
        <xdr:cNvSpPr txBox="1"/>
      </xdr:nvSpPr>
      <xdr:spPr>
        <a:xfrm>
          <a:off x="13047345" y="9667875"/>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746"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747"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748"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749"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750"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751"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752"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753"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754"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755"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756"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757"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758"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759"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760"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761"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762"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763"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764"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765"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766"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767"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768"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769"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770"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771"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772"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773"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774"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775"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776"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777"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778"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779"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780"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781"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782"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783"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784"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785"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786"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787"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788"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789"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790"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791"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792"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793"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794"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795"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796"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797"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798"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799"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800"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801"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802"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803"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804"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805"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806"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807"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808"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809"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810"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811"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812"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813"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814"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815"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816"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817"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818"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819"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820"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821"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822"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823"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824"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825"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826"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827"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828"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829"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830"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831"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832"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833"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834"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835"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836"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837"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838"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839"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840"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841"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842"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843"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844"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845"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846"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847"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848"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849"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850"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851"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852"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853"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854"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855"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856"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857"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858"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859"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860"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861"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862"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863"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864"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865"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866"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867"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868"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869"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870"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871"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872"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7873"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874"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875"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876"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877"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878"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879"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880"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881"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882"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883"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884"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885"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886"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887"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888"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889"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890"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891"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892"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893"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894"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895"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896"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897"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898"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899"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900"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901"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902"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903"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904"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905"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906"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907"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908"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909"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910"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911"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912"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913"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914"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915"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916"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917"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918"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919"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920"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921"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922"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923"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924"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925"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926"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927"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928"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929"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930"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931"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932"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933"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934"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935"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936"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937"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938"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939"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940"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941"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942"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943"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944"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945"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946"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947"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948"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949"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950"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951"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952"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953"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954"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955"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956"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957"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958"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959"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960"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961"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962"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963"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964"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965"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966"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967"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968"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969"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970"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971"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972"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973"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974"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975"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976"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977"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978"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979"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980"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981"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982"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983"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984"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985"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986"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987"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988"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989"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990"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991"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992"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993"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994"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995"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996"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997"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998"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7999"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8000"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8001" name="Text Box 2"/>
        <xdr:cNvSpPr txBox="1"/>
      </xdr:nvSpPr>
      <xdr:spPr>
        <a:xfrm>
          <a:off x="13733145" y="456247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002"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003"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004"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005"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006"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007"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008"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009"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010"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011"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012"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013"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014"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015"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016"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017"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018"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019"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020"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021"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022"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023"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024"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025"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026"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027"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028"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029"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030"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031"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032"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033"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034"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035"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036"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037"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038"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039"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040"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041"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042"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043"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044"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045"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046"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047"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048"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049"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050"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051"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052"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053"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054"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055"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056"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057"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058"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059"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060"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061"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062"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063"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064"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065"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066"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067"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068"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069"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070"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071"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072"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073"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074"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075"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076"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077"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078"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079"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080"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081"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082"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083"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084"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085"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086"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087"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088"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089"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090"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091"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092"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093"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094"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095"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096"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097"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098"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099"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100"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101"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102"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103"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104"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105"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106"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107"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108"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109"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110"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111"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112"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113"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114"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115"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116"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117"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118"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119"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120"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121"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122"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123"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124"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125"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126"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127"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128"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8129"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130"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131"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132"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133"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134"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135"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136"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137"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138"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139"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140"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141"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142"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143"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144"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145"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146"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147"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148"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149"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150"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151"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152"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153"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154"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155"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156"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157"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158"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159"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160"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161"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162"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163"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164"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165"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166"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167"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168"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169"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170"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171"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172"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173"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174"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175"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176"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177"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178"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179"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180"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181"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182"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183"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184"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185"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186"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187"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188"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189"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190"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191"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192"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193"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194"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195"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196"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197"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198"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199"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200"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201"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202"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203"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204"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205"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206"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207"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208"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209"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210"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211"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212"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213"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214"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215"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216"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217"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218"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219"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220"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221"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222"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223"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224"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225"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226"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227"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228"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229"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230"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231"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232"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233"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234"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235"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236"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237"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238"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239"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240"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241"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242"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243"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244"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245"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246"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247"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248"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249"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250"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251"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252"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253"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254"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255"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256"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8257"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258"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259"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260"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261"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262"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263"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264"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265"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266"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267"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268"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269"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270"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271"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272"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273"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274"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275"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276"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277"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278"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279"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280"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281"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282"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283"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284"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285"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286"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287"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288"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289"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290"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291"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292"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293"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294"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295"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296"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297"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298"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299"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300"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301"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302"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303"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304"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305"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306"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307"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308"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309"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310"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311"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312"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313"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314"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315"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316"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317"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318"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319"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320"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321"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322"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323"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324"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325"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326"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327"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328"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329"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330"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331"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332"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333"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334"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335"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336"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337"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338"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339"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340"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341"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342"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343"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344"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345"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346"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347"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348"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349"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350"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351"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352"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353"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354"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355"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356"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357"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358"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359"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360"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361"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362"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363"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364"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365"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366"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367"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368"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369"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370"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371"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372"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373"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374"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375"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376"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377"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378"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379"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380"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381"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382"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383"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384"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8385"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386"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387"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388"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389"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390"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391"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392"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393"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394"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395"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396"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397"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398"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399"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400"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401"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402"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403"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404"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405"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406"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407"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408"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409"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410"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411"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412"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413"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414"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415"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416"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417"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418"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419"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420"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421"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422"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423"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424"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425"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426"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427"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428"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429"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430"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431"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432"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433"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434"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435"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436"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437"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438"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439"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440"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441"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442"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443"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444"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445"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446"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447"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448"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449"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450"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451"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452"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453"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454"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455"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456"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457"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458"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459"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460"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461"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462"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463"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464"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465"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466"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467"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468"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469"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470"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471"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472"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473"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474"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475"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476"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477"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478"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479"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480"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481"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482"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483"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484"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485"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486"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487"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488"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489"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490"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491"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492"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493"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494"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495"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496"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497"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498"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499"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500"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501"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502"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503"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504"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505"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506"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507"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508"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509"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510"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511"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512"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8513"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514"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515"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516"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517"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518"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519"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520"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521"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522"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523"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524"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525"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526"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527"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528"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529"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530"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531"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532"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533"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534"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535"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536"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537"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538"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539"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540"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541"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542"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543"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544"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545"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546"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547"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548"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549"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550"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551"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552"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553"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554"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555"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556"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557"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558"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559"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560"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561"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562"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563"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564"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565"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566"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567"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568"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569"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570"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571"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572"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573"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574"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575"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576"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577"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578"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579"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580"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581"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582"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583"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584"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585"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586"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587"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588"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589"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590"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591"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592"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593"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594"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595"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596"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597"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598"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599"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600"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601"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602"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603"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604"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605"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606"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607"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608"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609"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610"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611"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612"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613"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614"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615"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616"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617"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618"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619"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620"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621"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622"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623"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624"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625"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626"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627"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628"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629"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630"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631"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632"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633"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634"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635"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636"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637"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638"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639"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640"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8641"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642"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643"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644"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645"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646"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647"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648"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649"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650"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651"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652"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653"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654"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655"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656"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657"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658"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659"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660"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661"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662"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663"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664"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665"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666"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667"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668"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669"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670"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671"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672"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673"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674"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675"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676"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677"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678"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679"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680"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681"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682"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683"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684"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685"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686"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687"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688"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689"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690"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691"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692"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693"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694"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695"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696"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697"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698"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699"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700"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701"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702"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703"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704"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705"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706"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707"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708"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709"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710"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711"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712"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713"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714"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715"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716"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717"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718"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719"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720"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721"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722"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723"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724"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725"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726"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727"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728"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729"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730"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731"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732"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733"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734"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735"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736"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737"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738"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739"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740"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741"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742"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743"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744"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745"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746"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747"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748"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749"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750"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751"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752"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753"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754"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755"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756"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757"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758"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759"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760"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761"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762"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763"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764"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765"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766"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767"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768"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8769"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770"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771"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772"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773"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774"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775"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776"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777"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778"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779"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780"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781"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782"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783"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784"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785"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786"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787"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788"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789"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790"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791"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792"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793"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794"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795"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796"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797"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798"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799"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800"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801"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802"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803"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804"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805"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806"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807"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808"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809"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810"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811"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812"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813"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814"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815"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816"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817"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818"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819"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820"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821"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822"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823"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824"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825"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826"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827"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828"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829"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830"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831"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832"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833"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834"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835"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836"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837"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838"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839"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840"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841"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842"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843"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844"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845"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846"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847"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848"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849"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850"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851"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852"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853"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854"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855"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856"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857"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858"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859"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860"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861"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862"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863"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864"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865"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866"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867"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868"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869"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870"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871"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872"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873"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874"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875"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876"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877"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878"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879"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880"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881"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882"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883"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884"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885"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886"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887"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888"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889"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890"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891"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892"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893"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894"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895"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896"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897"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898"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899"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900"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901"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902"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903"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904"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905"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906"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907"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908"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909"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910"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911"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912"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913"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914"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915"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916"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917"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918"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919"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920"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921"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922"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923"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924"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925"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926"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927"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928"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929"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930"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931"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932"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933"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934"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935"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936"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937"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938"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939"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940"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941"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942"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943"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944"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945"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946"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947"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948"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949"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950"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951"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952"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953"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954"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955"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956"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957"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958"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959"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960"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961"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962"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963"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964"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965"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966"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967"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968"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969"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970"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971"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972"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973"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974"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975"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976"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977"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978"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979"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980"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981"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982"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983"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984"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985"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986"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987"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988"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989"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990"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991"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992"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993"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994"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995"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996"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997"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998"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8999"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9000"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9001"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9002"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9003"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9004"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9005"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9006"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9007"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9008"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9009"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9010"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9011"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9012"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9013"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9014"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9015"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9016"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9017"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9018"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9019"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9020"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9021"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9022"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9023"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9024"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9025"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9026"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9027"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9028"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9029"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9030"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9031"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9032"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9033"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9034"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9035"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9036"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9037"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9038"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9039"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9040"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9041"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9042"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9043"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9044"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9045"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9046"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9047"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9048"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9049"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9050"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9051"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9052"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9053"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9054"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9055"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9056"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9057"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9058"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9059"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9060"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9061"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9062"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9063"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9064"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9065"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9066"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9067"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9068"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9069"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9070"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9071"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9072"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9073"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9074"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9075"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9076"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9077"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9078"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9079"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9080"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9081"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9082"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9083"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9084"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9085"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9086"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9087"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9088"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22</xdr:row>
      <xdr:rowOff>0</xdr:rowOff>
    </xdr:from>
    <xdr:to>
      <xdr:col>19</xdr:col>
      <xdr:colOff>93345</xdr:colOff>
      <xdr:row>22</xdr:row>
      <xdr:rowOff>166370</xdr:rowOff>
    </xdr:to>
    <xdr:sp>
      <xdr:nvSpPr>
        <xdr:cNvPr id="9089" name="Text Box 2"/>
        <xdr:cNvSpPr txBox="1"/>
      </xdr:nvSpPr>
      <xdr:spPr>
        <a:xfrm>
          <a:off x="13047345" y="5276850"/>
          <a:ext cx="76200" cy="166370"/>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090"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091"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092"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093"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094"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095"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096"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097"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098"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099"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100"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101"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102"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103"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104"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105"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106"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107"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108"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109"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110"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111"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112"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113"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114"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115"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116"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117"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118"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119"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120"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121"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122"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123"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124"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125"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126"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127"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128"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129"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130"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131"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132"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133"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134"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135"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136"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137"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138"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139"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140"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141"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142"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143"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144"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145"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146"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147"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148"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149"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150"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151"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152"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153"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154"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155"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156"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157"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158"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159"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160"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161"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162"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163"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164"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165"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166"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167"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168"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169"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170"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171"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172"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173"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174"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175"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176"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177"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178"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179"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180"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181"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182"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183"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184"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185"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186"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187"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188"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189"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190"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191"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192"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193"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194"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195"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196"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197"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198"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199"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200"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201"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202"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203"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204"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205"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206"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207"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208"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209"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210"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211"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212"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213"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214"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215"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216"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59</xdr:row>
      <xdr:rowOff>0</xdr:rowOff>
    </xdr:from>
    <xdr:to>
      <xdr:col>19</xdr:col>
      <xdr:colOff>92710</xdr:colOff>
      <xdr:row>59</xdr:row>
      <xdr:rowOff>165735</xdr:rowOff>
    </xdr:to>
    <xdr:sp>
      <xdr:nvSpPr>
        <xdr:cNvPr id="9217" name="Text Box 2"/>
        <xdr:cNvSpPr txBox="1"/>
      </xdr:nvSpPr>
      <xdr:spPr>
        <a:xfrm>
          <a:off x="13047345" y="13811250"/>
          <a:ext cx="75565"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218"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219"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220"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221"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222"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223"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224"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225"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226"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227"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228"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229"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230"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231"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232"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233"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234"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235"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236"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237"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238"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239"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240"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241"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242"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243"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244"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245"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246"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247"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248"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249"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250"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251"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252"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253"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254"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255"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256"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257"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258"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259"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260"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261"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262"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263"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264"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265"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266"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267"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268"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269"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270"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271"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272"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273"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274"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275"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276"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277"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278"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279"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280"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281"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282"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283"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284"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285"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286"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287"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288"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289"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290"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291"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292"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293"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294"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295"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296"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297"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298"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299"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300"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301"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302"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303"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304"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305"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306"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307"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308"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309"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310"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311"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312"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313"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314"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315"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316"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317"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318"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319"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320"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321"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322"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323"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324"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325"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326"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327"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328"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329"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330"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331"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332"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333"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334"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335"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336"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337"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338"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339"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340"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341"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342"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343"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344"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345"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346"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347"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348"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349"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350"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351"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352"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353"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354"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355"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356"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357"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358"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359"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360"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361"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362"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363"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364"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365"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366"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367"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368"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369"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370"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371"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372"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373"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374"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375"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376"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377"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378"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379"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380"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381"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382"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383"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384"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385"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386"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387"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388"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389"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390"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391"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392"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393"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394"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395"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396"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397"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398"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399"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400"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401"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402"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403"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404"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405"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406"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407"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408"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409"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410"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411"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412"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413"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414"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415"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416"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417"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418"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419"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420"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421"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422"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423"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424"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425"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426"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427"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428"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429"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430"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431"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432"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433"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434"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435"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436"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437"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438"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439"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440"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441"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442"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443"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444"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445"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446"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447"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448"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449"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450"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451"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452"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453"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454"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455"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456"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457"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458"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459"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460"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461"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462"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463"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464"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465"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466"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467"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468"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469"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470"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471"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472"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9473"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474"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475"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476"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477"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478"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479"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480"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481"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482"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483"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484"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485"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486"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487"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488"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489"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490"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491"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492"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493"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494"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495"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496"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497"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498"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499"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500"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501"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502"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503"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504"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505"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506"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507"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508"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509"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510"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511"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512"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513"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514"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515"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516"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517"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518"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519"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520"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521"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522"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523"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524"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525"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526"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527"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528"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529"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530"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531"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532"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533"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534"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535"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536"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537"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538"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539"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540"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541"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542"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543"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544"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545"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546"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547"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548"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549"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550"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551"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552"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553"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554"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555"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556"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557"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558"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559"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560"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561"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562"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563"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564"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565"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566"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567"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568"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569"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570"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571"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572"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573"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574"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575"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576"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577"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578"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579"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580"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581"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582"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583"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584"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585"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586"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587"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588"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589"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590"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591"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592"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593"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594"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595"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596"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597"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598"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599"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600" name="Text Box 2"/>
        <xdr:cNvSpPr txBox="1"/>
      </xdr:nvSpPr>
      <xdr:spPr>
        <a:xfrm>
          <a:off x="13047345" y="9667875"/>
          <a:ext cx="75565" cy="165735"/>
        </a:xfrm>
        <a:prstGeom prst="rect">
          <a:avLst/>
        </a:prstGeom>
        <a:noFill/>
        <a:ln w="9525">
          <a:noFill/>
        </a:ln>
      </xdr:spPr>
    </xdr:sp>
    <xdr:clientData/>
  </xdr:twoCellAnchor>
  <xdr:twoCellAnchor editAs="oneCell">
    <xdr:from>
      <xdr:col>19</xdr:col>
      <xdr:colOff>17145</xdr:colOff>
      <xdr:row>41</xdr:row>
      <xdr:rowOff>0</xdr:rowOff>
    </xdr:from>
    <xdr:to>
      <xdr:col>19</xdr:col>
      <xdr:colOff>92710</xdr:colOff>
      <xdr:row>41</xdr:row>
      <xdr:rowOff>165735</xdr:rowOff>
    </xdr:to>
    <xdr:sp>
      <xdr:nvSpPr>
        <xdr:cNvPr id="9601" name="Text Box 2"/>
        <xdr:cNvSpPr txBox="1"/>
      </xdr:nvSpPr>
      <xdr:spPr>
        <a:xfrm>
          <a:off x="13047345" y="9667875"/>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602"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603"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604"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605"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606"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607"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608"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609"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610"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611"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612"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613"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614"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615"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616"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617"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618"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619"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620"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621"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622"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623"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624"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625"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626"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627"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628"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629"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630"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631"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632"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633"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634"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635"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636"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637"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638"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639"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640"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641"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642"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643"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644"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645"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646"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647"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648"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649"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650"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651"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652"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653"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654"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655"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656"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657"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658"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659"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660"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661"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662"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663"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664"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665"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666"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667"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668"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669"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670"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671"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672"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673"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674"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675"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676"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677"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678"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679"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680"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681"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682"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683"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684"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685"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686"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687"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688"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689"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690"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691"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692"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693"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694"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695"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696"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697"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698"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699"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700"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701"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702"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703"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704"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705"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706"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707"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708"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709"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710"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711"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712"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713"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714"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715"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716"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717"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718"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719"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720"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721"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722"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723"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724"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725"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726"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727"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728"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22</xdr:row>
      <xdr:rowOff>0</xdr:rowOff>
    </xdr:from>
    <xdr:to>
      <xdr:col>20</xdr:col>
      <xdr:colOff>92710</xdr:colOff>
      <xdr:row>22</xdr:row>
      <xdr:rowOff>165735</xdr:rowOff>
    </xdr:to>
    <xdr:sp>
      <xdr:nvSpPr>
        <xdr:cNvPr id="9729" name="Text Box 2"/>
        <xdr:cNvSpPr txBox="1"/>
      </xdr:nvSpPr>
      <xdr:spPr>
        <a:xfrm>
          <a:off x="13733145" y="5276850"/>
          <a:ext cx="75565"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730"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731"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732"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733"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734"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735"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736"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737"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738"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739"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740"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741"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742"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743"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744"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745"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746"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747"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748"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749"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750"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751"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752"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753"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754"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755"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756"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757"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758"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759"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760"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761"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762"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763"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764"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765"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766"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767"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768"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769"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770"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771"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772"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773"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774"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775"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776"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777"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778"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779"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780"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781"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782"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783"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784"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785"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786"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787"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788"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789"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790"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791"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792"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793"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794"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795"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796"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797"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798"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799"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800"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801"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802"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803"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804"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805"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806"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807"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808"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809"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810"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811"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812"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813"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814"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815"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816"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817"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818"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819"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820"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821"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822"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823"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824"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825"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826"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827"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828"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829"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830"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831"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832"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833"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834"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835"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836"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837"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838"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839"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840"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841"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842"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843"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844"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845"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846"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847"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848"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849"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850"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851"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852"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853"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854"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855"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856" name="Text Box 2"/>
        <xdr:cNvSpPr txBox="1"/>
      </xdr:nvSpPr>
      <xdr:spPr>
        <a:xfrm>
          <a:off x="13733145" y="4562475"/>
          <a:ext cx="76200" cy="165735"/>
        </a:xfrm>
        <a:prstGeom prst="rect">
          <a:avLst/>
        </a:prstGeom>
        <a:noFill/>
        <a:ln w="9525">
          <a:noFill/>
        </a:ln>
      </xdr:spPr>
    </xdr:sp>
    <xdr:clientData/>
  </xdr:twoCellAnchor>
  <xdr:twoCellAnchor editAs="oneCell">
    <xdr:from>
      <xdr:col>20</xdr:col>
      <xdr:colOff>17145</xdr:colOff>
      <xdr:row>19</xdr:row>
      <xdr:rowOff>0</xdr:rowOff>
    </xdr:from>
    <xdr:to>
      <xdr:col>20</xdr:col>
      <xdr:colOff>93345</xdr:colOff>
      <xdr:row>19</xdr:row>
      <xdr:rowOff>165735</xdr:rowOff>
    </xdr:to>
    <xdr:sp>
      <xdr:nvSpPr>
        <xdr:cNvPr id="9857" name="Text Box 2"/>
        <xdr:cNvSpPr txBox="1"/>
      </xdr:nvSpPr>
      <xdr:spPr>
        <a:xfrm>
          <a:off x="13733145" y="456247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858"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859"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860"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861"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862"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863"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864"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865"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866"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867"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868"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869"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870"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871"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872"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873"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874"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875"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876"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877"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878"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879"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880"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881"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882"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883"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884"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885"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886"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887"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888"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889"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890"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891"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892"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893"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894"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895"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896"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897"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898"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899"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900"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901"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902"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903"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904"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905"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906"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907"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908"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909"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910"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911"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912"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913"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914"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915"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916"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917"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918"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919"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920"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921"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922"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923"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924"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925"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926"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927"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928"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929"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930"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931"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932"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933"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934"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935"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936"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937"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938"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939"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940"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941"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942"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943"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944"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945"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946"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947"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948"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949"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950"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951"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952"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953"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954"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955"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956"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957"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958"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959"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960"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961"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962"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963"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964"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965"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966"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967"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968"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969"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970"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971"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972"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973"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974"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975"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976"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977"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978"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979"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980"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981"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982"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983"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984"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93345</xdr:colOff>
      <xdr:row>39</xdr:row>
      <xdr:rowOff>165735</xdr:rowOff>
    </xdr:to>
    <xdr:sp>
      <xdr:nvSpPr>
        <xdr:cNvPr id="9985" name="Text Box 2"/>
        <xdr:cNvSpPr txBox="1"/>
      </xdr:nvSpPr>
      <xdr:spPr>
        <a:xfrm>
          <a:off x="13047345" y="9191625"/>
          <a:ext cx="76200" cy="165735"/>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9986"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9987"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9988"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9989"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9990"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9991"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9992"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9993"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9994"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9995"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9996"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9997"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9998"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9999"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0000"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0001"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0002"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0003"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0004"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0005"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0006"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0007"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0008"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0009"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0010"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0011"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0012"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0013"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0014"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0015"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0016"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0017"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0018"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0019"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0020"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0021"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0022"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0023"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0024"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0025"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0026"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0027"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0028"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0029"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0030"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0031"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0032"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0033"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0034"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0035"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0036"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0037"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0038"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0039"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0040"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0041"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0042"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0043"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0044"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0045"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0046"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0047"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0048"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0049"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0050"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0051"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0052"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0053"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0054"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0055"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0056"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0057"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0058"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0059"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0060"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0061"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0062"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0063"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0064"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0065"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0066"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0067"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0068"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0069"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0070"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0071"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0072"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0073"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0074"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0075"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0076"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0077"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0078"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0079"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0080"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0081"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0082"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0083"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0084"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0085"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0086"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0087"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0088"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0089"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0090"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0091"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0092"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0093"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0094"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0095"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0096"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0097"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0098"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0099"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0100"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0101"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0102"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0103"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0104"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0105"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0106"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0107"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0108"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0109"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0110"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0111"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0112"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0113"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114"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115"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116"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117"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118"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119"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120"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121"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122"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123"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124"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125"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126"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127"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128"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129"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130"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131"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132"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133"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134"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135"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136"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137"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138"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139"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140"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141"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142"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143"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144"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145"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146"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147"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148"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149"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150"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151"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152"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153"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154"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155"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156"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157"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158"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159"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160"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161"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162"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163"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164"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165"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166"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167"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168"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169"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170"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171"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172"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173"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174"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175"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176"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177"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178"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179"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180"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181"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182"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183"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184"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185"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186"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187"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188"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189"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190"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191"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192"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193"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194"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195"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196"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197"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198"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199"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200"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201"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202"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203"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204"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205"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206"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207"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208"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209"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210"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211"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212"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213"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214"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215"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216"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217"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218"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219"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220"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221"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222"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223"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224"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225"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226"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227"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228"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229"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230"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231"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232"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233"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234"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235"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236"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237"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238"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239"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240"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45</xdr:row>
      <xdr:rowOff>0</xdr:rowOff>
    </xdr:from>
    <xdr:to>
      <xdr:col>19</xdr:col>
      <xdr:colOff>93345</xdr:colOff>
      <xdr:row>45</xdr:row>
      <xdr:rowOff>165735</xdr:rowOff>
    </xdr:to>
    <xdr:sp>
      <xdr:nvSpPr>
        <xdr:cNvPr id="10241" name="Text Box 2"/>
        <xdr:cNvSpPr txBox="1"/>
      </xdr:nvSpPr>
      <xdr:spPr>
        <a:xfrm>
          <a:off x="13047345" y="1062037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242"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243"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244"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245"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246"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247"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248"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249"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250"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251"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252"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253"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254"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255"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256"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257"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258"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259"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260"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261"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262"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263"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264"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265"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266"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267"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268"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269"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270"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271"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272"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273"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274"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275"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276"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277"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278"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279"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280"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281"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282"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283"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284"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285"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286"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287"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288"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289"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290"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291"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292"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293"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294"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295"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296"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297"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298"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299"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300"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301"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302"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303"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304"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305"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306"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307"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308"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309"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310"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311"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312"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313"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314"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315"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316"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317"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318"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319"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320"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321"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322"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323"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324"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325"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326"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327"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328"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329"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330"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331"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332"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333"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334"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335"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336"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337"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338"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339"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340"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341"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342"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343"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344"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345"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346"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347"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348"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349"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350"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351"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352"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353"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354"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355"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356"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357"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358"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359"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360"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361"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362"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363"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364"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365"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366"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367"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368"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24</xdr:row>
      <xdr:rowOff>0</xdr:rowOff>
    </xdr:from>
    <xdr:to>
      <xdr:col>19</xdr:col>
      <xdr:colOff>93345</xdr:colOff>
      <xdr:row>24</xdr:row>
      <xdr:rowOff>165735</xdr:rowOff>
    </xdr:to>
    <xdr:sp>
      <xdr:nvSpPr>
        <xdr:cNvPr id="10369" name="Text Box 2"/>
        <xdr:cNvSpPr txBox="1"/>
      </xdr:nvSpPr>
      <xdr:spPr>
        <a:xfrm>
          <a:off x="13047345" y="5686425"/>
          <a:ext cx="76200" cy="165735"/>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370"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371"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372"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373"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374"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375"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376"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377"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378"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379"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380"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381"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382"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383"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384"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385"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386"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387"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388"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389"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390"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391"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392"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393"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394"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395"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396"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397"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398"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399"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400"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401"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402"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403"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404"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405"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406"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407"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408"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409"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410"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411"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412"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413"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414"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415"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416"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417"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418"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419"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420"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421"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422"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423"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424"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425"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426"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427"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428"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429"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430"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431"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432"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433"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434"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435"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436"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437"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438"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439"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440"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441"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442"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443"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444"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445"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446"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447"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448"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449"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450"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451"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452"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453"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454"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455"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456"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457"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458"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459"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460"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461"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462"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463"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464"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465"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466"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467"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468"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469"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470"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471"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472"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473"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474"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475"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476"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477"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478"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479"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480"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481"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482"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483"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484"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485"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486"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487"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488"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489"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490"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491"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492"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493"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494"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495"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496"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1</xdr:row>
      <xdr:rowOff>0</xdr:rowOff>
    </xdr:from>
    <xdr:to>
      <xdr:col>19</xdr:col>
      <xdr:colOff>93345</xdr:colOff>
      <xdr:row>1</xdr:row>
      <xdr:rowOff>166370</xdr:rowOff>
    </xdr:to>
    <xdr:sp>
      <xdr:nvSpPr>
        <xdr:cNvPr id="10497" name="Text Box 2"/>
        <xdr:cNvSpPr txBox="1"/>
      </xdr:nvSpPr>
      <xdr:spPr>
        <a:xfrm>
          <a:off x="13047345" y="209550"/>
          <a:ext cx="76200" cy="166370"/>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498"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499"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500"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501"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502"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503"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504"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505"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506"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507"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508"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509"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510"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511"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512"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513"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514"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515"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516"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517"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518"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519"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520"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521"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522"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523"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524"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525"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526"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527"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528"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529"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530"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531"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532"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533"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534"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535"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536"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537"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538"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539"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540"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541"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542"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543"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544"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545"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546"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547"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548"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549"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550"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551"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552"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553"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554"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555"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556"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557"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558"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559"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560"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561"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562"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563"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564"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565"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566"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567"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568"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569"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570"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571"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572"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573"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574"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575"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576"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577"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578"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579"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580"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581"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582"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583"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584"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585"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586"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587"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588"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589"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590"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591"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592"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593"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594"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595"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596"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597"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598"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599"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600"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601"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602"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603"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604"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605"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606"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607"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608"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609"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610"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611"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612"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613"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614"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615"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616"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617"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618"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619"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620"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621"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622"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623"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624"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20</xdr:row>
      <xdr:rowOff>0</xdr:rowOff>
    </xdr:from>
    <xdr:to>
      <xdr:col>19</xdr:col>
      <xdr:colOff>93345</xdr:colOff>
      <xdr:row>20</xdr:row>
      <xdr:rowOff>165735</xdr:rowOff>
    </xdr:to>
    <xdr:sp>
      <xdr:nvSpPr>
        <xdr:cNvPr id="10625" name="Text Box 2"/>
        <xdr:cNvSpPr txBox="1"/>
      </xdr:nvSpPr>
      <xdr:spPr>
        <a:xfrm>
          <a:off x="13047345" y="4800600"/>
          <a:ext cx="76200"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626"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627"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628"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629"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630"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631"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632"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633"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634"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635"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636"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637"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638"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639"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640"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641"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642"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643"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644"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645"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646"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647"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648"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649"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650"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651"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652"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653"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654"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655"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656"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657"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658"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659"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660"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661"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662"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663"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664"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665"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666"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667"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668"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669"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670"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671"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672"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673"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674"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675"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676"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677"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678"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679"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680"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681"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682"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683"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684"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685"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686"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687"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688"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689"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690"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691"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692"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693"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694"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695"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696"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697"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698"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699"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700"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701"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702"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703"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704"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705"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706"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707"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708"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709"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710"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711"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712"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713"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714"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715"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716"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717"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718"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719"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720"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721"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722"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723"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724"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725"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726"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727"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728"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729"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730"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731"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732"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733"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734"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735"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736"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737"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738"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739"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740"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741"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742"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743"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744"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745"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746"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747"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748"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749"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750"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751"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752"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39</xdr:row>
      <xdr:rowOff>0</xdr:rowOff>
    </xdr:from>
    <xdr:to>
      <xdr:col>19</xdr:col>
      <xdr:colOff>92710</xdr:colOff>
      <xdr:row>39</xdr:row>
      <xdr:rowOff>165735</xdr:rowOff>
    </xdr:to>
    <xdr:sp>
      <xdr:nvSpPr>
        <xdr:cNvPr id="10753" name="Text Box 2"/>
        <xdr:cNvSpPr txBox="1"/>
      </xdr:nvSpPr>
      <xdr:spPr>
        <a:xfrm>
          <a:off x="13047345" y="9191625"/>
          <a:ext cx="75565" cy="165735"/>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754"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755"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756"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757"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758"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759"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760"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761"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762"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763"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764"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765"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766"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767"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768"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769"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770"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771"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772"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773"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774"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775"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776"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777"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778"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779"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780"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781"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782"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783"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784"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785"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786"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787"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788"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789"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790"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791"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792"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793"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794"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795"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796"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797"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798"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799"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800"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801"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802"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803"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804"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805"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806"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807"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808"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809"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810"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811"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812"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813"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814"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815"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816"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817"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818"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819"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820"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821"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822"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823"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824"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825"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826"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827"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828"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829"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830"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831"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832"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833"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834"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835"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836"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837"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838"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839"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840"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841"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842"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843"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844"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845"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846"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847"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848"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849"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850"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851"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852"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853"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854"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855"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856"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857"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858"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859"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860"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861"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862"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863"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864"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865"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866"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867"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868"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869"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870"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871"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872"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873"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874"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875"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876"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877"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878"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879"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880"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11</xdr:row>
      <xdr:rowOff>0</xdr:rowOff>
    </xdr:from>
    <xdr:to>
      <xdr:col>19</xdr:col>
      <xdr:colOff>93345</xdr:colOff>
      <xdr:row>11</xdr:row>
      <xdr:rowOff>166370</xdr:rowOff>
    </xdr:to>
    <xdr:sp>
      <xdr:nvSpPr>
        <xdr:cNvPr id="10881" name="Text Box 2"/>
        <xdr:cNvSpPr txBox="1"/>
      </xdr:nvSpPr>
      <xdr:spPr>
        <a:xfrm>
          <a:off x="13047345" y="23241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0882"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0883"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0884"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0885"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0886"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0887"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0888"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0889"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0890"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0891"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0892"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0893"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0894"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0895"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0896"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0897"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0898"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0899"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0900"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0901"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0902"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0903"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0904"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0905"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0906"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0907"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0908"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0909"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0910"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0911"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0912"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0913"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0914"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0915"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0916"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0917"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0918"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0919"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0920"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0921"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0922"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0923"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0924"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0925"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0926"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0927"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0928"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0929"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0930"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0931"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0932"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0933"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0934"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0935"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0936"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0937"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0938"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0939"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0940"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0941"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0942"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0943"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0944"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0945"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0946"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0947"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0948"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0949"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0950"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0951"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0952"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0953"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0954"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0955"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0956"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0957"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0958"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0959"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0960"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0961"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0962"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0963"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0964"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0965"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0966"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0967"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0968"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0969"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0970"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0971"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0972"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0973"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0974"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0975"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0976"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0977"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0978"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0979"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0980"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0981"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0982"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0983"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0984"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0985"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0986"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0987"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0988"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0989"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0990"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0991"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0992"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0993"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0994"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0995"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0996"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0997"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0998"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0999"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000"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001"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002"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003"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004"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005"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006"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007"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008"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009"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010"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011"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012"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013"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014"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015"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016"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017"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018"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019"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020"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021"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022"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023"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024"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025"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026"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027"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028"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029"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030"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031"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032"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033"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034"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035"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036"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037"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038"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039"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040"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041"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042"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043"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044"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045"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046"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047"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048"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049"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050"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051"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052"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053"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054"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055"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056"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057"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058"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059"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060"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061"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062"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063"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064"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065"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066"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067"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068"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069"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070"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071"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072"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073"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074"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075"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076"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077"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078"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079"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080"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081"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082"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083"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084"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085"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086"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087"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088"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089"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090"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091"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092"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093"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094"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095"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096"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097"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098"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099"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100"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101"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102"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103"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104"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105"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106"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107"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108"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109"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110"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111"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112"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113"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114"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115"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116"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117"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118"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119"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120"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121"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122"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123"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124"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125"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126"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127"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128"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129"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130"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131"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132"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133"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134"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135"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136"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137"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138"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139"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140"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141"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142"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143"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144"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145"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146"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147"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148"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149"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150"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151"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152"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153"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154"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155"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156"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157"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158"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159"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160"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161"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162"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163"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164"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165"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166"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167"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168"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169"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170"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171"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172"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173"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174"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175"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176"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177"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178"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179"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180"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181"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182"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183"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184"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185"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186"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187"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188"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189"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190"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191"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192"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193"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194"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195"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196"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197"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198"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199"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200"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201"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202"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203"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204"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205"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206"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207"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208"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209"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210"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211"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212"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213"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214"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215"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216"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217"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218"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219"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220"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221"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222"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223"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224"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225"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226"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227"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228"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229"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230"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231"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232"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233"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234"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235"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236"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237"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238"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239"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240"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241"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242"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243"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244"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245"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246"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247"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248"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249"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250"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251"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252"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253"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254"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255"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256"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257"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258"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259"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260"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261"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262"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263"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264"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165735</xdr:rowOff>
    </xdr:to>
    <xdr:sp>
      <xdr:nvSpPr>
        <xdr:cNvPr id="11265" name="Text Box 2"/>
        <xdr:cNvSpPr txBox="1"/>
      </xdr:nvSpPr>
      <xdr:spPr>
        <a:xfrm>
          <a:off x="13047345" y="2019300"/>
          <a:ext cx="76200" cy="165735"/>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266"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267"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268"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269"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270"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271"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272"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273"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274"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275"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276"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277"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278"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279"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280"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281"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282"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283"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284"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285"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286"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287"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288"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289"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290"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291"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292"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293"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294"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295"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296"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297"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298"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299"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300"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301"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302"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303"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304"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305"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306"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307"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308"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309"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310"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311"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312"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313"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314"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315"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316"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317"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318"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319"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320"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321"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322"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323"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324"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325"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326"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327"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328"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329"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330"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331"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332"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333"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334"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335"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336"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337"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338"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339"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340"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341"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342"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343"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344"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345"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346"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347"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348"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349"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350"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351"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352"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353"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354"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355"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356"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357"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358"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359"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360"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361"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362"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363"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364"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365"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366"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367"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368"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369"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370"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371"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372"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373"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374"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375"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376"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377"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378"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379"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380"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381"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382"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383"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384"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385"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386"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387"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388"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389"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390"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391"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392"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393"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394"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395"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396"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397"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398"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399"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400"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401"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402"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403"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404"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405"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406"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407"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408"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409"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410"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411"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412"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413"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414"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415"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416"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417"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418"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419"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420"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421"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422"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423"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424"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425"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426"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427"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428"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429"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430"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431"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432"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433"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434"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435"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436"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437"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438"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439"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440"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441"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442"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443"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444"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445"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446"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447"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448"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449"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450"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451"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452"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453"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454"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455"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456"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457"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458"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459"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460"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461"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462"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463"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464"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465"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466"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467"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468"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469"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470"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471"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472"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473"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474"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475"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476"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477"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478"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479"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480"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481"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482"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483"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484"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485"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486"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487"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488"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489"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490"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491"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492"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493"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494"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495"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496"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497"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498"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499"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500"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501"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502"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503"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504"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505"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506"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507"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508"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509"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510"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511"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512"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513"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514"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515"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516"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517"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518"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519"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520"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521"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522"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523"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524"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525"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526"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527"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528"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529"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530"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531"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532"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533"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534"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535"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536"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537"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538"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539"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540"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541"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542"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543"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544"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545"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546"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547"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548"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549"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550"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551"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552"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553"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554"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555"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556"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557"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558"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559"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560"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561"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562"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563"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564"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565"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566"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567"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568"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569"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570"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571"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572"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573"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574"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575"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576"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577"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578"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579"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580"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581"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582"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583"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584"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585"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586"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587"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588"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589"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590"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591"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592"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593"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594"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595"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596"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597"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598"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599"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600"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601"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602"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603"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604"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605"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606"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607"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608"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609"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610"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611"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612"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613"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614"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615"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616"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617"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618"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619"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620"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621"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622"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623"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624"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625"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626"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627"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628"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629"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630"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631"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632"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633"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634"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635"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636"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637"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638"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639"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640"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641"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642"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643"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644"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645"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646"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647"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648"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649"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650"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651"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652"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653"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654"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655"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656"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657"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658"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659"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660"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661"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662"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663"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664"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665"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666"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667"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668"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669"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670"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671"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672"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673"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674"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675"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676"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677"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678"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679"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680"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681"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682"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683"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684"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685"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686"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687"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688"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689"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690"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691"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692"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693"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694"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695"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696"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697"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698"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699"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700"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701"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702"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703"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704"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705"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706"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707"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708"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709"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710"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711"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712"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713"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714"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715"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716"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717"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718"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719"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720"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721"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722"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723"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724"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725"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726"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727"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728"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729"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730"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731"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732"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733"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734"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735"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736"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737"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738"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739"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740"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741"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742"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743"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744"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745"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746"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747"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748"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749"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750"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751"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752"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753"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754"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755"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756"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757"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758"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759"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760"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761"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762"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763"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764"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765"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766"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767"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768"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769"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770"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771"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772"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773"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774"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775"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776"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10</xdr:row>
      <xdr:rowOff>0</xdr:rowOff>
    </xdr:from>
    <xdr:to>
      <xdr:col>19</xdr:col>
      <xdr:colOff>93345</xdr:colOff>
      <xdr:row>10</xdr:row>
      <xdr:rowOff>166370</xdr:rowOff>
    </xdr:to>
    <xdr:sp>
      <xdr:nvSpPr>
        <xdr:cNvPr id="11777" name="Text Box 2"/>
        <xdr:cNvSpPr txBox="1"/>
      </xdr:nvSpPr>
      <xdr:spPr>
        <a:xfrm>
          <a:off x="13047345" y="2019300"/>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778"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779"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780"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781"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782"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783"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784"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785"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786"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787"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788"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789"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790"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791"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792"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793"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794"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795"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796"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797"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798"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799"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800"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801"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802"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803"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804"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805"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806"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807"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808"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809"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810"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811"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812"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813"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814"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815"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816"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817"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818"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819"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820"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821"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822"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823"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824"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825"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826"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827"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828"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829"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830"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831"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832"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833"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834"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835"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836"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837"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838"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839"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840"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841"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842"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843"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844"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845"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846"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847"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848"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849"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850"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851"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852"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853"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854"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855"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856"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857"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858"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859"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860"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861"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862"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863"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864"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865"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866"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867"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868"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869"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870"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871"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872"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873"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874"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875"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876"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877"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878"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879"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880"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881"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882"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883"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884"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885"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886"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887"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888"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889"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890"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891"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892"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893"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894"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895"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896"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897"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898"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899"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900"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901"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902"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903"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904" name="Text Box 2"/>
        <xdr:cNvSpPr txBox="1"/>
      </xdr:nvSpPr>
      <xdr:spPr>
        <a:xfrm>
          <a:off x="13047345" y="5514975"/>
          <a:ext cx="76200" cy="166370"/>
        </a:xfrm>
        <a:prstGeom prst="rect">
          <a:avLst/>
        </a:prstGeom>
        <a:noFill/>
        <a:ln w="9525">
          <a:noFill/>
        </a:ln>
      </xdr:spPr>
    </xdr:sp>
    <xdr:clientData/>
  </xdr:twoCellAnchor>
  <xdr:twoCellAnchor editAs="oneCell">
    <xdr:from>
      <xdr:col>19</xdr:col>
      <xdr:colOff>17145</xdr:colOff>
      <xdr:row>23</xdr:row>
      <xdr:rowOff>0</xdr:rowOff>
    </xdr:from>
    <xdr:to>
      <xdr:col>19</xdr:col>
      <xdr:colOff>93345</xdr:colOff>
      <xdr:row>23</xdr:row>
      <xdr:rowOff>166370</xdr:rowOff>
    </xdr:to>
    <xdr:sp>
      <xdr:nvSpPr>
        <xdr:cNvPr id="11905" name="Text Box 2"/>
        <xdr:cNvSpPr txBox="1"/>
      </xdr:nvSpPr>
      <xdr:spPr>
        <a:xfrm>
          <a:off x="13047345" y="5514975"/>
          <a:ext cx="76200" cy="166370"/>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1906"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1907"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1908"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1909"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1910"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1911"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1912"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1913"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1914"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1915"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1916"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1917"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1918"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1919"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1920"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1921"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1922"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1923"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1924"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1925"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1926"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1927"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1928"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1929"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1930"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1931"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1932"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1933"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1934"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1935"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1936"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1937"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1938"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1939"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1940"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1941"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1942"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1943"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1944"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1945"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1946"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1947"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1948"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1949"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1950"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1951"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1952"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1953"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1954"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1955"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1956"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1957"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1958"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1959"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1960"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1961"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1962"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1963"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1964"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1965"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1966"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1967"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1968"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1969"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1970"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1971"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1972"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1973"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1974"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1975"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1976"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1977"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1978"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1979"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1980"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1981"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1982"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1983"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1984"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1985"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1986"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1987"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1988"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1989"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1990"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1991"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1992"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1993"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1994"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1995"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1996"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1997"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1998"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1999"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000"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001"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002"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003"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004"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005"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006"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007"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008"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009"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010"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011"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012"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013"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014"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015"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016"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017"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018"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019"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020"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021"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022"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023"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024"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025"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026"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027"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028"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029"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030"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031"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032"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033"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034"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035"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036"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037"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038"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039"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040"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041"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042"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043"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044"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045"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046"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047"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048"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049"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050"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051"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052"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053"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054"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055"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056"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057"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058"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059"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060"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061"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062"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063"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064"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065"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066"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067"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068"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069"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070"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071"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072"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073"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074"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075"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076"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077"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078"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079"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080"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081"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082"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083"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084"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085"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086"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087"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088"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089"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090"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091"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092"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093"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094"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095"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096"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097"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098"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099"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100"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101"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102"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103"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104"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105"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106"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107"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108"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109"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110"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111"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112"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113"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114"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115"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116"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117"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118"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119"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120"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121"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122"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123"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124"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125"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126"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127"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128"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129"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130"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131"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132"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133"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134"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135"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136"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137"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138"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139"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140"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141"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142"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143"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144"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145"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146"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147"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148"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149"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150"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151"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152"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153"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154"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155"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156"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157"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158"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159"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160"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161"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162"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163"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164"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165"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166"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167"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168"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169"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170"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171"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172"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173"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174"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175"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176"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177"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178"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179"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180"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181"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182"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183"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184"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185"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186"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187"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188"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189"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190"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191"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192"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193"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194"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195"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196"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197"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198"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199"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200"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201"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202"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203"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204"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205"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206"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207"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208"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209"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210"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211"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212"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213"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214"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215"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216"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217"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218"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219"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220"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221"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222"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223"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224"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225"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226"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227"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228"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229"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230"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231"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232"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233"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234"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235"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236"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237"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238"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239"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240"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241"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242"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243"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244"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245"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246"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247"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248"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249"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250"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251"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252"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253"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254"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255"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256"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257"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258"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259"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260"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261"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262"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263"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264"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265"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266"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267"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268"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269"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270"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271"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272"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273"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274"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275"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276"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277"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278"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279"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280"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281"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282"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283"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284"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285"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286"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287"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288"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41</xdr:row>
      <xdr:rowOff>0</xdr:rowOff>
    </xdr:from>
    <xdr:to>
      <xdr:col>18</xdr:col>
      <xdr:colOff>92710</xdr:colOff>
      <xdr:row>41</xdr:row>
      <xdr:rowOff>165735</xdr:rowOff>
    </xdr:to>
    <xdr:sp>
      <xdr:nvSpPr>
        <xdr:cNvPr id="12289" name="Text Box 2"/>
        <xdr:cNvSpPr txBox="1"/>
      </xdr:nvSpPr>
      <xdr:spPr>
        <a:xfrm>
          <a:off x="12361545" y="9667875"/>
          <a:ext cx="75565"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290"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291"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292"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293"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294"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295"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296"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297"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298"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299"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300"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301"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302"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303"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304"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305"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306"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307"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308"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309"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310"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311"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312"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313"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314"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315"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316"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317"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318"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319"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320"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321"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322"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323"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324"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325"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326"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327"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328"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329"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330"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331"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332"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333"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334"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335"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336"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337"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338"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339"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340"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341"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342"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343"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344"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345"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346"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347"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348"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349"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350"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351"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352"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353"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354"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355"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356"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357"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358"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359"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360"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361"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362"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363"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364"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365"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366"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367"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368"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369"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370"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371"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372"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373"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374"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375"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376"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377"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378"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379"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380"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381"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382"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383"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384"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385"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386"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387"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388"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389"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390"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391"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392"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393"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394"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395"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396"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397"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398"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399"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400"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401"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402"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403"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404"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405"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406"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407"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408"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409"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410"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411"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412"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413"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414"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415"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416" name="Text Box 2"/>
        <xdr:cNvSpPr txBox="1"/>
      </xdr:nvSpPr>
      <xdr:spPr>
        <a:xfrm>
          <a:off x="12361545" y="9191625"/>
          <a:ext cx="76200" cy="165735"/>
        </a:xfrm>
        <a:prstGeom prst="rect">
          <a:avLst/>
        </a:prstGeom>
        <a:noFill/>
        <a:ln w="9525">
          <a:noFill/>
        </a:ln>
      </xdr:spPr>
    </xdr:sp>
    <xdr:clientData/>
  </xdr:twoCellAnchor>
  <xdr:twoCellAnchor editAs="oneCell">
    <xdr:from>
      <xdr:col>18</xdr:col>
      <xdr:colOff>17145</xdr:colOff>
      <xdr:row>39</xdr:row>
      <xdr:rowOff>0</xdr:rowOff>
    </xdr:from>
    <xdr:to>
      <xdr:col>18</xdr:col>
      <xdr:colOff>93345</xdr:colOff>
      <xdr:row>39</xdr:row>
      <xdr:rowOff>165735</xdr:rowOff>
    </xdr:to>
    <xdr:sp>
      <xdr:nvSpPr>
        <xdr:cNvPr id="12417" name="Text Box 2"/>
        <xdr:cNvSpPr txBox="1"/>
      </xdr:nvSpPr>
      <xdr:spPr>
        <a:xfrm>
          <a:off x="12361545" y="9191625"/>
          <a:ext cx="76200" cy="165735"/>
        </a:xfrm>
        <a:prstGeom prst="rect">
          <a:avLst/>
        </a:prstGeom>
        <a:noFill/>
        <a:ln w="9525">
          <a:noFill/>
        </a:ln>
      </xdr:spPr>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file:///D:\&#20844;&#21496;2023\&#24037;&#36164;\3&#26376;&#24037;&#36164;\2023&#24180;3&#26376;&#21592;&#24037;&#33457;&#21517;&#20876;-&#27827;&#21271;&#24037;&#21378;&#21464;&#2116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20210331&#26700;&#38754;&#25991;&#20214;&#22791;&#20221;\&#26032;&#24314;&#25991;&#20214;&#22841;\&#24231;&#26885;&#32771;&#21220;(21&#24180;3&#26376;&#32771;&#21220;&#27491;&#24335;&#29256;).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Users\lidandan\AppData\Roaming\kingsoft\office6\backup\&#24231;&#26885;&#27491;&#21496;&#26426;&#32771;&#21220;&#65288;21&#24180;7&#26376;&#65289;.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E:\&#37325;&#21345;\&#21103;&#21496;&#26426;\&#32771;&#21220;\&#24231;&#26885;&#32771;&#21220;&#65288;4&#26376;&#65289;.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D:\Users\Administrator.WIN-VNU2GN9BVFP\Documents\WeChat%20Files\in735485844\FileStorage\File\2022-12\&#20914;&#21387;&#36710;&#38388;9&#26376;&#32771;&#21220;&#34920;.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D:\Users\YuXianting\Documents\WeChat%20Files\wxid_g4gez0grkams22\FileStorage\File\2023-02\&#20914;&#21387;&#36710;&#38388;1&#26376;&#32771;&#21220;&#34920;.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D:\Users\WuYanxia\Desktop\9&#26376;&#32771;&#21220;\&#20914;&#21387;&#36710;&#38388;9&#26376;&#32771;&#21220;&#34920;(4).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D:\WeChat%20Files\wxid_7qqinbvbrwfw22\FileStorage\File\2023-11\&#20914;&#21387;&#36710;&#38388;10&#26376;&#32771;&#21220;&#34920;(1).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员工花名册"/>
      <sheetName val="当月员工变动"/>
      <sheetName val="离职人员"/>
      <sheetName val="Sheet1"/>
    </sheetNames>
    <sheetDataSet>
      <sheetData sheetId="0" refreshError="1"/>
      <sheetData sheetId="1" refreshError="1"/>
      <sheetData sheetId="2" refreshError="1"/>
      <sheetData sheetId="3" refreshError="1">
        <row r="2">
          <cell r="D2" t="str">
            <v>姓名</v>
          </cell>
          <cell r="E2" t="str">
            <v>身份证号</v>
          </cell>
          <cell r="F2" t="str">
            <v>性别</v>
          </cell>
          <cell r="G2" t="str">
            <v>所属平台</v>
          </cell>
          <cell r="H2" t="str">
            <v>所在单位      （一级）</v>
          </cell>
          <cell r="I2" t="str">
            <v>所在部门     （二级）</v>
          </cell>
          <cell r="J2" t="str">
            <v>所属科室（三级）</v>
          </cell>
          <cell r="K2" t="str">
            <v>所在岗位</v>
          </cell>
          <cell r="L2" t="str">
            <v>职称</v>
          </cell>
          <cell r="M2" t="str">
            <v>工作地</v>
          </cell>
          <cell r="N2" t="str">
            <v>合同签署公司</v>
          </cell>
          <cell r="O2" t="str">
            <v>合同类型</v>
          </cell>
          <cell r="P2" t="str">
            <v>是否签订保密协议</v>
          </cell>
          <cell r="Q2" t="str">
            <v>是否签竞业禁止协议书</v>
          </cell>
          <cell r="R2" t="str">
            <v>人员性质</v>
          </cell>
          <cell r="S2" t="str">
            <v>人员类别</v>
          </cell>
          <cell r="T2" t="str">
            <v>岗位性质</v>
          </cell>
        </row>
        <row r="3">
          <cell r="D3" t="str">
            <v>王磊</v>
          </cell>
          <cell r="E3" t="str">
            <v>130732198808033070</v>
          </cell>
          <cell r="F3" t="str">
            <v>男</v>
          </cell>
          <cell r="G3" t="str">
            <v>前台</v>
          </cell>
          <cell r="H3" t="str">
            <v>河北光华荣昌汽车部件有限公司</v>
          </cell>
          <cell r="I3" t="str">
            <v>厂长室</v>
          </cell>
          <cell r="J3" t="str">
            <v>厂长室</v>
          </cell>
          <cell r="K3" t="str">
            <v>金属件事业部总经理</v>
          </cell>
        </row>
        <row r="3">
          <cell r="M3" t="str">
            <v>河北</v>
          </cell>
          <cell r="N3" t="str">
            <v>北京光华荣昌</v>
          </cell>
          <cell r="O3" t="str">
            <v>劳动合同</v>
          </cell>
          <cell r="P3" t="str">
            <v>是</v>
          </cell>
          <cell r="Q3" t="str">
            <v>否</v>
          </cell>
          <cell r="R3" t="str">
            <v>正式工</v>
          </cell>
          <cell r="S3" t="str">
            <v>管理类</v>
          </cell>
          <cell r="T3" t="str">
            <v>间接人员</v>
          </cell>
        </row>
        <row r="4">
          <cell r="D4" t="str">
            <v>张黎明</v>
          </cell>
          <cell r="E4" t="str">
            <v>132930197210030057</v>
          </cell>
          <cell r="F4" t="str">
            <v>男</v>
          </cell>
          <cell r="G4" t="str">
            <v>前台</v>
          </cell>
          <cell r="H4" t="str">
            <v>河北光华荣昌汽车部件有限公司</v>
          </cell>
          <cell r="I4" t="str">
            <v>党务室</v>
          </cell>
          <cell r="J4" t="str">
            <v>党务室</v>
          </cell>
          <cell r="K4" t="str">
            <v>公司党委书记</v>
          </cell>
        </row>
        <row r="4">
          <cell r="M4" t="str">
            <v>河北</v>
          </cell>
          <cell r="N4" t="str">
            <v>河北工厂</v>
          </cell>
          <cell r="O4" t="str">
            <v>劳动合同</v>
          </cell>
          <cell r="P4" t="str">
            <v>是</v>
          </cell>
          <cell r="Q4" t="str">
            <v>否</v>
          </cell>
          <cell r="R4" t="str">
            <v>正式工</v>
          </cell>
          <cell r="S4" t="str">
            <v>办公室</v>
          </cell>
          <cell r="T4" t="str">
            <v>间接人员</v>
          </cell>
        </row>
        <row r="5">
          <cell r="D5" t="str">
            <v>刘思含</v>
          </cell>
          <cell r="E5" t="str">
            <v>120104199211167644</v>
          </cell>
          <cell r="F5" t="str">
            <v>女</v>
          </cell>
          <cell r="G5" t="str">
            <v>前台</v>
          </cell>
          <cell r="H5" t="str">
            <v>河北光华荣昌汽车部件有限公司</v>
          </cell>
          <cell r="I5" t="str">
            <v>集团运营管理部</v>
          </cell>
          <cell r="J5" t="str">
            <v>集团运营管理部</v>
          </cell>
          <cell r="K5" t="str">
            <v>集团运营管理部部长助理</v>
          </cell>
        </row>
        <row r="5">
          <cell r="M5" t="str">
            <v>河北</v>
          </cell>
          <cell r="N5" t="str">
            <v>河北工厂</v>
          </cell>
          <cell r="O5" t="str">
            <v>劳动合同</v>
          </cell>
          <cell r="P5" t="str">
            <v>是</v>
          </cell>
          <cell r="Q5" t="str">
            <v>否</v>
          </cell>
          <cell r="R5" t="str">
            <v>正式工</v>
          </cell>
          <cell r="S5" t="str">
            <v>办公室</v>
          </cell>
          <cell r="T5" t="str">
            <v>间接人员</v>
          </cell>
        </row>
        <row r="6">
          <cell r="D6" t="str">
            <v>赵志强</v>
          </cell>
          <cell r="E6" t="str">
            <v>132930198208222230</v>
          </cell>
          <cell r="F6" t="str">
            <v>男</v>
          </cell>
          <cell r="G6" t="str">
            <v>前台</v>
          </cell>
          <cell r="H6" t="str">
            <v>河北光华荣昌汽车部件有限公司</v>
          </cell>
          <cell r="I6" t="str">
            <v>售后服务部</v>
          </cell>
          <cell r="J6" t="str">
            <v>售后服务部</v>
          </cell>
          <cell r="K6" t="str">
            <v>三包服务</v>
          </cell>
        </row>
        <row r="6">
          <cell r="M6" t="str">
            <v>河北</v>
          </cell>
          <cell r="N6" t="str">
            <v>河北工厂</v>
          </cell>
          <cell r="O6" t="str">
            <v>劳动合同</v>
          </cell>
          <cell r="P6" t="str">
            <v>是</v>
          </cell>
          <cell r="Q6" t="str">
            <v>否</v>
          </cell>
          <cell r="R6" t="str">
            <v>正式工</v>
          </cell>
          <cell r="S6" t="str">
            <v>售后类</v>
          </cell>
          <cell r="T6" t="str">
            <v>间接人员</v>
          </cell>
        </row>
        <row r="7">
          <cell r="D7" t="str">
            <v>刘强</v>
          </cell>
          <cell r="E7" t="str">
            <v>130922198810014854</v>
          </cell>
          <cell r="F7" t="str">
            <v>男</v>
          </cell>
          <cell r="G7" t="str">
            <v>前台</v>
          </cell>
          <cell r="H7" t="str">
            <v>河北光华荣昌汽车部件有限公司</v>
          </cell>
          <cell r="I7" t="str">
            <v>售后服务部</v>
          </cell>
          <cell r="J7" t="str">
            <v>售后服务部</v>
          </cell>
          <cell r="K7" t="str">
            <v>三包人员</v>
          </cell>
        </row>
        <row r="7">
          <cell r="M7" t="str">
            <v>河北</v>
          </cell>
          <cell r="N7" t="str">
            <v>河北工厂</v>
          </cell>
          <cell r="O7" t="str">
            <v>劳动合同</v>
          </cell>
          <cell r="P7" t="str">
            <v>是</v>
          </cell>
          <cell r="Q7" t="str">
            <v>否</v>
          </cell>
          <cell r="R7" t="str">
            <v>正式工</v>
          </cell>
          <cell r="S7" t="str">
            <v>售后类</v>
          </cell>
          <cell r="T7" t="str">
            <v>间接人员</v>
          </cell>
        </row>
        <row r="8">
          <cell r="D8" t="str">
            <v>许嘉辉</v>
          </cell>
          <cell r="E8" t="str">
            <v>13092419820326351X</v>
          </cell>
          <cell r="F8" t="str">
            <v>男</v>
          </cell>
          <cell r="G8" t="str">
            <v>前台</v>
          </cell>
          <cell r="H8" t="str">
            <v>河北光华荣昌汽车部件有限公司</v>
          </cell>
          <cell r="I8" t="str">
            <v>箫驰公司</v>
          </cell>
          <cell r="J8" t="str">
            <v>箫驰公司</v>
          </cell>
          <cell r="K8" t="str">
            <v>配件厂主管</v>
          </cell>
        </row>
        <row r="8">
          <cell r="M8" t="str">
            <v>河北</v>
          </cell>
          <cell r="N8" t="str">
            <v>河北工厂</v>
          </cell>
          <cell r="O8" t="str">
            <v>劳动合同</v>
          </cell>
          <cell r="P8" t="str">
            <v>是</v>
          </cell>
          <cell r="Q8" t="str">
            <v>否</v>
          </cell>
          <cell r="R8" t="str">
            <v>正式工</v>
          </cell>
          <cell r="S8" t="str">
            <v>售后类</v>
          </cell>
          <cell r="T8" t="str">
            <v>间接人员</v>
          </cell>
        </row>
        <row r="9">
          <cell r="D9" t="str">
            <v>孙秀霞</v>
          </cell>
          <cell r="E9" t="str">
            <v>130924198107103524</v>
          </cell>
          <cell r="F9" t="str">
            <v>女</v>
          </cell>
          <cell r="G9" t="str">
            <v>前台</v>
          </cell>
          <cell r="H9" t="str">
            <v>河北光华荣昌汽车部件有限公司</v>
          </cell>
          <cell r="I9" t="str">
            <v>箫驰公司</v>
          </cell>
          <cell r="J9" t="str">
            <v>箫驰公司</v>
          </cell>
          <cell r="K9" t="str">
            <v>库管员</v>
          </cell>
        </row>
        <row r="9">
          <cell r="M9" t="str">
            <v>河北</v>
          </cell>
          <cell r="N9" t="str">
            <v>河北工厂</v>
          </cell>
          <cell r="O9" t="str">
            <v>劳动合同</v>
          </cell>
          <cell r="P9" t="str">
            <v>是</v>
          </cell>
          <cell r="Q9" t="str">
            <v>否</v>
          </cell>
          <cell r="R9" t="str">
            <v>正式工</v>
          </cell>
          <cell r="S9" t="str">
            <v>售后类</v>
          </cell>
          <cell r="T9" t="str">
            <v>间接人员</v>
          </cell>
        </row>
        <row r="10">
          <cell r="D10" t="str">
            <v>葛雁宇</v>
          </cell>
          <cell r="E10" t="str">
            <v>230822198301100875</v>
          </cell>
          <cell r="F10" t="str">
            <v>男</v>
          </cell>
          <cell r="G10" t="str">
            <v>前台</v>
          </cell>
          <cell r="H10" t="str">
            <v>河北光华荣昌汽车部件有限公司</v>
          </cell>
          <cell r="I10" t="str">
            <v>制造技术部</v>
          </cell>
          <cell r="J10" t="str">
            <v>制造技术部</v>
          </cell>
          <cell r="K10" t="str">
            <v>河北工厂技术总监</v>
          </cell>
        </row>
        <row r="10">
          <cell r="M10" t="str">
            <v>河北</v>
          </cell>
          <cell r="N10" t="str">
            <v>北京光华荣昌</v>
          </cell>
          <cell r="O10" t="str">
            <v>劳动合同</v>
          </cell>
          <cell r="P10" t="str">
            <v>是</v>
          </cell>
          <cell r="Q10" t="str">
            <v>否</v>
          </cell>
          <cell r="R10" t="str">
            <v>正式工</v>
          </cell>
          <cell r="S10" t="str">
            <v>技术类</v>
          </cell>
          <cell r="T10" t="str">
            <v>间接人员</v>
          </cell>
        </row>
        <row r="11">
          <cell r="D11" t="str">
            <v>冯亮亮</v>
          </cell>
          <cell r="E11" t="str">
            <v>131126199105053011</v>
          </cell>
          <cell r="F11" t="str">
            <v>男</v>
          </cell>
          <cell r="G11" t="str">
            <v>前台</v>
          </cell>
          <cell r="H11" t="str">
            <v>河北光华荣昌汽车部件有限公司</v>
          </cell>
          <cell r="I11" t="str">
            <v>制造技术部</v>
          </cell>
          <cell r="J11" t="str">
            <v>项目管理科</v>
          </cell>
          <cell r="K11" t="str">
            <v>项目工程师（重卡2.0平台）</v>
          </cell>
          <cell r="L11" t="str">
            <v>初级工程师</v>
          </cell>
          <cell r="M11" t="str">
            <v>河北</v>
          </cell>
          <cell r="N11" t="str">
            <v>河北工厂</v>
          </cell>
          <cell r="O11" t="str">
            <v>劳动合同</v>
          </cell>
          <cell r="P11" t="str">
            <v>是</v>
          </cell>
          <cell r="Q11" t="str">
            <v>否</v>
          </cell>
          <cell r="R11" t="str">
            <v>正式工</v>
          </cell>
          <cell r="S11" t="str">
            <v>技术类</v>
          </cell>
          <cell r="T11" t="str">
            <v>间接人员</v>
          </cell>
        </row>
        <row r="12">
          <cell r="D12" t="str">
            <v>李兴宇</v>
          </cell>
          <cell r="E12" t="str">
            <v>130924199709073216</v>
          </cell>
          <cell r="F12" t="str">
            <v>男</v>
          </cell>
          <cell r="G12" t="str">
            <v>前台</v>
          </cell>
          <cell r="H12" t="str">
            <v>河北光华荣昌汽车部件有限公司</v>
          </cell>
          <cell r="I12" t="str">
            <v>制造技术部</v>
          </cell>
          <cell r="J12" t="str">
            <v>项目管理科</v>
          </cell>
          <cell r="K12" t="str">
            <v>项目管理员</v>
          </cell>
          <cell r="L12" t="str">
            <v>初级工程师</v>
          </cell>
          <cell r="M12" t="str">
            <v>河北</v>
          </cell>
          <cell r="N12" t="str">
            <v>河北工厂</v>
          </cell>
          <cell r="O12" t="str">
            <v>劳动合同</v>
          </cell>
          <cell r="P12" t="str">
            <v>是</v>
          </cell>
          <cell r="Q12" t="str">
            <v>否</v>
          </cell>
          <cell r="R12" t="str">
            <v>正式工</v>
          </cell>
          <cell r="S12" t="str">
            <v>技术类</v>
          </cell>
          <cell r="T12" t="str">
            <v>间接人员</v>
          </cell>
        </row>
        <row r="13">
          <cell r="D13" t="str">
            <v>张宝龙</v>
          </cell>
          <cell r="E13" t="str">
            <v>130983199911080014</v>
          </cell>
          <cell r="F13" t="str">
            <v>男</v>
          </cell>
          <cell r="G13" t="str">
            <v>前台</v>
          </cell>
          <cell r="H13" t="str">
            <v>河北光华荣昌汽车部件有限公司</v>
          </cell>
          <cell r="I13" t="str">
            <v>制造技术部</v>
          </cell>
          <cell r="J13" t="str">
            <v>项目管理科</v>
          </cell>
          <cell r="K13" t="str">
            <v>技术员</v>
          </cell>
        </row>
        <row r="13">
          <cell r="M13" t="str">
            <v>河北</v>
          </cell>
          <cell r="N13" t="str">
            <v>河北工厂</v>
          </cell>
          <cell r="O13" t="str">
            <v>劳动合同</v>
          </cell>
          <cell r="P13" t="str">
            <v>是</v>
          </cell>
          <cell r="Q13" t="str">
            <v>否</v>
          </cell>
          <cell r="R13" t="str">
            <v>正式工</v>
          </cell>
          <cell r="S13" t="str">
            <v>技术类</v>
          </cell>
          <cell r="T13" t="str">
            <v>间接人员</v>
          </cell>
        </row>
        <row r="14">
          <cell r="D14" t="str">
            <v>孟凡玉</v>
          </cell>
          <cell r="E14" t="str">
            <v>37148119861127247X</v>
          </cell>
          <cell r="F14" t="str">
            <v>男</v>
          </cell>
          <cell r="G14" t="str">
            <v>前台</v>
          </cell>
          <cell r="H14" t="str">
            <v>河北光华荣昌汽车部件有限公司</v>
          </cell>
          <cell r="I14" t="str">
            <v>制造技术部</v>
          </cell>
          <cell r="J14" t="str">
            <v>项目管理科</v>
          </cell>
          <cell r="K14" t="str">
            <v>冲压模具设计工程师</v>
          </cell>
          <cell r="L14" t="str">
            <v>中级工程师</v>
          </cell>
          <cell r="M14" t="str">
            <v>河北</v>
          </cell>
          <cell r="N14" t="str">
            <v>河北工厂</v>
          </cell>
          <cell r="O14" t="str">
            <v>劳动合同</v>
          </cell>
          <cell r="P14" t="str">
            <v>是</v>
          </cell>
          <cell r="Q14" t="str">
            <v>否</v>
          </cell>
          <cell r="R14" t="str">
            <v>正式工</v>
          </cell>
          <cell r="S14" t="str">
            <v>技术类</v>
          </cell>
          <cell r="T14" t="str">
            <v>间接人员</v>
          </cell>
        </row>
        <row r="15">
          <cell r="D15" t="str">
            <v>刘艳霞</v>
          </cell>
          <cell r="E15" t="str">
            <v>130924199004233240</v>
          </cell>
          <cell r="F15" t="str">
            <v>女</v>
          </cell>
          <cell r="G15" t="str">
            <v>前台</v>
          </cell>
          <cell r="H15" t="str">
            <v>河北光华荣昌汽车部件有限公司</v>
          </cell>
          <cell r="I15" t="str">
            <v>制造技术部</v>
          </cell>
          <cell r="J15" t="str">
            <v>项目管理科</v>
          </cell>
          <cell r="K15" t="str">
            <v>档案员</v>
          </cell>
        </row>
        <row r="15">
          <cell r="M15" t="str">
            <v>河北</v>
          </cell>
          <cell r="N15" t="str">
            <v>河北工厂</v>
          </cell>
          <cell r="O15" t="str">
            <v>劳动合同</v>
          </cell>
          <cell r="P15" t="str">
            <v>是</v>
          </cell>
          <cell r="Q15" t="str">
            <v>否</v>
          </cell>
          <cell r="R15" t="str">
            <v>正式工</v>
          </cell>
          <cell r="S15" t="str">
            <v>技术类</v>
          </cell>
          <cell r="T15" t="str">
            <v>间接人员</v>
          </cell>
        </row>
        <row r="16">
          <cell r="D16" t="str">
            <v>程丽宇</v>
          </cell>
          <cell r="E16" t="str">
            <v>13098319921211502X</v>
          </cell>
          <cell r="F16" t="str">
            <v>女</v>
          </cell>
          <cell r="G16" t="str">
            <v>前台</v>
          </cell>
          <cell r="H16" t="str">
            <v>河北光华荣昌汽车部件有限公司</v>
          </cell>
          <cell r="I16" t="str">
            <v>制造技术部</v>
          </cell>
          <cell r="J16" t="str">
            <v>采购商务科</v>
          </cell>
          <cell r="K16" t="str">
            <v>采购工程师</v>
          </cell>
        </row>
        <row r="16">
          <cell r="M16" t="str">
            <v>河北</v>
          </cell>
          <cell r="N16" t="str">
            <v>河北工厂</v>
          </cell>
          <cell r="O16" t="str">
            <v>劳动合同</v>
          </cell>
          <cell r="P16" t="str">
            <v>是</v>
          </cell>
          <cell r="Q16" t="str">
            <v>否</v>
          </cell>
          <cell r="R16" t="str">
            <v>正式工</v>
          </cell>
          <cell r="S16" t="str">
            <v>技术类</v>
          </cell>
          <cell r="T16" t="str">
            <v>间接人员</v>
          </cell>
        </row>
        <row r="17">
          <cell r="D17" t="str">
            <v>滕奉伟</v>
          </cell>
          <cell r="E17" t="str">
            <v>130983198905102411</v>
          </cell>
          <cell r="F17" t="str">
            <v>男</v>
          </cell>
          <cell r="G17" t="str">
            <v>前台</v>
          </cell>
          <cell r="H17" t="str">
            <v>河北光华荣昌汽车部件有限公司</v>
          </cell>
          <cell r="I17" t="str">
            <v>制造技术部</v>
          </cell>
          <cell r="J17" t="str">
            <v>采购商务科</v>
          </cell>
          <cell r="K17" t="str">
            <v>零星采购专员</v>
          </cell>
        </row>
        <row r="17">
          <cell r="M17" t="str">
            <v>河北</v>
          </cell>
          <cell r="N17" t="str">
            <v>河北工厂</v>
          </cell>
          <cell r="O17" t="str">
            <v>劳动合同</v>
          </cell>
          <cell r="P17" t="str">
            <v>是</v>
          </cell>
          <cell r="Q17" t="str">
            <v>否</v>
          </cell>
          <cell r="R17" t="str">
            <v>正式工</v>
          </cell>
          <cell r="S17" t="str">
            <v>技术类</v>
          </cell>
          <cell r="T17" t="str">
            <v>间接人员</v>
          </cell>
        </row>
        <row r="18">
          <cell r="D18" t="str">
            <v>田健</v>
          </cell>
          <cell r="E18" t="str">
            <v>130927198905212716</v>
          </cell>
          <cell r="F18" t="str">
            <v>男</v>
          </cell>
          <cell r="G18" t="str">
            <v>中台</v>
          </cell>
          <cell r="H18" t="str">
            <v>河北光华荣昌汽车部件有限公司</v>
          </cell>
          <cell r="I18" t="str">
            <v>制造技术部</v>
          </cell>
          <cell r="J18" t="str">
            <v>工艺科</v>
          </cell>
          <cell r="K18" t="str">
            <v>后视镜组装工艺工程师</v>
          </cell>
          <cell r="L18" t="str">
            <v>中级工程师</v>
          </cell>
          <cell r="M18" t="str">
            <v>河北</v>
          </cell>
          <cell r="N18" t="str">
            <v>河北工厂</v>
          </cell>
          <cell r="O18" t="str">
            <v>劳动合同</v>
          </cell>
          <cell r="P18" t="str">
            <v>是</v>
          </cell>
          <cell r="Q18" t="str">
            <v>否</v>
          </cell>
          <cell r="R18" t="str">
            <v>正式工</v>
          </cell>
          <cell r="S18" t="str">
            <v>技术类</v>
          </cell>
          <cell r="T18" t="str">
            <v>间接人员</v>
          </cell>
        </row>
        <row r="19">
          <cell r="D19" t="str">
            <v>翟福芹</v>
          </cell>
          <cell r="E19" t="str">
            <v>130983198709010026</v>
          </cell>
          <cell r="F19" t="str">
            <v>女</v>
          </cell>
          <cell r="G19" t="str">
            <v>中台</v>
          </cell>
          <cell r="H19" t="str">
            <v>河北光华荣昌汽车部件有限公司</v>
          </cell>
          <cell r="I19" t="str">
            <v>制造技术部</v>
          </cell>
          <cell r="J19" t="str">
            <v>工艺科</v>
          </cell>
          <cell r="K19" t="str">
            <v>座椅缝纫工程师（兼缝纫过程检验员）</v>
          </cell>
          <cell r="L19" t="str">
            <v>初级工程师</v>
          </cell>
          <cell r="M19" t="str">
            <v>河北</v>
          </cell>
          <cell r="N19" t="str">
            <v>河北工厂</v>
          </cell>
          <cell r="O19" t="str">
            <v>劳动合同</v>
          </cell>
          <cell r="P19" t="str">
            <v>是</v>
          </cell>
          <cell r="Q19" t="str">
            <v>否</v>
          </cell>
          <cell r="R19" t="str">
            <v>正式工</v>
          </cell>
          <cell r="S19" t="str">
            <v>技术类</v>
          </cell>
          <cell r="T19" t="str">
            <v>间接人员</v>
          </cell>
        </row>
        <row r="20">
          <cell r="D20" t="str">
            <v>范瑶臣</v>
          </cell>
          <cell r="E20" t="str">
            <v>130983198801080916</v>
          </cell>
          <cell r="F20" t="str">
            <v>男</v>
          </cell>
          <cell r="G20" t="str">
            <v>中台</v>
          </cell>
          <cell r="H20" t="str">
            <v>河北光华荣昌汽车部件有限公司</v>
          </cell>
          <cell r="I20" t="str">
            <v>制造技术部</v>
          </cell>
          <cell r="J20" t="str">
            <v>工艺科</v>
          </cell>
          <cell r="K20" t="str">
            <v>底座模块化工艺工程师</v>
          </cell>
        </row>
        <row r="20">
          <cell r="M20" t="str">
            <v>河北</v>
          </cell>
          <cell r="N20" t="str">
            <v>河北工厂</v>
          </cell>
          <cell r="O20" t="str">
            <v>劳动合同</v>
          </cell>
          <cell r="P20" t="str">
            <v>是</v>
          </cell>
          <cell r="Q20" t="str">
            <v>否</v>
          </cell>
          <cell r="R20" t="str">
            <v>正式工</v>
          </cell>
          <cell r="S20" t="str">
            <v>技术类</v>
          </cell>
          <cell r="T20" t="str">
            <v>间接人员</v>
          </cell>
        </row>
        <row r="21">
          <cell r="D21" t="str">
            <v>刘建轮</v>
          </cell>
          <cell r="E21" t="str">
            <v>130983198803140919</v>
          </cell>
          <cell r="F21" t="str">
            <v>男</v>
          </cell>
          <cell r="G21" t="str">
            <v>中台</v>
          </cell>
          <cell r="H21" t="str">
            <v>河北光华荣昌汽车部件有限公司</v>
          </cell>
          <cell r="I21" t="str">
            <v>制造技术部</v>
          </cell>
          <cell r="J21" t="str">
            <v>工艺科</v>
          </cell>
          <cell r="K21" t="str">
            <v>焊接工艺工程师</v>
          </cell>
        </row>
        <row r="21">
          <cell r="M21" t="str">
            <v>河北</v>
          </cell>
          <cell r="N21" t="str">
            <v>河北工厂</v>
          </cell>
          <cell r="O21" t="str">
            <v>劳动合同</v>
          </cell>
          <cell r="P21" t="str">
            <v>是</v>
          </cell>
          <cell r="Q21" t="str">
            <v>否</v>
          </cell>
          <cell r="R21" t="str">
            <v>正式工</v>
          </cell>
          <cell r="S21" t="str">
            <v>技术类</v>
          </cell>
          <cell r="T21" t="str">
            <v>间接人员</v>
          </cell>
        </row>
        <row r="22">
          <cell r="D22" t="str">
            <v>赵化胜</v>
          </cell>
          <cell r="E22" t="str">
            <v>37292219820802479X</v>
          </cell>
          <cell r="F22" t="str">
            <v>男</v>
          </cell>
          <cell r="G22" t="str">
            <v>中台</v>
          </cell>
          <cell r="H22" t="str">
            <v>河北光华荣昌汽车部件有限公司</v>
          </cell>
          <cell r="I22" t="str">
            <v>制造技术部</v>
          </cell>
          <cell r="J22" t="str">
            <v>工艺科</v>
          </cell>
          <cell r="K22" t="str">
            <v>喷涂工艺工程师</v>
          </cell>
        </row>
        <row r="22">
          <cell r="M22" t="str">
            <v>河北</v>
          </cell>
          <cell r="N22" t="str">
            <v>河北工厂</v>
          </cell>
          <cell r="O22" t="str">
            <v>劳动合同</v>
          </cell>
          <cell r="P22" t="str">
            <v>是</v>
          </cell>
          <cell r="Q22" t="str">
            <v>否</v>
          </cell>
          <cell r="R22" t="str">
            <v>正式工</v>
          </cell>
          <cell r="S22" t="str">
            <v>技术类</v>
          </cell>
          <cell r="T22" t="str">
            <v>间接人员</v>
          </cell>
        </row>
        <row r="23">
          <cell r="D23" t="str">
            <v>刘荣浩</v>
          </cell>
          <cell r="E23" t="str">
            <v>130983198805050714</v>
          </cell>
          <cell r="F23" t="str">
            <v>男</v>
          </cell>
          <cell r="G23" t="str">
            <v>中台</v>
          </cell>
          <cell r="H23" t="str">
            <v>河北光华荣昌汽车部件有限公司</v>
          </cell>
          <cell r="I23" t="str">
            <v>制造技术部</v>
          </cell>
          <cell r="J23" t="str">
            <v>工艺科</v>
          </cell>
          <cell r="K23" t="str">
            <v>总装工艺工程师（3.0平台、2.0平台）</v>
          </cell>
        </row>
        <row r="23">
          <cell r="M23" t="str">
            <v>河北</v>
          </cell>
          <cell r="N23" t="str">
            <v>河北工厂</v>
          </cell>
          <cell r="O23" t="str">
            <v>劳动合同</v>
          </cell>
          <cell r="P23" t="str">
            <v>是</v>
          </cell>
          <cell r="Q23" t="str">
            <v>否</v>
          </cell>
          <cell r="R23" t="str">
            <v>正式工</v>
          </cell>
          <cell r="S23" t="str">
            <v>技术类</v>
          </cell>
          <cell r="T23" t="str">
            <v>间接人员</v>
          </cell>
        </row>
        <row r="24">
          <cell r="D24" t="str">
            <v>赵玉臣</v>
          </cell>
          <cell r="E24" t="str">
            <v>132930196612212211</v>
          </cell>
          <cell r="F24" t="str">
            <v>男</v>
          </cell>
          <cell r="G24" t="str">
            <v>中台</v>
          </cell>
          <cell r="H24" t="str">
            <v>河北光华荣昌汽车部件有限公司</v>
          </cell>
          <cell r="I24" t="str">
            <v>制造技术部</v>
          </cell>
          <cell r="J24" t="str">
            <v>工艺科</v>
          </cell>
          <cell r="K24" t="str">
            <v>冲压工艺质量工程师</v>
          </cell>
        </row>
        <row r="24">
          <cell r="M24" t="str">
            <v>河北</v>
          </cell>
          <cell r="N24" t="str">
            <v>河北工厂</v>
          </cell>
          <cell r="O24" t="str">
            <v>劳动合同</v>
          </cell>
          <cell r="P24" t="str">
            <v>是</v>
          </cell>
          <cell r="Q24" t="str">
            <v>否</v>
          </cell>
          <cell r="R24" t="str">
            <v>正式工</v>
          </cell>
          <cell r="S24" t="str">
            <v>技术类</v>
          </cell>
          <cell r="T24" t="str">
            <v>间接人员</v>
          </cell>
        </row>
        <row r="25">
          <cell r="D25" t="str">
            <v>张庆超</v>
          </cell>
          <cell r="E25" t="str">
            <v>130930199810020036</v>
          </cell>
          <cell r="F25" t="str">
            <v>男</v>
          </cell>
          <cell r="G25" t="str">
            <v>中台</v>
          </cell>
          <cell r="H25" t="str">
            <v>河北光华荣昌汽车部件有限公司</v>
          </cell>
          <cell r="I25" t="str">
            <v>制造技术部</v>
          </cell>
          <cell r="J25" t="str">
            <v>工艺科</v>
          </cell>
          <cell r="K25" t="str">
            <v>座椅总装工艺员</v>
          </cell>
        </row>
        <row r="25">
          <cell r="M25" t="str">
            <v>河北</v>
          </cell>
          <cell r="N25" t="str">
            <v>河北工厂</v>
          </cell>
          <cell r="O25" t="str">
            <v>劳动合同</v>
          </cell>
          <cell r="P25" t="str">
            <v>是</v>
          </cell>
          <cell r="Q25" t="str">
            <v>否</v>
          </cell>
          <cell r="R25" t="str">
            <v>正式工</v>
          </cell>
          <cell r="S25" t="str">
            <v>技术类</v>
          </cell>
          <cell r="T25" t="str">
            <v>间接人员</v>
          </cell>
        </row>
        <row r="26">
          <cell r="D26" t="str">
            <v>邓春博</v>
          </cell>
          <cell r="E26" t="str">
            <v>130983198703101672</v>
          </cell>
          <cell r="F26" t="str">
            <v>男</v>
          </cell>
          <cell r="G26" t="str">
            <v>前台</v>
          </cell>
          <cell r="H26" t="str">
            <v>河北光华荣昌汽车部件有限公司</v>
          </cell>
          <cell r="I26" t="str">
            <v>制造技术部</v>
          </cell>
          <cell r="J26" t="str">
            <v>模具车间</v>
          </cell>
          <cell r="K26" t="str">
            <v>模具车间主任</v>
          </cell>
        </row>
        <row r="26">
          <cell r="M26" t="str">
            <v>河北</v>
          </cell>
          <cell r="N26" t="str">
            <v>河北工厂</v>
          </cell>
          <cell r="O26" t="str">
            <v>劳动合同</v>
          </cell>
          <cell r="P26" t="str">
            <v>是</v>
          </cell>
          <cell r="Q26" t="str">
            <v>否</v>
          </cell>
          <cell r="R26" t="str">
            <v>正式工</v>
          </cell>
          <cell r="S26" t="str">
            <v>技术类</v>
          </cell>
          <cell r="T26" t="str">
            <v>间接人员</v>
          </cell>
        </row>
        <row r="27">
          <cell r="D27" t="str">
            <v>王杏纳</v>
          </cell>
          <cell r="E27" t="str">
            <v>130926198703153221</v>
          </cell>
          <cell r="F27" t="str">
            <v>女</v>
          </cell>
          <cell r="G27" t="str">
            <v>前台</v>
          </cell>
          <cell r="H27" t="str">
            <v>河北光华荣昌汽车部件有限公司</v>
          </cell>
          <cell r="I27" t="str">
            <v>制造技术部</v>
          </cell>
          <cell r="J27" t="str">
            <v>模具车间</v>
          </cell>
          <cell r="K27" t="str">
            <v>焊接夹具设计工程师</v>
          </cell>
        </row>
        <row r="27">
          <cell r="M27" t="str">
            <v>河北</v>
          </cell>
          <cell r="N27" t="str">
            <v>河北工厂</v>
          </cell>
          <cell r="O27" t="str">
            <v>劳动合同</v>
          </cell>
          <cell r="P27" t="str">
            <v>是</v>
          </cell>
          <cell r="Q27" t="str">
            <v>否</v>
          </cell>
          <cell r="R27" t="str">
            <v>正式工</v>
          </cell>
          <cell r="S27" t="str">
            <v>技术类</v>
          </cell>
          <cell r="T27" t="str">
            <v>间接人员</v>
          </cell>
        </row>
        <row r="28">
          <cell r="D28" t="str">
            <v>史义虹</v>
          </cell>
          <cell r="E28" t="str">
            <v>130983198508093929</v>
          </cell>
          <cell r="F28" t="str">
            <v>女</v>
          </cell>
          <cell r="G28" t="str">
            <v>前台</v>
          </cell>
          <cell r="H28" t="str">
            <v>河北光华荣昌汽车部件有限公司</v>
          </cell>
          <cell r="I28" t="str">
            <v>制造技术部</v>
          </cell>
          <cell r="J28" t="str">
            <v>模具车间</v>
          </cell>
          <cell r="K28" t="str">
            <v>模具车间库管员</v>
          </cell>
        </row>
        <row r="28">
          <cell r="M28" t="str">
            <v>河北</v>
          </cell>
          <cell r="N28" t="str">
            <v>河北工厂</v>
          </cell>
          <cell r="O28" t="str">
            <v>劳动合同</v>
          </cell>
          <cell r="P28" t="str">
            <v>是</v>
          </cell>
          <cell r="Q28" t="str">
            <v>否</v>
          </cell>
          <cell r="R28" t="str">
            <v>正式工</v>
          </cell>
          <cell r="S28" t="str">
            <v>技术类</v>
          </cell>
          <cell r="T28" t="str">
            <v>间接人员</v>
          </cell>
        </row>
        <row r="29">
          <cell r="D29" t="str">
            <v>刘建群</v>
          </cell>
          <cell r="E29" t="str">
            <v>132930199312191811</v>
          </cell>
          <cell r="F29" t="str">
            <v>男</v>
          </cell>
          <cell r="G29" t="str">
            <v>前台</v>
          </cell>
          <cell r="H29" t="str">
            <v>河北光华荣昌汽车部件有限公司</v>
          </cell>
          <cell r="I29" t="str">
            <v>制造技术部</v>
          </cell>
          <cell r="J29" t="str">
            <v>模具车间</v>
          </cell>
          <cell r="K29" t="str">
            <v>工装模具装配钳工</v>
          </cell>
        </row>
        <row r="29">
          <cell r="M29" t="str">
            <v>河北</v>
          </cell>
          <cell r="N29" t="str">
            <v>河北工厂</v>
          </cell>
          <cell r="O29" t="str">
            <v>劳动合同</v>
          </cell>
          <cell r="P29" t="str">
            <v>是</v>
          </cell>
          <cell r="Q29" t="str">
            <v>否</v>
          </cell>
          <cell r="R29" t="str">
            <v>正式工</v>
          </cell>
          <cell r="S29" t="str">
            <v>技术类</v>
          </cell>
          <cell r="T29" t="str">
            <v>直接人员</v>
          </cell>
        </row>
        <row r="30">
          <cell r="D30" t="str">
            <v>王旗</v>
          </cell>
          <cell r="E30" t="str">
            <v>130983199904201113</v>
          </cell>
          <cell r="F30" t="str">
            <v>男</v>
          </cell>
          <cell r="G30" t="str">
            <v>前台</v>
          </cell>
          <cell r="H30" t="str">
            <v>河北光华荣昌汽车部件有限公司</v>
          </cell>
          <cell r="I30" t="str">
            <v>制造技术部</v>
          </cell>
          <cell r="J30" t="str">
            <v>模具车间</v>
          </cell>
          <cell r="K30" t="str">
            <v>工装模具装配钳工</v>
          </cell>
        </row>
        <row r="30">
          <cell r="M30" t="str">
            <v>河北</v>
          </cell>
          <cell r="N30" t="str">
            <v>河北工厂</v>
          </cell>
          <cell r="O30" t="str">
            <v>劳动合同</v>
          </cell>
          <cell r="P30" t="str">
            <v>是</v>
          </cell>
          <cell r="Q30" t="str">
            <v>否</v>
          </cell>
          <cell r="R30" t="str">
            <v>正式工</v>
          </cell>
          <cell r="S30" t="str">
            <v>技术类</v>
          </cell>
          <cell r="T30" t="str">
            <v>直接人员</v>
          </cell>
        </row>
        <row r="31">
          <cell r="D31" t="str">
            <v>李明杰</v>
          </cell>
          <cell r="E31" t="str">
            <v>130927198403210614</v>
          </cell>
          <cell r="F31" t="str">
            <v>男</v>
          </cell>
          <cell r="G31" t="str">
            <v>前台</v>
          </cell>
          <cell r="H31" t="str">
            <v>河北光华荣昌汽车部件有限公司</v>
          </cell>
          <cell r="I31" t="str">
            <v>制造技术部</v>
          </cell>
          <cell r="J31" t="str">
            <v>模具车间</v>
          </cell>
          <cell r="K31" t="str">
            <v>工装模具装配钳工</v>
          </cell>
        </row>
        <row r="31">
          <cell r="M31" t="str">
            <v>河北</v>
          </cell>
          <cell r="N31" t="str">
            <v>河北工厂</v>
          </cell>
          <cell r="O31" t="str">
            <v>劳动合同</v>
          </cell>
          <cell r="P31" t="str">
            <v>是</v>
          </cell>
          <cell r="Q31" t="str">
            <v>否</v>
          </cell>
          <cell r="R31" t="str">
            <v>正式工</v>
          </cell>
          <cell r="S31" t="str">
            <v>技术类</v>
          </cell>
          <cell r="T31" t="str">
            <v>直接人员</v>
          </cell>
        </row>
        <row r="32">
          <cell r="D32" t="str">
            <v>刘福刚</v>
          </cell>
          <cell r="E32" t="str">
            <v>132930197502282010</v>
          </cell>
          <cell r="F32" t="str">
            <v>男</v>
          </cell>
          <cell r="G32" t="str">
            <v>前台</v>
          </cell>
          <cell r="H32" t="str">
            <v>河北光华荣昌汽车部件有限公司</v>
          </cell>
          <cell r="I32" t="str">
            <v>制造技术部</v>
          </cell>
          <cell r="J32" t="str">
            <v>模具车间</v>
          </cell>
          <cell r="K32" t="str">
            <v>工装模具装配钳工</v>
          </cell>
        </row>
        <row r="32">
          <cell r="M32" t="str">
            <v>河北</v>
          </cell>
          <cell r="N32" t="str">
            <v>河北工厂</v>
          </cell>
          <cell r="O32" t="str">
            <v>劳动合同</v>
          </cell>
          <cell r="P32" t="str">
            <v>是</v>
          </cell>
          <cell r="Q32" t="str">
            <v>否</v>
          </cell>
          <cell r="R32" t="str">
            <v>正式工</v>
          </cell>
          <cell r="S32" t="str">
            <v>技术类</v>
          </cell>
          <cell r="T32" t="str">
            <v>间接人员</v>
          </cell>
        </row>
        <row r="33">
          <cell r="D33" t="str">
            <v>王长浩</v>
          </cell>
          <cell r="E33" t="str">
            <v>130983199004072213</v>
          </cell>
          <cell r="F33" t="str">
            <v>男</v>
          </cell>
          <cell r="G33" t="str">
            <v>前台</v>
          </cell>
          <cell r="H33" t="str">
            <v>河北光华荣昌汽车部件有限公司</v>
          </cell>
          <cell r="I33" t="str">
            <v>制造技术部</v>
          </cell>
          <cell r="J33" t="str">
            <v>模具车间</v>
          </cell>
          <cell r="K33" t="str">
            <v>线切割操机工</v>
          </cell>
        </row>
        <row r="33">
          <cell r="M33" t="str">
            <v>河北</v>
          </cell>
          <cell r="N33" t="str">
            <v>河北工厂</v>
          </cell>
          <cell r="O33" t="str">
            <v>劳动合同</v>
          </cell>
          <cell r="P33" t="str">
            <v>是</v>
          </cell>
          <cell r="Q33" t="str">
            <v>否</v>
          </cell>
          <cell r="R33" t="str">
            <v>正式工</v>
          </cell>
          <cell r="S33" t="str">
            <v>技术类</v>
          </cell>
          <cell r="T33" t="str">
            <v>直接人员</v>
          </cell>
        </row>
        <row r="34">
          <cell r="D34" t="str">
            <v>张建江</v>
          </cell>
          <cell r="E34" t="str">
            <v>130983198806125319</v>
          </cell>
          <cell r="F34" t="str">
            <v>男</v>
          </cell>
          <cell r="G34" t="str">
            <v>前台</v>
          </cell>
          <cell r="H34" t="str">
            <v>河北光华荣昌汽车部件有限公司</v>
          </cell>
          <cell r="I34" t="str">
            <v>制造技术部</v>
          </cell>
          <cell r="J34" t="str">
            <v>模具车间</v>
          </cell>
          <cell r="K34" t="str">
            <v>CNC操机工</v>
          </cell>
        </row>
        <row r="34">
          <cell r="M34" t="str">
            <v>河北</v>
          </cell>
          <cell r="N34" t="str">
            <v>河北工厂</v>
          </cell>
          <cell r="O34" t="str">
            <v>劳动合同</v>
          </cell>
          <cell r="P34" t="str">
            <v>是</v>
          </cell>
          <cell r="Q34" t="str">
            <v>否</v>
          </cell>
          <cell r="R34" t="str">
            <v>正式工</v>
          </cell>
          <cell r="S34" t="str">
            <v>技术类</v>
          </cell>
          <cell r="T34" t="str">
            <v>直接人员</v>
          </cell>
        </row>
        <row r="35">
          <cell r="D35" t="str">
            <v>商木刚</v>
          </cell>
          <cell r="E35" t="str">
            <v>130983198801222216</v>
          </cell>
          <cell r="F35" t="str">
            <v>男</v>
          </cell>
          <cell r="G35" t="str">
            <v>前台</v>
          </cell>
          <cell r="H35" t="str">
            <v>河北光华荣昌汽车部件有限公司</v>
          </cell>
          <cell r="I35" t="str">
            <v>制造技术部</v>
          </cell>
          <cell r="J35" t="str">
            <v>模具车间</v>
          </cell>
          <cell r="K35" t="str">
            <v>新产品试制技工</v>
          </cell>
        </row>
        <row r="35">
          <cell r="M35" t="str">
            <v>河北</v>
          </cell>
          <cell r="N35" t="str">
            <v>河北工厂</v>
          </cell>
          <cell r="O35" t="str">
            <v>劳动合同</v>
          </cell>
          <cell r="P35" t="str">
            <v>是</v>
          </cell>
          <cell r="Q35" t="str">
            <v>否</v>
          </cell>
          <cell r="R35" t="str">
            <v>正式工</v>
          </cell>
          <cell r="S35" t="str">
            <v>技术类</v>
          </cell>
          <cell r="T35" t="str">
            <v>直接人员</v>
          </cell>
        </row>
        <row r="36">
          <cell r="D36" t="str">
            <v>赵学超</v>
          </cell>
          <cell r="E36" t="str">
            <v>132930197712021812</v>
          </cell>
          <cell r="F36" t="str">
            <v>男</v>
          </cell>
          <cell r="G36" t="str">
            <v>前台</v>
          </cell>
          <cell r="H36" t="str">
            <v>河北光华荣昌汽车部件有限公司</v>
          </cell>
          <cell r="I36" t="str">
            <v>制造技术部</v>
          </cell>
          <cell r="J36" t="str">
            <v>模具车间</v>
          </cell>
          <cell r="K36" t="str">
            <v>新产品试制技工</v>
          </cell>
        </row>
        <row r="36">
          <cell r="M36" t="str">
            <v>河北</v>
          </cell>
          <cell r="N36" t="str">
            <v>河北工厂</v>
          </cell>
          <cell r="O36" t="str">
            <v>劳动合同</v>
          </cell>
          <cell r="P36" t="str">
            <v>是</v>
          </cell>
          <cell r="Q36" t="str">
            <v>否</v>
          </cell>
          <cell r="R36" t="str">
            <v>正式工</v>
          </cell>
          <cell r="S36" t="str">
            <v>技术类</v>
          </cell>
          <cell r="T36" t="str">
            <v>直接人员</v>
          </cell>
        </row>
        <row r="37">
          <cell r="D37" t="str">
            <v>商鹏雨</v>
          </cell>
          <cell r="E37" t="str">
            <v>130983200204212415</v>
          </cell>
          <cell r="F37" t="str">
            <v>男</v>
          </cell>
          <cell r="G37" t="str">
            <v>前台</v>
          </cell>
          <cell r="H37" t="str">
            <v>河北光华荣昌汽车部件有限公司</v>
          </cell>
          <cell r="I37" t="str">
            <v>制造技术部</v>
          </cell>
          <cell r="J37" t="str">
            <v>模具车间</v>
          </cell>
          <cell r="K37" t="str">
            <v>新产品试制技工</v>
          </cell>
        </row>
        <row r="37">
          <cell r="M37" t="str">
            <v>河北</v>
          </cell>
          <cell r="N37" t="str">
            <v>河北工厂</v>
          </cell>
          <cell r="O37" t="str">
            <v>劳动合同</v>
          </cell>
          <cell r="P37" t="str">
            <v>是</v>
          </cell>
          <cell r="Q37" t="str">
            <v>否</v>
          </cell>
          <cell r="R37" t="str">
            <v>正式工</v>
          </cell>
          <cell r="S37" t="str">
            <v>技术类</v>
          </cell>
          <cell r="T37" t="str">
            <v>直接人员</v>
          </cell>
        </row>
        <row r="38">
          <cell r="D38" t="str">
            <v>李庆海</v>
          </cell>
          <cell r="E38" t="str">
            <v>130983198806160712</v>
          </cell>
          <cell r="F38" t="str">
            <v>男</v>
          </cell>
          <cell r="G38" t="str">
            <v>前台</v>
          </cell>
          <cell r="H38" t="str">
            <v>河北光华荣昌汽车部件有限公司</v>
          </cell>
          <cell r="I38" t="str">
            <v>制造技术部</v>
          </cell>
          <cell r="J38" t="str">
            <v>模具车间</v>
          </cell>
          <cell r="K38" t="str">
            <v>新产品试制技工</v>
          </cell>
        </row>
        <row r="38">
          <cell r="M38" t="str">
            <v>河北</v>
          </cell>
          <cell r="N38" t="str">
            <v>河北工厂</v>
          </cell>
          <cell r="O38" t="str">
            <v>劳动合同</v>
          </cell>
          <cell r="P38" t="str">
            <v>是</v>
          </cell>
          <cell r="Q38" t="str">
            <v>否</v>
          </cell>
          <cell r="R38" t="str">
            <v>正式工</v>
          </cell>
          <cell r="S38" t="str">
            <v>技术类</v>
          </cell>
          <cell r="T38" t="str">
            <v>直接人员</v>
          </cell>
        </row>
        <row r="39">
          <cell r="D39" t="str">
            <v>谷朋坤</v>
          </cell>
          <cell r="E39" t="str">
            <v>130983199210061419</v>
          </cell>
          <cell r="F39" t="str">
            <v>男</v>
          </cell>
          <cell r="G39" t="str">
            <v>中台</v>
          </cell>
          <cell r="H39" t="str">
            <v>河北光华荣昌汽车部件有限公司</v>
          </cell>
          <cell r="I39" t="str">
            <v>财务管理部</v>
          </cell>
          <cell r="J39" t="str">
            <v>财务管理部</v>
          </cell>
          <cell r="K39" t="str">
            <v>副部长</v>
          </cell>
        </row>
        <row r="39">
          <cell r="M39" t="str">
            <v>河北</v>
          </cell>
          <cell r="N39" t="str">
            <v>河北工厂</v>
          </cell>
          <cell r="O39" t="str">
            <v>劳动合同</v>
          </cell>
          <cell r="P39" t="str">
            <v>是</v>
          </cell>
          <cell r="Q39" t="str">
            <v>否</v>
          </cell>
          <cell r="R39" t="str">
            <v>正式工</v>
          </cell>
          <cell r="S39" t="str">
            <v>财务类</v>
          </cell>
          <cell r="T39" t="str">
            <v>间接人员</v>
          </cell>
        </row>
        <row r="40">
          <cell r="D40" t="str">
            <v>张亚婷</v>
          </cell>
          <cell r="E40" t="str">
            <v>132930199311021124</v>
          </cell>
          <cell r="F40" t="str">
            <v>女</v>
          </cell>
          <cell r="G40" t="str">
            <v>中台</v>
          </cell>
          <cell r="H40" t="str">
            <v>河北光华荣昌汽车部件有限公司</v>
          </cell>
          <cell r="I40" t="str">
            <v>财务管理部</v>
          </cell>
          <cell r="J40" t="str">
            <v>会计科</v>
          </cell>
          <cell r="K40" t="str">
            <v>会计科副科长</v>
          </cell>
        </row>
        <row r="40">
          <cell r="M40" t="str">
            <v>河北</v>
          </cell>
          <cell r="N40" t="str">
            <v>河北工厂</v>
          </cell>
          <cell r="O40" t="str">
            <v>劳动合同</v>
          </cell>
          <cell r="P40" t="str">
            <v>是</v>
          </cell>
          <cell r="Q40" t="str">
            <v>否</v>
          </cell>
          <cell r="R40" t="str">
            <v>正式工</v>
          </cell>
          <cell r="S40" t="str">
            <v>财务类</v>
          </cell>
          <cell r="T40" t="str">
            <v>间接人员</v>
          </cell>
        </row>
        <row r="41">
          <cell r="D41" t="str">
            <v>张如燕</v>
          </cell>
          <cell r="E41" t="str">
            <v>132930197709061629</v>
          </cell>
          <cell r="F41" t="str">
            <v>女</v>
          </cell>
          <cell r="G41" t="str">
            <v>中台</v>
          </cell>
          <cell r="H41" t="str">
            <v>河北光华荣昌汽车部件有限公司</v>
          </cell>
          <cell r="I41" t="str">
            <v>财务管理部</v>
          </cell>
          <cell r="J41" t="str">
            <v>会计科</v>
          </cell>
          <cell r="K41" t="str">
            <v>资金会计</v>
          </cell>
        </row>
        <row r="41">
          <cell r="M41" t="str">
            <v>河北</v>
          </cell>
          <cell r="N41" t="str">
            <v>河北工厂</v>
          </cell>
          <cell r="O41" t="str">
            <v>劳动合同</v>
          </cell>
          <cell r="P41" t="str">
            <v>是</v>
          </cell>
          <cell r="Q41" t="str">
            <v>否</v>
          </cell>
          <cell r="R41" t="str">
            <v>正式工</v>
          </cell>
          <cell r="S41" t="str">
            <v>财务类</v>
          </cell>
          <cell r="T41" t="str">
            <v>间接人员</v>
          </cell>
        </row>
        <row r="42">
          <cell r="D42" t="str">
            <v>王凤荣</v>
          </cell>
          <cell r="E42" t="str">
            <v>13293019820709242X</v>
          </cell>
          <cell r="F42" t="str">
            <v>女</v>
          </cell>
          <cell r="G42" t="str">
            <v>中台</v>
          </cell>
          <cell r="H42" t="str">
            <v>河北光华荣昌汽车部件有限公司</v>
          </cell>
          <cell r="I42" t="str">
            <v>财务管理部</v>
          </cell>
          <cell r="J42" t="str">
            <v>会计科</v>
          </cell>
          <cell r="K42" t="str">
            <v>税费会计</v>
          </cell>
        </row>
        <row r="42">
          <cell r="M42" t="str">
            <v>河北</v>
          </cell>
          <cell r="N42" t="str">
            <v>河北工厂</v>
          </cell>
          <cell r="O42" t="str">
            <v>劳动合同</v>
          </cell>
          <cell r="P42" t="str">
            <v>是</v>
          </cell>
          <cell r="Q42" t="str">
            <v>否</v>
          </cell>
          <cell r="R42" t="str">
            <v>正式工</v>
          </cell>
          <cell r="S42" t="str">
            <v>财务类</v>
          </cell>
          <cell r="T42" t="str">
            <v>间接人员</v>
          </cell>
        </row>
        <row r="43">
          <cell r="D43" t="str">
            <v>张佳怡</v>
          </cell>
          <cell r="E43" t="str">
            <v>130983199412123921</v>
          </cell>
          <cell r="F43" t="str">
            <v>女</v>
          </cell>
          <cell r="G43" t="str">
            <v>中台</v>
          </cell>
          <cell r="H43" t="str">
            <v>河北光华荣昌汽车部件有限公司</v>
          </cell>
          <cell r="I43" t="str">
            <v>财务管理部</v>
          </cell>
          <cell r="J43" t="str">
            <v>会计科</v>
          </cell>
          <cell r="K43" t="str">
            <v>应收会计</v>
          </cell>
        </row>
        <row r="43">
          <cell r="M43" t="str">
            <v>河北</v>
          </cell>
          <cell r="N43" t="str">
            <v>河北工厂</v>
          </cell>
          <cell r="O43" t="str">
            <v>劳动合同</v>
          </cell>
          <cell r="P43" t="str">
            <v>是</v>
          </cell>
          <cell r="Q43" t="str">
            <v>否</v>
          </cell>
          <cell r="R43" t="str">
            <v>正式工</v>
          </cell>
          <cell r="S43" t="str">
            <v>财务类</v>
          </cell>
          <cell r="T43" t="str">
            <v>间接人员</v>
          </cell>
        </row>
        <row r="44">
          <cell r="D44" t="str">
            <v>李芳慧</v>
          </cell>
          <cell r="E44" t="str">
            <v>130983199111042220</v>
          </cell>
          <cell r="F44" t="str">
            <v>女</v>
          </cell>
          <cell r="G44" t="str">
            <v>中台</v>
          </cell>
          <cell r="H44" t="str">
            <v>河北光华荣昌汽车部件有限公司</v>
          </cell>
          <cell r="I44" t="str">
            <v>财务管理部</v>
          </cell>
          <cell r="J44" t="str">
            <v>成本科</v>
          </cell>
          <cell r="K44" t="str">
            <v>成本科副科长</v>
          </cell>
        </row>
        <row r="44">
          <cell r="M44" t="str">
            <v>河北</v>
          </cell>
          <cell r="N44" t="str">
            <v>河北工厂</v>
          </cell>
          <cell r="O44" t="str">
            <v>劳动合同</v>
          </cell>
          <cell r="P44" t="str">
            <v>是</v>
          </cell>
          <cell r="Q44" t="str">
            <v>否</v>
          </cell>
          <cell r="R44" t="str">
            <v>正式工</v>
          </cell>
          <cell r="S44" t="str">
            <v>财务类</v>
          </cell>
          <cell r="T44" t="str">
            <v>间接人员</v>
          </cell>
        </row>
        <row r="45">
          <cell r="D45" t="str">
            <v>董云霞</v>
          </cell>
          <cell r="E45" t="str">
            <v>132930198608023548</v>
          </cell>
          <cell r="F45" t="str">
            <v>女</v>
          </cell>
          <cell r="G45" t="str">
            <v>中台</v>
          </cell>
          <cell r="H45" t="str">
            <v>河北光华荣昌汽车部件有限公司</v>
          </cell>
          <cell r="I45" t="str">
            <v>财务管理部</v>
          </cell>
          <cell r="J45" t="str">
            <v>成本科</v>
          </cell>
          <cell r="K45" t="str">
            <v>应付会计</v>
          </cell>
        </row>
        <row r="45">
          <cell r="M45" t="str">
            <v>河北</v>
          </cell>
          <cell r="N45" t="str">
            <v>河北工厂</v>
          </cell>
          <cell r="O45" t="str">
            <v>劳动合同</v>
          </cell>
          <cell r="P45" t="str">
            <v>是</v>
          </cell>
          <cell r="Q45" t="str">
            <v>否</v>
          </cell>
          <cell r="R45" t="str">
            <v>正式工</v>
          </cell>
          <cell r="S45" t="str">
            <v>财务类</v>
          </cell>
          <cell r="T45" t="str">
            <v>间接人员</v>
          </cell>
        </row>
        <row r="46">
          <cell r="D46" t="str">
            <v>东雅杰</v>
          </cell>
          <cell r="E46" t="str">
            <v>13293019890118472X</v>
          </cell>
          <cell r="F46" t="str">
            <v>女</v>
          </cell>
          <cell r="G46" t="str">
            <v>中台</v>
          </cell>
          <cell r="H46" t="str">
            <v>河北光华荣昌汽车部件有限公司</v>
          </cell>
          <cell r="I46" t="str">
            <v>财务管理部</v>
          </cell>
          <cell r="J46" t="str">
            <v>成本科</v>
          </cell>
          <cell r="K46" t="str">
            <v>成本及固定资产会计</v>
          </cell>
        </row>
        <row r="46">
          <cell r="M46" t="str">
            <v>河北</v>
          </cell>
          <cell r="N46" t="str">
            <v>河北工厂</v>
          </cell>
          <cell r="O46" t="str">
            <v>劳动合同</v>
          </cell>
          <cell r="P46" t="str">
            <v>是</v>
          </cell>
          <cell r="Q46" t="str">
            <v>否</v>
          </cell>
          <cell r="R46" t="str">
            <v>正式工</v>
          </cell>
          <cell r="S46" t="str">
            <v>财务类</v>
          </cell>
          <cell r="T46" t="str">
            <v>间接人员</v>
          </cell>
        </row>
        <row r="47">
          <cell r="D47" t="str">
            <v>刘新杰</v>
          </cell>
          <cell r="E47" t="str">
            <v>131127198502155240</v>
          </cell>
          <cell r="F47" t="str">
            <v>女</v>
          </cell>
          <cell r="G47" t="str">
            <v>中台</v>
          </cell>
          <cell r="H47" t="str">
            <v>河北光华荣昌汽车部件有限公司</v>
          </cell>
          <cell r="I47" t="str">
            <v>综合管理部</v>
          </cell>
          <cell r="J47" t="str">
            <v>人力资源科</v>
          </cell>
          <cell r="K47" t="str">
            <v>部长兼人力资源科科长</v>
          </cell>
        </row>
        <row r="47">
          <cell r="M47" t="str">
            <v>河北</v>
          </cell>
          <cell r="N47" t="str">
            <v>河北工厂</v>
          </cell>
          <cell r="O47" t="str">
            <v>劳动合同</v>
          </cell>
          <cell r="P47" t="str">
            <v>是</v>
          </cell>
          <cell r="Q47" t="str">
            <v>否</v>
          </cell>
          <cell r="R47" t="str">
            <v>正式工</v>
          </cell>
          <cell r="S47" t="str">
            <v>人力类</v>
          </cell>
          <cell r="T47" t="str">
            <v>间接人员</v>
          </cell>
        </row>
        <row r="48">
          <cell r="D48" t="str">
            <v>蔺元元</v>
          </cell>
          <cell r="E48" t="str">
            <v>130621199101181862</v>
          </cell>
          <cell r="F48" t="str">
            <v>女</v>
          </cell>
          <cell r="G48" t="str">
            <v>中台</v>
          </cell>
          <cell r="H48" t="str">
            <v>河北光华荣昌汽车部件有限公司</v>
          </cell>
          <cell r="I48" t="str">
            <v>综合管理部</v>
          </cell>
          <cell r="J48" t="str">
            <v>人力资源科</v>
          </cell>
          <cell r="K48" t="str">
            <v>招聘培训主管</v>
          </cell>
        </row>
        <row r="48">
          <cell r="M48" t="str">
            <v>河北</v>
          </cell>
          <cell r="N48" t="str">
            <v>河北工厂</v>
          </cell>
          <cell r="O48" t="str">
            <v>劳动合同</v>
          </cell>
          <cell r="P48" t="str">
            <v>是</v>
          </cell>
          <cell r="Q48" t="str">
            <v>否</v>
          </cell>
          <cell r="R48" t="str">
            <v>正式工</v>
          </cell>
          <cell r="S48" t="str">
            <v>人力类</v>
          </cell>
          <cell r="T48" t="str">
            <v>间接人员</v>
          </cell>
        </row>
        <row r="49">
          <cell r="D49" t="str">
            <v>牟群</v>
          </cell>
          <cell r="E49" t="str">
            <v>132930198710064725</v>
          </cell>
          <cell r="F49" t="str">
            <v>女</v>
          </cell>
          <cell r="G49" t="str">
            <v>中台</v>
          </cell>
          <cell r="H49" t="str">
            <v>河北光华荣昌汽车部件有限公司</v>
          </cell>
          <cell r="I49" t="str">
            <v>综合管理部</v>
          </cell>
          <cell r="J49" t="str">
            <v>人力资源科</v>
          </cell>
          <cell r="K49" t="str">
            <v>绩效主管</v>
          </cell>
        </row>
        <row r="49">
          <cell r="M49" t="str">
            <v>河北</v>
          </cell>
          <cell r="N49" t="str">
            <v>河北工厂</v>
          </cell>
          <cell r="O49" t="str">
            <v>劳动合同</v>
          </cell>
          <cell r="P49" t="str">
            <v>是</v>
          </cell>
          <cell r="Q49" t="str">
            <v>否</v>
          </cell>
          <cell r="R49" t="str">
            <v>正式工</v>
          </cell>
          <cell r="S49" t="str">
            <v>人力类</v>
          </cell>
          <cell r="T49" t="str">
            <v>间接人员</v>
          </cell>
        </row>
        <row r="50">
          <cell r="D50" t="str">
            <v>吴燕霞</v>
          </cell>
          <cell r="E50" t="str">
            <v>330424198608101420</v>
          </cell>
          <cell r="F50" t="str">
            <v>女</v>
          </cell>
          <cell r="G50" t="str">
            <v>中台</v>
          </cell>
          <cell r="H50" t="str">
            <v>河北光华荣昌汽车部件有限公司</v>
          </cell>
          <cell r="I50" t="str">
            <v>综合管理部</v>
          </cell>
          <cell r="J50" t="str">
            <v>人力资源科</v>
          </cell>
          <cell r="K50" t="str">
            <v>薪酬保险专员</v>
          </cell>
        </row>
        <row r="50">
          <cell r="M50" t="str">
            <v>河北</v>
          </cell>
          <cell r="N50" t="str">
            <v>河北工厂</v>
          </cell>
          <cell r="O50" t="str">
            <v>劳动合同</v>
          </cell>
          <cell r="P50" t="str">
            <v>是</v>
          </cell>
          <cell r="Q50" t="str">
            <v>否</v>
          </cell>
          <cell r="R50" t="str">
            <v>正式工</v>
          </cell>
          <cell r="S50" t="str">
            <v>人力类</v>
          </cell>
          <cell r="T50" t="str">
            <v>间接人员</v>
          </cell>
        </row>
        <row r="51">
          <cell r="D51" t="str">
            <v>宋清镇</v>
          </cell>
          <cell r="E51" t="str">
            <v>130983199302214515</v>
          </cell>
          <cell r="F51" t="str">
            <v>男</v>
          </cell>
          <cell r="G51" t="str">
            <v>中台</v>
          </cell>
          <cell r="H51" t="str">
            <v>河北光华荣昌汽车部件有限公司</v>
          </cell>
          <cell r="I51" t="str">
            <v>综合管理部</v>
          </cell>
          <cell r="J51" t="str">
            <v>行政管理科</v>
          </cell>
          <cell r="K51" t="str">
            <v>行政科副科长</v>
          </cell>
        </row>
        <row r="51">
          <cell r="M51" t="str">
            <v>河北</v>
          </cell>
          <cell r="N51" t="str">
            <v>河北工厂</v>
          </cell>
          <cell r="O51" t="str">
            <v>劳动合同</v>
          </cell>
          <cell r="P51" t="str">
            <v>是</v>
          </cell>
          <cell r="Q51" t="str">
            <v>否</v>
          </cell>
          <cell r="R51" t="str">
            <v>正式工</v>
          </cell>
          <cell r="S51" t="str">
            <v>行政类</v>
          </cell>
          <cell r="T51" t="str">
            <v>间接人员</v>
          </cell>
        </row>
        <row r="52">
          <cell r="D52" t="str">
            <v>杨亚琼</v>
          </cell>
          <cell r="E52" t="str">
            <v>132930197702281821</v>
          </cell>
          <cell r="F52" t="str">
            <v>女</v>
          </cell>
          <cell r="G52" t="str">
            <v>中台</v>
          </cell>
          <cell r="H52" t="str">
            <v>河北光华荣昌汽车部件有限公司</v>
          </cell>
          <cell r="I52" t="str">
            <v>综合管理部</v>
          </cell>
          <cell r="J52" t="str">
            <v>行政管理科</v>
          </cell>
          <cell r="K52" t="str">
            <v>宿舍管理员</v>
          </cell>
        </row>
        <row r="52">
          <cell r="M52" t="str">
            <v>河北</v>
          </cell>
          <cell r="N52" t="str">
            <v>河北工厂</v>
          </cell>
          <cell r="O52" t="str">
            <v>劳动合同</v>
          </cell>
          <cell r="P52" t="str">
            <v>是</v>
          </cell>
          <cell r="Q52" t="str">
            <v>否</v>
          </cell>
          <cell r="R52" t="str">
            <v>正式工</v>
          </cell>
          <cell r="S52" t="str">
            <v>行政类</v>
          </cell>
          <cell r="T52" t="str">
            <v>间接人员</v>
          </cell>
        </row>
        <row r="53">
          <cell r="D53" t="str">
            <v>赵金旺</v>
          </cell>
          <cell r="E53" t="str">
            <v>130983198402241612</v>
          </cell>
          <cell r="F53" t="str">
            <v>男</v>
          </cell>
          <cell r="G53" t="str">
            <v>中台</v>
          </cell>
          <cell r="H53" t="str">
            <v>河北光华荣昌汽车部件有限公司</v>
          </cell>
          <cell r="I53" t="str">
            <v>综合管理部</v>
          </cell>
          <cell r="J53" t="str">
            <v>行政管理科</v>
          </cell>
          <cell r="K53" t="str">
            <v>司机</v>
          </cell>
        </row>
        <row r="53">
          <cell r="M53" t="str">
            <v>河北</v>
          </cell>
          <cell r="N53" t="str">
            <v>河北工厂</v>
          </cell>
          <cell r="O53" t="str">
            <v>劳动合同</v>
          </cell>
          <cell r="P53" t="str">
            <v>是</v>
          </cell>
          <cell r="Q53" t="str">
            <v>否</v>
          </cell>
          <cell r="R53" t="str">
            <v>正式工</v>
          </cell>
          <cell r="S53" t="str">
            <v>行政类</v>
          </cell>
          <cell r="T53" t="str">
            <v>间接人员</v>
          </cell>
        </row>
        <row r="54">
          <cell r="D54" t="str">
            <v>刘士明</v>
          </cell>
          <cell r="E54" t="str">
            <v>230403198803040816</v>
          </cell>
          <cell r="F54" t="str">
            <v>男</v>
          </cell>
          <cell r="G54" t="str">
            <v>中台</v>
          </cell>
          <cell r="H54" t="str">
            <v>河北光华荣昌汽车部件有限公司</v>
          </cell>
          <cell r="I54" t="str">
            <v>综合管理部</v>
          </cell>
          <cell r="J54" t="str">
            <v>行政管理科</v>
          </cell>
          <cell r="K54" t="str">
            <v>食堂-厨师</v>
          </cell>
        </row>
        <row r="54">
          <cell r="M54" t="str">
            <v>河北</v>
          </cell>
          <cell r="N54" t="str">
            <v>河北工厂</v>
          </cell>
          <cell r="O54" t="str">
            <v>劳动合同</v>
          </cell>
          <cell r="P54" t="str">
            <v>是</v>
          </cell>
          <cell r="Q54" t="str">
            <v>否</v>
          </cell>
          <cell r="R54" t="str">
            <v>正式工</v>
          </cell>
          <cell r="S54" t="str">
            <v>行政类</v>
          </cell>
          <cell r="T54" t="str">
            <v>间接人员</v>
          </cell>
        </row>
        <row r="55">
          <cell r="D55" t="str">
            <v>陈阔</v>
          </cell>
          <cell r="E55" t="str">
            <v>132930199202050532</v>
          </cell>
          <cell r="F55" t="str">
            <v>男</v>
          </cell>
          <cell r="G55" t="str">
            <v>中台</v>
          </cell>
          <cell r="H55" t="str">
            <v>河北光华荣昌汽车部件有限公司</v>
          </cell>
          <cell r="I55" t="str">
            <v>综合管理部</v>
          </cell>
          <cell r="J55" t="str">
            <v>行政管理科</v>
          </cell>
          <cell r="K55" t="str">
            <v>食堂-厨师</v>
          </cell>
        </row>
        <row r="55">
          <cell r="M55" t="str">
            <v>河北</v>
          </cell>
          <cell r="N55" t="str">
            <v>河北工厂</v>
          </cell>
          <cell r="O55" t="str">
            <v>劳动合同</v>
          </cell>
          <cell r="P55" t="str">
            <v>是</v>
          </cell>
          <cell r="Q55" t="str">
            <v>否</v>
          </cell>
          <cell r="R55" t="str">
            <v>正式工</v>
          </cell>
          <cell r="S55" t="str">
            <v>行政类</v>
          </cell>
          <cell r="T55" t="str">
            <v>间接人员</v>
          </cell>
        </row>
        <row r="56">
          <cell r="D56" t="str">
            <v>宋静</v>
          </cell>
          <cell r="E56" t="str">
            <v>132930198006255528</v>
          </cell>
          <cell r="F56" t="str">
            <v>女</v>
          </cell>
          <cell r="G56" t="str">
            <v>中台</v>
          </cell>
          <cell r="H56" t="str">
            <v>河北光华荣昌汽车部件有限公司</v>
          </cell>
          <cell r="I56" t="str">
            <v>综合管理部</v>
          </cell>
          <cell r="J56" t="str">
            <v>行政管理科</v>
          </cell>
          <cell r="K56" t="str">
            <v>食堂记账员兼勤杂工</v>
          </cell>
        </row>
        <row r="56">
          <cell r="M56" t="str">
            <v>河北</v>
          </cell>
          <cell r="N56" t="str">
            <v>河北工厂</v>
          </cell>
          <cell r="O56" t="str">
            <v>劳动合同</v>
          </cell>
          <cell r="P56" t="str">
            <v>是</v>
          </cell>
          <cell r="Q56" t="str">
            <v>否</v>
          </cell>
          <cell r="R56" t="str">
            <v>正式工</v>
          </cell>
          <cell r="S56" t="str">
            <v>行政类</v>
          </cell>
          <cell r="T56" t="str">
            <v>间接人员</v>
          </cell>
        </row>
        <row r="57">
          <cell r="D57" t="str">
            <v>张馀林</v>
          </cell>
          <cell r="E57" t="str">
            <v>130924199207164214</v>
          </cell>
          <cell r="F57" t="str">
            <v>男</v>
          </cell>
          <cell r="G57" t="str">
            <v>前台</v>
          </cell>
          <cell r="H57" t="str">
            <v>河北光华荣昌汽车部件有限公司</v>
          </cell>
          <cell r="I57" t="str">
            <v>销售管理部</v>
          </cell>
          <cell r="J57" t="str">
            <v>销售管理部</v>
          </cell>
          <cell r="K57" t="str">
            <v>副部长兼销售服务科科长</v>
          </cell>
        </row>
        <row r="57">
          <cell r="M57" t="str">
            <v>河北</v>
          </cell>
          <cell r="N57" t="str">
            <v>河北工厂</v>
          </cell>
          <cell r="O57" t="str">
            <v>劳动合同</v>
          </cell>
          <cell r="P57" t="str">
            <v>是</v>
          </cell>
          <cell r="Q57" t="str">
            <v>否</v>
          </cell>
          <cell r="R57" t="str">
            <v>正式工</v>
          </cell>
          <cell r="S57" t="str">
            <v>销售类</v>
          </cell>
          <cell r="T57" t="str">
            <v>间接人员</v>
          </cell>
        </row>
        <row r="58">
          <cell r="D58" t="str">
            <v>刘增莲</v>
          </cell>
          <cell r="E58" t="str">
            <v>130925198802085221</v>
          </cell>
          <cell r="F58" t="str">
            <v>女</v>
          </cell>
          <cell r="G58" t="str">
            <v>前台</v>
          </cell>
          <cell r="H58" t="str">
            <v>河北光华荣昌汽车部件有限公司</v>
          </cell>
          <cell r="I58" t="str">
            <v>销售管理部</v>
          </cell>
          <cell r="J58" t="str">
            <v>销售管理科</v>
          </cell>
          <cell r="K58" t="str">
            <v>销售管理科科长</v>
          </cell>
        </row>
        <row r="58">
          <cell r="M58" t="str">
            <v>河北</v>
          </cell>
          <cell r="N58" t="str">
            <v>河北工厂</v>
          </cell>
          <cell r="O58" t="str">
            <v>劳动合同</v>
          </cell>
          <cell r="P58" t="str">
            <v>是</v>
          </cell>
          <cell r="Q58" t="str">
            <v>否</v>
          </cell>
          <cell r="R58" t="str">
            <v>正式工</v>
          </cell>
          <cell r="S58" t="str">
            <v>销售类</v>
          </cell>
          <cell r="T58" t="str">
            <v>间接人员</v>
          </cell>
        </row>
        <row r="59">
          <cell r="D59" t="str">
            <v>陈晓晴</v>
          </cell>
          <cell r="E59" t="str">
            <v>130983199305180023</v>
          </cell>
          <cell r="F59" t="str">
            <v>女</v>
          </cell>
          <cell r="G59" t="str">
            <v>前台</v>
          </cell>
          <cell r="H59" t="str">
            <v>河北光华荣昌汽车部件有限公司</v>
          </cell>
          <cell r="I59" t="str">
            <v>销售管理部</v>
          </cell>
          <cell r="J59" t="str">
            <v>销售管理科</v>
          </cell>
          <cell r="K59" t="str">
            <v>对账员兼统计员</v>
          </cell>
        </row>
        <row r="59">
          <cell r="M59" t="str">
            <v>河北</v>
          </cell>
          <cell r="N59" t="str">
            <v>河北工厂</v>
          </cell>
          <cell r="O59" t="str">
            <v>劳动合同</v>
          </cell>
          <cell r="P59" t="str">
            <v>是</v>
          </cell>
          <cell r="Q59" t="str">
            <v>否</v>
          </cell>
          <cell r="R59" t="str">
            <v>正式工</v>
          </cell>
          <cell r="S59" t="str">
            <v>销售类</v>
          </cell>
          <cell r="T59" t="str">
            <v>间接人员</v>
          </cell>
        </row>
        <row r="60">
          <cell r="D60" t="str">
            <v>施立如</v>
          </cell>
          <cell r="E60" t="str">
            <v>130983199703111621</v>
          </cell>
          <cell r="F60" t="str">
            <v>女</v>
          </cell>
          <cell r="G60" t="str">
            <v>前台</v>
          </cell>
          <cell r="H60" t="str">
            <v>河北光华荣昌汽车部件有限公司</v>
          </cell>
          <cell r="I60" t="str">
            <v>销售管理部</v>
          </cell>
          <cell r="J60" t="str">
            <v>销售管理科</v>
          </cell>
          <cell r="K60" t="str">
            <v>对账员兼统计员</v>
          </cell>
        </row>
        <row r="60">
          <cell r="M60" t="str">
            <v>河北</v>
          </cell>
          <cell r="N60" t="str">
            <v>河北工厂</v>
          </cell>
          <cell r="O60" t="str">
            <v>劳动合同</v>
          </cell>
          <cell r="P60" t="str">
            <v>是</v>
          </cell>
          <cell r="Q60" t="str">
            <v>否</v>
          </cell>
          <cell r="R60" t="str">
            <v>正式工</v>
          </cell>
          <cell r="S60" t="str">
            <v>销售类</v>
          </cell>
          <cell r="T60" t="str">
            <v>间接人员</v>
          </cell>
        </row>
        <row r="61">
          <cell r="D61" t="str">
            <v>张文昌</v>
          </cell>
          <cell r="E61" t="str">
            <v>132934198212054618</v>
          </cell>
          <cell r="F61" t="str">
            <v>男</v>
          </cell>
          <cell r="G61" t="str">
            <v>前台</v>
          </cell>
          <cell r="H61" t="str">
            <v>河北光华荣昌汽车部件有限公司</v>
          </cell>
          <cell r="I61" t="str">
            <v>销售管理部</v>
          </cell>
          <cell r="J61" t="str">
            <v>成品运输科</v>
          </cell>
          <cell r="K61" t="str">
            <v>运输管理科科长</v>
          </cell>
        </row>
        <row r="61">
          <cell r="M61" t="str">
            <v>河北</v>
          </cell>
          <cell r="N61" t="str">
            <v>河北工厂</v>
          </cell>
          <cell r="O61" t="str">
            <v>劳动合同</v>
          </cell>
          <cell r="P61" t="str">
            <v>是</v>
          </cell>
          <cell r="Q61" t="str">
            <v>否</v>
          </cell>
          <cell r="R61" t="str">
            <v>正式工</v>
          </cell>
          <cell r="S61" t="str">
            <v>销售类</v>
          </cell>
          <cell r="T61" t="str">
            <v>间接人员</v>
          </cell>
        </row>
        <row r="62">
          <cell r="D62" t="str">
            <v>于全生</v>
          </cell>
          <cell r="E62" t="str">
            <v>130983198902282218</v>
          </cell>
          <cell r="F62" t="str">
            <v>男</v>
          </cell>
          <cell r="G62" t="str">
            <v>前台</v>
          </cell>
          <cell r="H62" t="str">
            <v>河北光华荣昌汽车部件有限公司</v>
          </cell>
          <cell r="I62" t="str">
            <v>销售管理部</v>
          </cell>
          <cell r="J62" t="str">
            <v>成品运输科</v>
          </cell>
          <cell r="K62" t="str">
            <v>发货员</v>
          </cell>
        </row>
        <row r="62">
          <cell r="M62" t="str">
            <v>河北</v>
          </cell>
          <cell r="N62" t="str">
            <v>河北工厂</v>
          </cell>
          <cell r="O62" t="str">
            <v>劳动合同</v>
          </cell>
          <cell r="P62" t="str">
            <v>是</v>
          </cell>
          <cell r="Q62" t="str">
            <v>否</v>
          </cell>
          <cell r="R62" t="str">
            <v>正式工</v>
          </cell>
          <cell r="S62" t="str">
            <v>销售类</v>
          </cell>
          <cell r="T62" t="str">
            <v>间接人员</v>
          </cell>
        </row>
        <row r="63">
          <cell r="D63" t="str">
            <v>高胜利</v>
          </cell>
          <cell r="E63" t="str">
            <v>132930196606240013</v>
          </cell>
          <cell r="F63" t="str">
            <v>男</v>
          </cell>
          <cell r="G63" t="str">
            <v>前台</v>
          </cell>
          <cell r="H63" t="str">
            <v>河北光华荣昌汽车部件有限公司</v>
          </cell>
          <cell r="I63" t="str">
            <v>销售管理部</v>
          </cell>
          <cell r="J63" t="str">
            <v>成品运输科</v>
          </cell>
          <cell r="K63" t="str">
            <v>发货员</v>
          </cell>
        </row>
        <row r="63">
          <cell r="M63" t="str">
            <v>河北</v>
          </cell>
          <cell r="N63" t="str">
            <v>河北工厂</v>
          </cell>
          <cell r="O63" t="str">
            <v>劳动合同</v>
          </cell>
          <cell r="P63" t="str">
            <v>是</v>
          </cell>
          <cell r="Q63" t="str">
            <v>否</v>
          </cell>
          <cell r="R63" t="str">
            <v>正式工</v>
          </cell>
          <cell r="S63" t="str">
            <v>销售类</v>
          </cell>
          <cell r="T63" t="str">
            <v>间接人员</v>
          </cell>
        </row>
        <row r="64">
          <cell r="D64" t="str">
            <v>张东</v>
          </cell>
          <cell r="E64" t="str">
            <v>130983199204100311</v>
          </cell>
          <cell r="F64" t="str">
            <v>男</v>
          </cell>
          <cell r="G64" t="str">
            <v>前台</v>
          </cell>
          <cell r="H64" t="str">
            <v>河北光华荣昌汽车部件有限公司</v>
          </cell>
          <cell r="I64" t="str">
            <v>销售管理部</v>
          </cell>
          <cell r="J64" t="str">
            <v>成品运输科</v>
          </cell>
          <cell r="K64" t="str">
            <v>叉车司机</v>
          </cell>
        </row>
        <row r="64">
          <cell r="M64" t="str">
            <v>河北</v>
          </cell>
          <cell r="N64" t="str">
            <v>河北工厂</v>
          </cell>
          <cell r="O64" t="str">
            <v>劳动合同</v>
          </cell>
          <cell r="P64" t="str">
            <v>是</v>
          </cell>
          <cell r="Q64" t="str">
            <v>否</v>
          </cell>
          <cell r="R64" t="str">
            <v>正式工</v>
          </cell>
          <cell r="S64" t="str">
            <v>销售类</v>
          </cell>
          <cell r="T64" t="str">
            <v>间接人员</v>
          </cell>
        </row>
        <row r="65">
          <cell r="D65" t="str">
            <v>沈瑞朋</v>
          </cell>
          <cell r="E65" t="str">
            <v>130983199205155517</v>
          </cell>
          <cell r="F65" t="str">
            <v>男</v>
          </cell>
          <cell r="G65" t="str">
            <v>前台</v>
          </cell>
          <cell r="H65" t="str">
            <v>河北光华荣昌汽车部件有限公司</v>
          </cell>
          <cell r="I65" t="str">
            <v>销售管理部</v>
          </cell>
          <cell r="J65" t="str">
            <v>成品运输科</v>
          </cell>
          <cell r="K65" t="str">
            <v>叉车司机</v>
          </cell>
        </row>
        <row r="65">
          <cell r="M65" t="str">
            <v>河北</v>
          </cell>
          <cell r="N65" t="str">
            <v>河北工厂</v>
          </cell>
          <cell r="O65" t="str">
            <v>劳动合同</v>
          </cell>
          <cell r="P65" t="str">
            <v>是</v>
          </cell>
          <cell r="Q65" t="str">
            <v>否</v>
          </cell>
          <cell r="R65" t="str">
            <v>正式工</v>
          </cell>
          <cell r="S65" t="str">
            <v>生产类</v>
          </cell>
          <cell r="T65" t="str">
            <v>直接人员</v>
          </cell>
        </row>
        <row r="66">
          <cell r="D66" t="str">
            <v>闻龙福</v>
          </cell>
          <cell r="E66" t="str">
            <v>13098319981002163X</v>
          </cell>
          <cell r="F66" t="str">
            <v>男</v>
          </cell>
          <cell r="G66" t="str">
            <v>前台</v>
          </cell>
          <cell r="H66" t="str">
            <v>河北光华荣昌汽车部件有限公司</v>
          </cell>
          <cell r="I66" t="str">
            <v>销售管理部</v>
          </cell>
          <cell r="J66" t="str">
            <v>成品运输科</v>
          </cell>
          <cell r="K66" t="str">
            <v>叉车司机</v>
          </cell>
        </row>
        <row r="66">
          <cell r="M66" t="str">
            <v>河北</v>
          </cell>
          <cell r="N66" t="str">
            <v>河北工厂</v>
          </cell>
          <cell r="O66" t="str">
            <v>劳动合同</v>
          </cell>
          <cell r="P66" t="str">
            <v>是</v>
          </cell>
          <cell r="Q66" t="str">
            <v>否</v>
          </cell>
          <cell r="R66" t="str">
            <v>正式工</v>
          </cell>
          <cell r="S66" t="str">
            <v>销售类</v>
          </cell>
          <cell r="T66" t="str">
            <v>间接人员</v>
          </cell>
        </row>
        <row r="67">
          <cell r="D67" t="str">
            <v>孔德佳</v>
          </cell>
          <cell r="E67" t="str">
            <v>130983198706032414</v>
          </cell>
          <cell r="F67" t="str">
            <v>男</v>
          </cell>
          <cell r="G67" t="str">
            <v>前台</v>
          </cell>
          <cell r="H67" t="str">
            <v>河北光华荣昌汽车部件有限公司</v>
          </cell>
          <cell r="I67" t="str">
            <v>销售管理部</v>
          </cell>
          <cell r="J67" t="str">
            <v>成品运输科</v>
          </cell>
          <cell r="K67" t="str">
            <v>装卸工</v>
          </cell>
        </row>
        <row r="67">
          <cell r="M67" t="str">
            <v>河北</v>
          </cell>
          <cell r="N67" t="str">
            <v>河北工厂</v>
          </cell>
          <cell r="O67" t="str">
            <v>劳动合同</v>
          </cell>
          <cell r="P67" t="str">
            <v>是</v>
          </cell>
          <cell r="Q67" t="str">
            <v>否</v>
          </cell>
          <cell r="R67" t="str">
            <v>正式工</v>
          </cell>
          <cell r="S67" t="str">
            <v>销售类</v>
          </cell>
          <cell r="T67" t="str">
            <v>间接人员</v>
          </cell>
        </row>
        <row r="68">
          <cell r="D68" t="str">
            <v>孙兴旺</v>
          </cell>
          <cell r="E68" t="str">
            <v>132930197308031437</v>
          </cell>
          <cell r="F68" t="str">
            <v>男</v>
          </cell>
          <cell r="G68" t="str">
            <v>前台</v>
          </cell>
          <cell r="H68" t="str">
            <v>河北光华荣昌汽车部件有限公司</v>
          </cell>
          <cell r="I68" t="str">
            <v>销售管理部</v>
          </cell>
          <cell r="J68" t="str">
            <v>成品运输科</v>
          </cell>
          <cell r="K68" t="str">
            <v>装卸工</v>
          </cell>
        </row>
        <row r="68">
          <cell r="M68" t="str">
            <v>河北</v>
          </cell>
          <cell r="N68" t="str">
            <v>河北工厂</v>
          </cell>
          <cell r="O68" t="str">
            <v>劳动合同</v>
          </cell>
          <cell r="P68" t="str">
            <v>是</v>
          </cell>
          <cell r="Q68" t="str">
            <v>否</v>
          </cell>
          <cell r="R68" t="str">
            <v>正式工</v>
          </cell>
          <cell r="S68" t="str">
            <v>销售类</v>
          </cell>
          <cell r="T68" t="str">
            <v>间接人员</v>
          </cell>
        </row>
        <row r="69">
          <cell r="D69" t="str">
            <v>于来明</v>
          </cell>
          <cell r="E69" t="str">
            <v>133030197102185491</v>
          </cell>
          <cell r="F69" t="str">
            <v>男</v>
          </cell>
          <cell r="G69" t="str">
            <v>前台</v>
          </cell>
          <cell r="H69" t="str">
            <v>河北光华荣昌汽车部件有限公司</v>
          </cell>
          <cell r="I69" t="str">
            <v>销售管理部</v>
          </cell>
          <cell r="J69" t="str">
            <v>成品运输科</v>
          </cell>
          <cell r="K69" t="str">
            <v>装卸工</v>
          </cell>
        </row>
        <row r="69">
          <cell r="M69" t="str">
            <v>河北</v>
          </cell>
          <cell r="N69" t="str">
            <v>河北工厂</v>
          </cell>
          <cell r="O69" t="str">
            <v>劳动合同</v>
          </cell>
          <cell r="P69" t="str">
            <v>是</v>
          </cell>
          <cell r="Q69" t="str">
            <v>否</v>
          </cell>
          <cell r="R69" t="str">
            <v>正式工</v>
          </cell>
          <cell r="S69" t="str">
            <v>销售类</v>
          </cell>
          <cell r="T69" t="str">
            <v>间接人员</v>
          </cell>
        </row>
        <row r="70">
          <cell r="D70" t="str">
            <v>刘梅娟</v>
          </cell>
          <cell r="E70" t="str">
            <v>130983198909091625</v>
          </cell>
          <cell r="F70" t="str">
            <v>女</v>
          </cell>
          <cell r="G70" t="str">
            <v>前台</v>
          </cell>
          <cell r="H70" t="str">
            <v>河北光华荣昌汽车部件有限公司</v>
          </cell>
          <cell r="I70" t="str">
            <v>销售管理部</v>
          </cell>
          <cell r="J70" t="str">
            <v>成品运输科</v>
          </cell>
          <cell r="K70" t="str">
            <v>骨架成品库库管员</v>
          </cell>
        </row>
        <row r="70">
          <cell r="M70" t="str">
            <v>河北</v>
          </cell>
          <cell r="N70" t="str">
            <v>河北工厂</v>
          </cell>
          <cell r="O70" t="str">
            <v>劳动合同</v>
          </cell>
          <cell r="P70" t="str">
            <v>是</v>
          </cell>
          <cell r="Q70" t="str">
            <v>否</v>
          </cell>
          <cell r="R70" t="str">
            <v>正式工</v>
          </cell>
          <cell r="S70" t="str">
            <v>销售类</v>
          </cell>
          <cell r="T70" t="str">
            <v>间接人员</v>
          </cell>
        </row>
        <row r="71">
          <cell r="D71" t="str">
            <v>白艳焕</v>
          </cell>
          <cell r="E71" t="str">
            <v>132930198004252227</v>
          </cell>
          <cell r="F71" t="str">
            <v>女</v>
          </cell>
          <cell r="G71" t="str">
            <v>前台</v>
          </cell>
          <cell r="H71" t="str">
            <v>河北光华荣昌汽车部件有限公司</v>
          </cell>
          <cell r="I71" t="str">
            <v>销售管理部</v>
          </cell>
          <cell r="J71" t="str">
            <v>成品运输科</v>
          </cell>
          <cell r="K71" t="str">
            <v>后视镜成品库管员</v>
          </cell>
        </row>
        <row r="71">
          <cell r="M71" t="str">
            <v>河北</v>
          </cell>
          <cell r="N71" t="str">
            <v>河北工厂</v>
          </cell>
          <cell r="O71" t="str">
            <v>劳动合同</v>
          </cell>
          <cell r="P71" t="str">
            <v>是</v>
          </cell>
          <cell r="Q71" t="str">
            <v>否</v>
          </cell>
          <cell r="R71" t="str">
            <v>正式工</v>
          </cell>
          <cell r="S71" t="str">
            <v>销售类</v>
          </cell>
          <cell r="T71" t="str">
            <v>间接人员</v>
          </cell>
        </row>
        <row r="72">
          <cell r="D72" t="str">
            <v>赵静</v>
          </cell>
          <cell r="E72" t="str">
            <v>132930198003231627</v>
          </cell>
          <cell r="F72" t="str">
            <v>女</v>
          </cell>
          <cell r="G72" t="str">
            <v>前台</v>
          </cell>
          <cell r="H72" t="str">
            <v>河北光华荣昌汽车部件有限公司</v>
          </cell>
          <cell r="I72" t="str">
            <v>销售管理部</v>
          </cell>
          <cell r="J72" t="str">
            <v>成品运输科</v>
          </cell>
          <cell r="K72" t="str">
            <v>座椅成品库库管员</v>
          </cell>
        </row>
        <row r="72">
          <cell r="M72" t="str">
            <v>河北</v>
          </cell>
          <cell r="N72" t="str">
            <v>河北工厂</v>
          </cell>
          <cell r="O72" t="str">
            <v>劳动合同</v>
          </cell>
          <cell r="P72" t="str">
            <v>是</v>
          </cell>
          <cell r="Q72" t="str">
            <v>否</v>
          </cell>
          <cell r="R72" t="str">
            <v>正式工</v>
          </cell>
          <cell r="S72" t="str">
            <v>销售类</v>
          </cell>
          <cell r="T72" t="str">
            <v>间接人员</v>
          </cell>
        </row>
        <row r="73">
          <cell r="D73" t="str">
            <v>赵连风</v>
          </cell>
          <cell r="E73" t="str">
            <v>131121198211044411</v>
          </cell>
          <cell r="F73" t="str">
            <v>男</v>
          </cell>
          <cell r="G73" t="str">
            <v>前台</v>
          </cell>
          <cell r="H73" t="str">
            <v>河北光华荣昌汽车部件有限公司</v>
          </cell>
          <cell r="I73" t="str">
            <v>销售驻外</v>
          </cell>
          <cell r="J73" t="str">
            <v>北京市场</v>
          </cell>
          <cell r="K73" t="str">
            <v>北京现场服务经理</v>
          </cell>
        </row>
        <row r="73">
          <cell r="M73" t="str">
            <v>北京</v>
          </cell>
          <cell r="N73" t="str">
            <v>河北工厂</v>
          </cell>
          <cell r="O73" t="str">
            <v>劳动合同</v>
          </cell>
          <cell r="P73" t="str">
            <v>是</v>
          </cell>
          <cell r="Q73" t="str">
            <v>否</v>
          </cell>
          <cell r="R73" t="str">
            <v>正式工</v>
          </cell>
          <cell r="S73" t="str">
            <v>销售类</v>
          </cell>
          <cell r="T73" t="str">
            <v>间接人员</v>
          </cell>
        </row>
        <row r="74">
          <cell r="D74" t="str">
            <v>邢建国</v>
          </cell>
          <cell r="E74" t="str">
            <v>110227197910111817</v>
          </cell>
          <cell r="F74" t="str">
            <v>男</v>
          </cell>
          <cell r="G74" t="str">
            <v>前台</v>
          </cell>
          <cell r="H74" t="str">
            <v>河北光华荣昌汽车部件有限公司</v>
          </cell>
          <cell r="I74" t="str">
            <v>销售驻外</v>
          </cell>
          <cell r="J74" t="str">
            <v>北京市场</v>
          </cell>
          <cell r="K74" t="str">
            <v>北京戴姆勒现场服务</v>
          </cell>
        </row>
        <row r="74">
          <cell r="M74" t="str">
            <v>北京</v>
          </cell>
          <cell r="N74" t="str">
            <v>河北工厂</v>
          </cell>
          <cell r="O74" t="str">
            <v>劳动合同</v>
          </cell>
          <cell r="P74" t="str">
            <v>是</v>
          </cell>
          <cell r="Q74" t="str">
            <v>否</v>
          </cell>
          <cell r="R74" t="str">
            <v>正式工</v>
          </cell>
          <cell r="S74" t="str">
            <v>销售类</v>
          </cell>
          <cell r="T74" t="str">
            <v>间接人员</v>
          </cell>
        </row>
        <row r="75">
          <cell r="D75" t="str">
            <v>谭月涛</v>
          </cell>
          <cell r="E75" t="str">
            <v>371427198602232515</v>
          </cell>
          <cell r="F75" t="str">
            <v>男</v>
          </cell>
          <cell r="G75" t="str">
            <v>前台</v>
          </cell>
          <cell r="H75" t="str">
            <v>河北光华荣昌汽车部件有限公司</v>
          </cell>
          <cell r="I75" t="str">
            <v>销售驻外</v>
          </cell>
          <cell r="J75" t="str">
            <v>北京市场</v>
          </cell>
          <cell r="K75" t="str">
            <v>北京戴姆勒现场服务</v>
          </cell>
        </row>
        <row r="75">
          <cell r="M75" t="str">
            <v>北京</v>
          </cell>
          <cell r="N75" t="str">
            <v>河北工厂</v>
          </cell>
          <cell r="O75" t="str">
            <v>劳动合同</v>
          </cell>
          <cell r="P75" t="str">
            <v>是</v>
          </cell>
          <cell r="Q75" t="str">
            <v>否</v>
          </cell>
          <cell r="R75" t="str">
            <v>正式工</v>
          </cell>
          <cell r="S75" t="str">
            <v>销售类</v>
          </cell>
          <cell r="T75" t="str">
            <v>间接人员</v>
          </cell>
        </row>
        <row r="76">
          <cell r="D76" t="str">
            <v>刘君伟</v>
          </cell>
          <cell r="E76" t="str">
            <v>140227199706265055</v>
          </cell>
          <cell r="F76" t="str">
            <v>男</v>
          </cell>
          <cell r="G76" t="str">
            <v>前台</v>
          </cell>
          <cell r="H76" t="str">
            <v>河北光华荣昌汽车部件有限公司</v>
          </cell>
          <cell r="I76" t="str">
            <v>销售驻外</v>
          </cell>
          <cell r="J76" t="str">
            <v>北京市场</v>
          </cell>
          <cell r="K76" t="str">
            <v>北京北汽越分现场服务</v>
          </cell>
        </row>
        <row r="76">
          <cell r="M76" t="str">
            <v>北京</v>
          </cell>
          <cell r="N76" t="str">
            <v>河北工厂</v>
          </cell>
          <cell r="O76" t="str">
            <v>劳动合同</v>
          </cell>
          <cell r="P76" t="str">
            <v>是</v>
          </cell>
          <cell r="Q76" t="str">
            <v>否</v>
          </cell>
          <cell r="R76" t="str">
            <v>正式工</v>
          </cell>
          <cell r="S76" t="str">
            <v>销售类</v>
          </cell>
          <cell r="T76" t="str">
            <v>间接人员</v>
          </cell>
        </row>
        <row r="77">
          <cell r="D77" t="str">
            <v>王明</v>
          </cell>
          <cell r="E77" t="str">
            <v>110222198106151212</v>
          </cell>
          <cell r="F77" t="str">
            <v>男</v>
          </cell>
          <cell r="G77" t="str">
            <v>前台</v>
          </cell>
          <cell r="H77" t="str">
            <v>河北光华荣昌汽车部件有限公司</v>
          </cell>
          <cell r="I77" t="str">
            <v>销售驻外</v>
          </cell>
          <cell r="J77" t="str">
            <v>北京市场</v>
          </cell>
          <cell r="K77" t="str">
            <v>北京北汽越分现场服务</v>
          </cell>
        </row>
        <row r="77">
          <cell r="M77" t="str">
            <v>北京</v>
          </cell>
          <cell r="N77" t="str">
            <v>河北工厂</v>
          </cell>
          <cell r="O77" t="str">
            <v>劳动合同</v>
          </cell>
          <cell r="P77" t="str">
            <v>是</v>
          </cell>
          <cell r="Q77" t="str">
            <v>否</v>
          </cell>
          <cell r="R77" t="str">
            <v>正式工</v>
          </cell>
          <cell r="S77" t="str">
            <v>销售类</v>
          </cell>
          <cell r="T77" t="str">
            <v>间接人员</v>
          </cell>
        </row>
        <row r="78">
          <cell r="D78" t="str">
            <v>张奇</v>
          </cell>
          <cell r="E78" t="str">
            <v>110222198606305791</v>
          </cell>
          <cell r="F78" t="str">
            <v>男</v>
          </cell>
          <cell r="G78" t="str">
            <v>前台</v>
          </cell>
          <cell r="H78" t="str">
            <v>河北光华荣昌汽车部件有限公司</v>
          </cell>
          <cell r="I78" t="str">
            <v>销售驻外</v>
          </cell>
          <cell r="J78" t="str">
            <v>北京市场</v>
          </cell>
          <cell r="K78" t="str">
            <v>北京北汽越分现场服务</v>
          </cell>
        </row>
        <row r="78">
          <cell r="M78" t="str">
            <v>北京</v>
          </cell>
          <cell r="N78" t="str">
            <v>河北工厂</v>
          </cell>
          <cell r="O78" t="str">
            <v>劳动合同</v>
          </cell>
          <cell r="P78" t="str">
            <v>是</v>
          </cell>
          <cell r="Q78" t="str">
            <v>否</v>
          </cell>
          <cell r="R78" t="str">
            <v>正式工</v>
          </cell>
          <cell r="S78" t="str">
            <v>销售类</v>
          </cell>
          <cell r="T78" t="str">
            <v>间接人员</v>
          </cell>
        </row>
        <row r="79">
          <cell r="D79" t="str">
            <v>于磊磊</v>
          </cell>
          <cell r="E79" t="str">
            <v>133030198101315498</v>
          </cell>
          <cell r="F79" t="str">
            <v>男</v>
          </cell>
          <cell r="G79" t="str">
            <v>前台</v>
          </cell>
          <cell r="H79" t="str">
            <v>河北光华荣昌汽车部件有限公司</v>
          </cell>
          <cell r="I79" t="str">
            <v>销售驻外</v>
          </cell>
          <cell r="J79" t="str">
            <v>济南市场</v>
          </cell>
          <cell r="K79" t="str">
            <v>济南现场服务主管</v>
          </cell>
        </row>
        <row r="79">
          <cell r="M79" t="str">
            <v>其他</v>
          </cell>
          <cell r="N79" t="str">
            <v>河北工厂</v>
          </cell>
          <cell r="O79" t="str">
            <v>劳动合同</v>
          </cell>
          <cell r="P79" t="str">
            <v>是</v>
          </cell>
          <cell r="Q79" t="str">
            <v>否</v>
          </cell>
          <cell r="R79" t="str">
            <v>正式工</v>
          </cell>
          <cell r="S79" t="str">
            <v>销售类</v>
          </cell>
          <cell r="T79" t="str">
            <v>间接人员</v>
          </cell>
        </row>
        <row r="80">
          <cell r="D80" t="str">
            <v>席智伟</v>
          </cell>
          <cell r="E80" t="str">
            <v>141023198902120013</v>
          </cell>
          <cell r="F80" t="str">
            <v>男</v>
          </cell>
          <cell r="G80" t="str">
            <v>前台</v>
          </cell>
          <cell r="H80" t="str">
            <v>河北光华荣昌汽车部件有限公司</v>
          </cell>
          <cell r="I80" t="str">
            <v>销售驻外</v>
          </cell>
          <cell r="J80" t="str">
            <v>济南市场</v>
          </cell>
          <cell r="K80" t="str">
            <v>济南轻卡现场服务</v>
          </cell>
        </row>
        <row r="80">
          <cell r="M80" t="str">
            <v>其他</v>
          </cell>
          <cell r="N80" t="str">
            <v>河北工厂</v>
          </cell>
          <cell r="O80" t="str">
            <v>劳动合同</v>
          </cell>
          <cell r="P80" t="str">
            <v>是</v>
          </cell>
          <cell r="Q80" t="str">
            <v>否</v>
          </cell>
          <cell r="R80" t="str">
            <v>临时工</v>
          </cell>
          <cell r="S80" t="str">
            <v>销售类</v>
          </cell>
          <cell r="T80" t="str">
            <v>间接人员</v>
          </cell>
        </row>
        <row r="81">
          <cell r="D81" t="str">
            <v>王克杰</v>
          </cell>
          <cell r="E81" t="str">
            <v>370983198801063395</v>
          </cell>
          <cell r="F81" t="str">
            <v>男</v>
          </cell>
          <cell r="G81" t="str">
            <v>前台</v>
          </cell>
          <cell r="H81" t="str">
            <v>河北光华荣昌汽车部件有限公司</v>
          </cell>
          <cell r="I81" t="str">
            <v>销售驻外</v>
          </cell>
          <cell r="J81" t="str">
            <v>济南市场</v>
          </cell>
          <cell r="K81" t="str">
            <v>济南卡车公司现场服务</v>
          </cell>
        </row>
        <row r="81">
          <cell r="M81" t="str">
            <v>其他</v>
          </cell>
          <cell r="N81" t="str">
            <v>河北工厂</v>
          </cell>
          <cell r="O81" t="str">
            <v>非全日制劳动合同</v>
          </cell>
          <cell r="P81" t="str">
            <v>是</v>
          </cell>
          <cell r="Q81" t="str">
            <v>否</v>
          </cell>
          <cell r="R81" t="str">
            <v>正式工</v>
          </cell>
          <cell r="S81" t="str">
            <v>销售类</v>
          </cell>
          <cell r="T81" t="str">
            <v>间接人员</v>
          </cell>
        </row>
        <row r="82">
          <cell r="D82" t="str">
            <v>陈伟</v>
          </cell>
          <cell r="E82" t="str">
            <v>130929198402282213</v>
          </cell>
          <cell r="F82" t="str">
            <v>男</v>
          </cell>
          <cell r="G82" t="str">
            <v>前台</v>
          </cell>
          <cell r="H82" t="str">
            <v>河北光华荣昌汽车部件有限公司</v>
          </cell>
          <cell r="I82" t="str">
            <v>质量部</v>
          </cell>
          <cell r="J82" t="str">
            <v>质量部</v>
          </cell>
          <cell r="K82" t="str">
            <v>河北座椅厂厂长</v>
          </cell>
          <cell r="L82" t="str">
            <v>初级工程师</v>
          </cell>
          <cell r="M82" t="str">
            <v>河北</v>
          </cell>
          <cell r="N82" t="str">
            <v>河北工厂</v>
          </cell>
          <cell r="O82" t="str">
            <v>劳动合同</v>
          </cell>
          <cell r="P82" t="str">
            <v>是</v>
          </cell>
          <cell r="Q82" t="str">
            <v>否</v>
          </cell>
          <cell r="R82" t="str">
            <v>正式工</v>
          </cell>
          <cell r="S82" t="str">
            <v>质量类</v>
          </cell>
          <cell r="T82" t="str">
            <v>间接人员</v>
          </cell>
        </row>
        <row r="83">
          <cell r="D83" t="str">
            <v>刘清馨</v>
          </cell>
          <cell r="E83" t="str">
            <v>130983199312094123</v>
          </cell>
          <cell r="F83" t="str">
            <v>女</v>
          </cell>
          <cell r="G83" t="str">
            <v>前台</v>
          </cell>
          <cell r="H83" t="str">
            <v>河北光华荣昌汽车部件有限公司</v>
          </cell>
          <cell r="I83" t="str">
            <v>质量部</v>
          </cell>
          <cell r="J83" t="str">
            <v>质量管理科</v>
          </cell>
          <cell r="K83" t="str">
            <v>体系运行员</v>
          </cell>
        </row>
        <row r="83">
          <cell r="M83" t="str">
            <v>河北</v>
          </cell>
          <cell r="N83" t="str">
            <v>河北工厂</v>
          </cell>
          <cell r="O83" t="str">
            <v>劳动合同</v>
          </cell>
          <cell r="P83" t="str">
            <v>是</v>
          </cell>
          <cell r="Q83" t="str">
            <v>否</v>
          </cell>
          <cell r="R83" t="str">
            <v>正式工</v>
          </cell>
          <cell r="S83" t="str">
            <v>质量类</v>
          </cell>
          <cell r="T83" t="str">
            <v>间接人员</v>
          </cell>
        </row>
        <row r="84">
          <cell r="D84" t="str">
            <v>王春新</v>
          </cell>
          <cell r="E84" t="str">
            <v>130927198803043026</v>
          </cell>
          <cell r="F84" t="str">
            <v>女</v>
          </cell>
          <cell r="G84" t="str">
            <v>前台</v>
          </cell>
          <cell r="H84" t="str">
            <v>河北光华荣昌汽车部件有限公司</v>
          </cell>
          <cell r="I84" t="str">
            <v>质量部</v>
          </cell>
          <cell r="J84" t="str">
            <v>质量管理科</v>
          </cell>
          <cell r="K84" t="str">
            <v>实验员</v>
          </cell>
        </row>
        <row r="84">
          <cell r="M84" t="str">
            <v>河北</v>
          </cell>
          <cell r="N84" t="str">
            <v>河北工厂</v>
          </cell>
          <cell r="O84" t="str">
            <v>劳动合同</v>
          </cell>
          <cell r="P84" t="str">
            <v>是</v>
          </cell>
          <cell r="Q84" t="str">
            <v>否</v>
          </cell>
          <cell r="R84" t="str">
            <v>正式工</v>
          </cell>
          <cell r="S84" t="str">
            <v>质量类</v>
          </cell>
          <cell r="T84" t="str">
            <v>间接人员</v>
          </cell>
        </row>
        <row r="85">
          <cell r="D85" t="str">
            <v>司艳策</v>
          </cell>
          <cell r="E85" t="str">
            <v>130983199210273032</v>
          </cell>
          <cell r="F85" t="str">
            <v>男</v>
          </cell>
          <cell r="G85" t="str">
            <v>前台</v>
          </cell>
          <cell r="H85" t="str">
            <v>河北光华荣昌汽车部件有限公司</v>
          </cell>
          <cell r="I85" t="str">
            <v>质量部</v>
          </cell>
          <cell r="J85" t="str">
            <v>金属件质检科</v>
          </cell>
          <cell r="K85" t="str">
            <v>金属件厂质检科科长</v>
          </cell>
        </row>
        <row r="85">
          <cell r="M85" t="str">
            <v>河北</v>
          </cell>
          <cell r="N85" t="str">
            <v>河北工厂</v>
          </cell>
          <cell r="O85" t="str">
            <v>劳动合同</v>
          </cell>
          <cell r="P85" t="str">
            <v>是</v>
          </cell>
          <cell r="Q85" t="str">
            <v>否</v>
          </cell>
          <cell r="R85" t="str">
            <v>正式工</v>
          </cell>
          <cell r="S85" t="str">
            <v>质量类</v>
          </cell>
          <cell r="T85" t="str">
            <v>间接人员</v>
          </cell>
        </row>
        <row r="86">
          <cell r="D86" t="str">
            <v>刘元元</v>
          </cell>
          <cell r="E86" t="str">
            <v>130983198907120322</v>
          </cell>
          <cell r="F86" t="str">
            <v>女</v>
          </cell>
          <cell r="G86" t="str">
            <v>前台</v>
          </cell>
          <cell r="H86" t="str">
            <v>河北光华荣昌汽车部件有限公司</v>
          </cell>
          <cell r="I86" t="str">
            <v>质量部</v>
          </cell>
          <cell r="J86" t="str">
            <v>金属件质检科</v>
          </cell>
          <cell r="K86" t="str">
            <v>金属件厂-外检员</v>
          </cell>
        </row>
        <row r="86">
          <cell r="M86" t="str">
            <v>河北</v>
          </cell>
          <cell r="N86" t="str">
            <v>河北工厂</v>
          </cell>
          <cell r="O86" t="str">
            <v>劳动合同</v>
          </cell>
          <cell r="P86" t="str">
            <v>是</v>
          </cell>
          <cell r="Q86" t="str">
            <v>否</v>
          </cell>
          <cell r="R86" t="str">
            <v>正式工</v>
          </cell>
          <cell r="S86" t="str">
            <v>质量类</v>
          </cell>
          <cell r="T86" t="str">
            <v>间接人员</v>
          </cell>
        </row>
        <row r="87">
          <cell r="D87" t="str">
            <v>陈自铅</v>
          </cell>
          <cell r="E87" t="str">
            <v>130983199703021415</v>
          </cell>
          <cell r="F87" t="str">
            <v>男</v>
          </cell>
          <cell r="G87" t="str">
            <v>前台</v>
          </cell>
          <cell r="H87" t="str">
            <v>河北光华荣昌汽车部件有限公司</v>
          </cell>
          <cell r="I87" t="str">
            <v>质量部</v>
          </cell>
          <cell r="J87" t="str">
            <v>金属件质检科</v>
          </cell>
          <cell r="K87" t="str">
            <v>金属件厂-巡检</v>
          </cell>
        </row>
        <row r="87">
          <cell r="M87" t="str">
            <v>河北</v>
          </cell>
          <cell r="N87" t="str">
            <v>河北工厂</v>
          </cell>
          <cell r="O87" t="str">
            <v>劳动合同</v>
          </cell>
          <cell r="P87" t="str">
            <v>是</v>
          </cell>
          <cell r="Q87" t="str">
            <v>否</v>
          </cell>
          <cell r="R87" t="str">
            <v>正式工</v>
          </cell>
          <cell r="S87" t="str">
            <v>质量类</v>
          </cell>
          <cell r="T87" t="str">
            <v>间接人员</v>
          </cell>
        </row>
        <row r="88">
          <cell r="D88" t="str">
            <v>刘祥成</v>
          </cell>
          <cell r="E88" t="str">
            <v>130983199609301410</v>
          </cell>
          <cell r="F88" t="str">
            <v>男</v>
          </cell>
          <cell r="G88" t="str">
            <v>前台</v>
          </cell>
          <cell r="H88" t="str">
            <v>河北光华荣昌汽车部件有限公司</v>
          </cell>
          <cell r="I88" t="str">
            <v>质量部</v>
          </cell>
          <cell r="J88" t="str">
            <v>金属件质检科</v>
          </cell>
          <cell r="K88" t="str">
            <v>金属件厂-巡检</v>
          </cell>
        </row>
        <row r="88">
          <cell r="M88" t="str">
            <v>河北</v>
          </cell>
          <cell r="N88" t="str">
            <v>河北工厂</v>
          </cell>
          <cell r="O88" t="str">
            <v>劳动合同</v>
          </cell>
          <cell r="P88" t="str">
            <v>是</v>
          </cell>
          <cell r="Q88" t="str">
            <v>否</v>
          </cell>
          <cell r="R88" t="str">
            <v>正式工</v>
          </cell>
          <cell r="S88" t="str">
            <v>质量类</v>
          </cell>
          <cell r="T88" t="str">
            <v>间接人员</v>
          </cell>
        </row>
        <row r="89">
          <cell r="D89" t="str">
            <v>冯辉</v>
          </cell>
          <cell r="E89" t="str">
            <v>130983198405183040</v>
          </cell>
          <cell r="F89" t="str">
            <v>女</v>
          </cell>
          <cell r="G89" t="str">
            <v>前台</v>
          </cell>
          <cell r="H89" t="str">
            <v>河北光华荣昌汽车部件有限公司</v>
          </cell>
          <cell r="I89" t="str">
            <v>质量部</v>
          </cell>
          <cell r="J89" t="str">
            <v>金属件质检科</v>
          </cell>
          <cell r="K89" t="str">
            <v>金属件厂-质量工程师</v>
          </cell>
        </row>
        <row r="89">
          <cell r="M89" t="str">
            <v>河北</v>
          </cell>
          <cell r="N89" t="str">
            <v>河北工厂</v>
          </cell>
          <cell r="O89" t="str">
            <v>劳动合同</v>
          </cell>
          <cell r="P89" t="str">
            <v>是</v>
          </cell>
          <cell r="Q89" t="str">
            <v>否</v>
          </cell>
          <cell r="R89" t="str">
            <v>正式工</v>
          </cell>
          <cell r="S89" t="str">
            <v>质量类</v>
          </cell>
          <cell r="T89" t="str">
            <v>间接人员</v>
          </cell>
        </row>
        <row r="90">
          <cell r="D90" t="str">
            <v>郝家庆</v>
          </cell>
          <cell r="E90" t="str">
            <v>130983199811200031</v>
          </cell>
          <cell r="F90" t="str">
            <v>男</v>
          </cell>
          <cell r="G90" t="str">
            <v>前台</v>
          </cell>
          <cell r="H90" t="str">
            <v>河北光华荣昌汽车部件有限公司</v>
          </cell>
          <cell r="I90" t="str">
            <v>质量部</v>
          </cell>
          <cell r="J90" t="str">
            <v>金属件质检科</v>
          </cell>
          <cell r="K90" t="str">
            <v>金属件厂-电泳化验员</v>
          </cell>
        </row>
        <row r="90">
          <cell r="M90" t="str">
            <v>河北</v>
          </cell>
          <cell r="N90" t="str">
            <v>河北工厂</v>
          </cell>
          <cell r="O90" t="str">
            <v>劳动合同</v>
          </cell>
          <cell r="P90" t="str">
            <v>是</v>
          </cell>
          <cell r="Q90" t="str">
            <v>否</v>
          </cell>
          <cell r="R90" t="str">
            <v>正式工</v>
          </cell>
          <cell r="S90" t="str">
            <v>质量类</v>
          </cell>
          <cell r="T90" t="str">
            <v>间接人员</v>
          </cell>
        </row>
        <row r="91">
          <cell r="D91" t="str">
            <v>冯雁洲</v>
          </cell>
          <cell r="E91" t="str">
            <v>130924198111244258</v>
          </cell>
          <cell r="F91" t="str">
            <v>男</v>
          </cell>
          <cell r="G91" t="str">
            <v>前台</v>
          </cell>
          <cell r="H91" t="str">
            <v>河北光华荣昌汽车部件有限公司</v>
          </cell>
          <cell r="I91" t="str">
            <v>质量部</v>
          </cell>
          <cell r="J91" t="str">
            <v>座椅质检科</v>
          </cell>
          <cell r="K91" t="str">
            <v>总装厂-座椅质检科科长</v>
          </cell>
        </row>
        <row r="91">
          <cell r="M91" t="str">
            <v>河北</v>
          </cell>
          <cell r="N91" t="str">
            <v>河北工厂</v>
          </cell>
          <cell r="O91" t="str">
            <v>劳动合同</v>
          </cell>
          <cell r="P91" t="str">
            <v>是</v>
          </cell>
          <cell r="Q91" t="str">
            <v>否</v>
          </cell>
          <cell r="R91" t="str">
            <v>正式工</v>
          </cell>
          <cell r="S91" t="str">
            <v>质量类</v>
          </cell>
          <cell r="T91" t="str">
            <v>间接人员</v>
          </cell>
        </row>
        <row r="92">
          <cell r="D92" t="str">
            <v>陈浩</v>
          </cell>
          <cell r="E92" t="str">
            <v>130983199205073036</v>
          </cell>
          <cell r="F92" t="str">
            <v>男</v>
          </cell>
          <cell r="G92" t="str">
            <v>前台</v>
          </cell>
          <cell r="H92" t="str">
            <v>河北光华荣昌汽车部件有限公司</v>
          </cell>
          <cell r="I92" t="str">
            <v>质量部</v>
          </cell>
          <cell r="J92" t="str">
            <v>座椅质检科</v>
          </cell>
          <cell r="K92" t="str">
            <v>总装厂-座椅质量工程师（济南市场）</v>
          </cell>
        </row>
        <row r="92">
          <cell r="M92" t="str">
            <v>河北</v>
          </cell>
          <cell r="N92" t="str">
            <v>河北工厂</v>
          </cell>
          <cell r="O92" t="str">
            <v>劳动合同</v>
          </cell>
          <cell r="P92" t="str">
            <v>是</v>
          </cell>
          <cell r="Q92" t="str">
            <v>否</v>
          </cell>
          <cell r="R92" t="str">
            <v>正式工</v>
          </cell>
          <cell r="S92" t="str">
            <v>质量类</v>
          </cell>
          <cell r="T92" t="str">
            <v>间接人员</v>
          </cell>
        </row>
        <row r="93">
          <cell r="D93" t="str">
            <v>赵广超</v>
          </cell>
          <cell r="E93" t="str">
            <v>130983199402180914</v>
          </cell>
          <cell r="F93" t="str">
            <v>男</v>
          </cell>
          <cell r="G93" t="str">
            <v>前台</v>
          </cell>
          <cell r="H93" t="str">
            <v>河北光华荣昌汽车部件有限公司</v>
          </cell>
          <cell r="I93" t="str">
            <v>质量部</v>
          </cell>
          <cell r="J93" t="str">
            <v>质量管理科</v>
          </cell>
          <cell r="K93" t="str">
            <v>总装厂-外检员</v>
          </cell>
        </row>
        <row r="93">
          <cell r="M93" t="str">
            <v>河北</v>
          </cell>
          <cell r="N93" t="str">
            <v>河北工厂</v>
          </cell>
          <cell r="O93" t="str">
            <v>劳动合同</v>
          </cell>
          <cell r="P93" t="str">
            <v>是</v>
          </cell>
          <cell r="Q93" t="str">
            <v>否</v>
          </cell>
          <cell r="R93" t="str">
            <v>正式工</v>
          </cell>
          <cell r="S93" t="str">
            <v>质量类</v>
          </cell>
          <cell r="T93" t="str">
            <v>间接人员</v>
          </cell>
        </row>
        <row r="94">
          <cell r="D94" t="str">
            <v>陈学博</v>
          </cell>
          <cell r="E94" t="str">
            <v>130924199912054213</v>
          </cell>
          <cell r="F94" t="str">
            <v>男</v>
          </cell>
          <cell r="G94" t="str">
            <v>前台</v>
          </cell>
          <cell r="H94" t="str">
            <v>河北光华荣昌汽车部件有限公司</v>
          </cell>
          <cell r="I94" t="str">
            <v>质量部</v>
          </cell>
          <cell r="J94" t="str">
            <v>座椅质检科</v>
          </cell>
          <cell r="K94" t="str">
            <v>总装厂-外检员</v>
          </cell>
        </row>
        <row r="94">
          <cell r="M94" t="str">
            <v>河北</v>
          </cell>
          <cell r="N94" t="str">
            <v>河北工厂</v>
          </cell>
          <cell r="O94" t="str">
            <v>劳动合同</v>
          </cell>
          <cell r="P94" t="str">
            <v>是</v>
          </cell>
          <cell r="Q94" t="str">
            <v>否</v>
          </cell>
          <cell r="R94" t="str">
            <v>正式工</v>
          </cell>
          <cell r="S94" t="str">
            <v>质量类</v>
          </cell>
          <cell r="T94" t="str">
            <v>间接人员</v>
          </cell>
        </row>
        <row r="95">
          <cell r="D95" t="str">
            <v>赵文俊</v>
          </cell>
          <cell r="E95" t="str">
            <v>130983199704081639</v>
          </cell>
          <cell r="F95" t="str">
            <v>男</v>
          </cell>
          <cell r="G95" t="str">
            <v>前台</v>
          </cell>
          <cell r="H95" t="str">
            <v>河北光华荣昌汽车部件有限公司</v>
          </cell>
          <cell r="I95" t="str">
            <v>质量部</v>
          </cell>
          <cell r="J95" t="str">
            <v>座椅质检科</v>
          </cell>
          <cell r="K95" t="str">
            <v>总装厂-座椅质量工程师</v>
          </cell>
        </row>
        <row r="95">
          <cell r="M95" t="str">
            <v>河北</v>
          </cell>
          <cell r="N95" t="str">
            <v>河北工厂</v>
          </cell>
          <cell r="O95" t="str">
            <v>劳动合同</v>
          </cell>
          <cell r="P95" t="str">
            <v>是</v>
          </cell>
          <cell r="Q95" t="str">
            <v>否</v>
          </cell>
          <cell r="R95" t="str">
            <v>正式工</v>
          </cell>
          <cell r="S95" t="str">
            <v>质量类</v>
          </cell>
          <cell r="T95" t="str">
            <v>间接人员</v>
          </cell>
        </row>
        <row r="96">
          <cell r="D96" t="str">
            <v>胡希港</v>
          </cell>
          <cell r="E96" t="str">
            <v>130983199706292413</v>
          </cell>
          <cell r="F96" t="str">
            <v>男</v>
          </cell>
          <cell r="G96" t="str">
            <v>前台</v>
          </cell>
          <cell r="H96" t="str">
            <v>河北光华荣昌汽车部件有限公司</v>
          </cell>
          <cell r="I96" t="str">
            <v>质量部</v>
          </cell>
          <cell r="J96" t="str">
            <v>后视镜质检科</v>
          </cell>
          <cell r="K96" t="str">
            <v>后视镜主管</v>
          </cell>
        </row>
        <row r="96">
          <cell r="M96" t="str">
            <v>河北</v>
          </cell>
          <cell r="N96" t="str">
            <v>河北工厂</v>
          </cell>
          <cell r="O96" t="str">
            <v>劳动合同</v>
          </cell>
          <cell r="P96" t="str">
            <v>是</v>
          </cell>
          <cell r="Q96" t="str">
            <v>否</v>
          </cell>
          <cell r="R96" t="str">
            <v>正式工</v>
          </cell>
          <cell r="S96" t="str">
            <v>质量类</v>
          </cell>
          <cell r="T96" t="str">
            <v>间接人员</v>
          </cell>
        </row>
        <row r="97">
          <cell r="D97" t="str">
            <v>白智贤</v>
          </cell>
          <cell r="E97" t="str">
            <v>130983200001183917</v>
          </cell>
          <cell r="F97" t="str">
            <v>男</v>
          </cell>
          <cell r="G97" t="str">
            <v>前台</v>
          </cell>
          <cell r="H97" t="str">
            <v>河北光华荣昌汽车部件有限公司</v>
          </cell>
          <cell r="I97" t="str">
            <v>质量部</v>
          </cell>
          <cell r="J97" t="str">
            <v>后视镜质检科</v>
          </cell>
          <cell r="K97" t="str">
            <v>后视镜-外检员</v>
          </cell>
        </row>
        <row r="97">
          <cell r="M97" t="str">
            <v>河北</v>
          </cell>
          <cell r="N97" t="str">
            <v>河北工厂</v>
          </cell>
          <cell r="O97" t="str">
            <v>劳动合同</v>
          </cell>
          <cell r="P97" t="str">
            <v>是</v>
          </cell>
          <cell r="Q97" t="str">
            <v>否</v>
          </cell>
          <cell r="R97" t="str">
            <v>正式工</v>
          </cell>
          <cell r="S97" t="str">
            <v>质量类</v>
          </cell>
          <cell r="T97" t="str">
            <v>间接人员</v>
          </cell>
        </row>
        <row r="98">
          <cell r="D98" t="str">
            <v>苏东</v>
          </cell>
          <cell r="E98" t="str">
            <v>232126198209073375</v>
          </cell>
          <cell r="F98" t="str">
            <v>男</v>
          </cell>
          <cell r="G98" t="str">
            <v>前台</v>
          </cell>
          <cell r="H98" t="str">
            <v>河北光华荣昌汽车部件有限公司</v>
          </cell>
          <cell r="I98" t="str">
            <v>生产管理部</v>
          </cell>
          <cell r="J98" t="str">
            <v>生产管理部</v>
          </cell>
          <cell r="K98" t="str">
            <v>河北工厂副厂长</v>
          </cell>
        </row>
        <row r="98">
          <cell r="M98" t="str">
            <v>河北</v>
          </cell>
          <cell r="N98" t="str">
            <v>河北工厂</v>
          </cell>
          <cell r="O98" t="str">
            <v>劳动合同</v>
          </cell>
          <cell r="P98" t="str">
            <v>是</v>
          </cell>
          <cell r="Q98" t="str">
            <v>否</v>
          </cell>
          <cell r="R98" t="str">
            <v>正式工</v>
          </cell>
          <cell r="S98" t="str">
            <v>生产类</v>
          </cell>
          <cell r="T98" t="str">
            <v>间接人员</v>
          </cell>
        </row>
        <row r="99">
          <cell r="D99" t="str">
            <v>云荣娟</v>
          </cell>
          <cell r="E99" t="str">
            <v>132930198312050029</v>
          </cell>
          <cell r="F99" t="str">
            <v>女</v>
          </cell>
          <cell r="G99" t="str">
            <v>前台</v>
          </cell>
          <cell r="H99" t="str">
            <v>河北光华荣昌汽车部件有限公司</v>
          </cell>
          <cell r="I99" t="str">
            <v>生产管理部</v>
          </cell>
          <cell r="J99" t="str">
            <v>信息管理科</v>
          </cell>
          <cell r="K99" t="str">
            <v>副部长兼信息科科长</v>
          </cell>
        </row>
        <row r="99">
          <cell r="M99" t="str">
            <v>河北</v>
          </cell>
          <cell r="N99" t="str">
            <v>河北工厂</v>
          </cell>
          <cell r="O99" t="str">
            <v>劳动合同</v>
          </cell>
          <cell r="P99" t="str">
            <v>是</v>
          </cell>
          <cell r="Q99" t="str">
            <v>否</v>
          </cell>
          <cell r="R99" t="str">
            <v>正式工</v>
          </cell>
          <cell r="S99" t="str">
            <v>生产类</v>
          </cell>
          <cell r="T99" t="str">
            <v>间接人员</v>
          </cell>
        </row>
        <row r="100">
          <cell r="D100" t="str">
            <v>滕敬涛</v>
          </cell>
          <cell r="E100" t="str">
            <v>130983199605032436</v>
          </cell>
          <cell r="F100" t="str">
            <v>男</v>
          </cell>
          <cell r="G100" t="str">
            <v>前台</v>
          </cell>
          <cell r="H100" t="str">
            <v>河北光华荣昌汽车部件有限公司</v>
          </cell>
          <cell r="I100" t="str">
            <v>生产管理部</v>
          </cell>
          <cell r="J100" t="str">
            <v>信息管理科</v>
          </cell>
          <cell r="K100" t="str">
            <v>信息管理员</v>
          </cell>
        </row>
        <row r="100">
          <cell r="M100" t="str">
            <v>河北</v>
          </cell>
          <cell r="N100" t="str">
            <v>河北工厂</v>
          </cell>
          <cell r="O100" t="str">
            <v>劳动合同</v>
          </cell>
          <cell r="P100" t="str">
            <v>是</v>
          </cell>
          <cell r="Q100" t="str">
            <v>否</v>
          </cell>
          <cell r="R100" t="str">
            <v>正式工</v>
          </cell>
          <cell r="S100" t="str">
            <v>生产类</v>
          </cell>
          <cell r="T100" t="str">
            <v>间接人员</v>
          </cell>
        </row>
        <row r="101">
          <cell r="D101" t="str">
            <v>李洪秀</v>
          </cell>
          <cell r="E101" t="str">
            <v>13098319981201162X</v>
          </cell>
          <cell r="F101" t="str">
            <v>女</v>
          </cell>
          <cell r="G101" t="str">
            <v>前台</v>
          </cell>
          <cell r="H101" t="str">
            <v>河北光华荣昌汽车部件有限公司</v>
          </cell>
          <cell r="I101" t="str">
            <v>生产管理部</v>
          </cell>
          <cell r="J101" t="str">
            <v>信息管理科</v>
          </cell>
          <cell r="K101" t="str">
            <v>录入员总装厂兼供应商对账</v>
          </cell>
        </row>
        <row r="101">
          <cell r="M101" t="str">
            <v>河北</v>
          </cell>
          <cell r="N101" t="str">
            <v>河北工厂</v>
          </cell>
          <cell r="O101" t="str">
            <v>劳动合同</v>
          </cell>
          <cell r="P101" t="str">
            <v>是</v>
          </cell>
          <cell r="Q101" t="str">
            <v>否</v>
          </cell>
          <cell r="R101" t="str">
            <v>正式工</v>
          </cell>
          <cell r="S101" t="str">
            <v>生产类</v>
          </cell>
          <cell r="T101" t="str">
            <v>间接人员</v>
          </cell>
        </row>
        <row r="102">
          <cell r="D102" t="str">
            <v>张巧慧</v>
          </cell>
          <cell r="E102" t="str">
            <v>130924198906184244</v>
          </cell>
          <cell r="F102" t="str">
            <v>女</v>
          </cell>
          <cell r="G102" t="str">
            <v>前台</v>
          </cell>
          <cell r="H102" t="str">
            <v>河北光华荣昌汽车部件有限公司</v>
          </cell>
          <cell r="I102" t="str">
            <v>生产管理部</v>
          </cell>
          <cell r="J102" t="str">
            <v>信息管理科</v>
          </cell>
          <cell r="K102" t="str">
            <v>录入员-金属件厂</v>
          </cell>
        </row>
        <row r="102">
          <cell r="M102" t="str">
            <v>河北</v>
          </cell>
          <cell r="N102" t="str">
            <v>河北工厂</v>
          </cell>
          <cell r="O102" t="str">
            <v>劳动合同</v>
          </cell>
          <cell r="P102" t="str">
            <v>是</v>
          </cell>
          <cell r="Q102" t="str">
            <v>否</v>
          </cell>
          <cell r="R102" t="str">
            <v>正式工</v>
          </cell>
          <cell r="S102" t="str">
            <v>生产类</v>
          </cell>
          <cell r="T102" t="str">
            <v>间接人员</v>
          </cell>
        </row>
        <row r="103">
          <cell r="D103" t="str">
            <v>张琳</v>
          </cell>
          <cell r="E103" t="str">
            <v>130921198012143022</v>
          </cell>
          <cell r="F103" t="str">
            <v>女</v>
          </cell>
          <cell r="G103" t="str">
            <v>前台</v>
          </cell>
          <cell r="H103" t="str">
            <v>河北光华荣昌汽车部件有限公司</v>
          </cell>
          <cell r="I103" t="str">
            <v>生产管理部</v>
          </cell>
          <cell r="J103" t="str">
            <v>信息管理科</v>
          </cell>
          <cell r="K103" t="str">
            <v>录入员-后视镜</v>
          </cell>
        </row>
        <row r="103">
          <cell r="M103" t="str">
            <v>河北</v>
          </cell>
          <cell r="N103" t="str">
            <v>河北工厂</v>
          </cell>
          <cell r="O103" t="str">
            <v>劳动合同</v>
          </cell>
          <cell r="P103" t="str">
            <v>是</v>
          </cell>
          <cell r="Q103" t="str">
            <v>否</v>
          </cell>
          <cell r="R103" t="str">
            <v>正式工</v>
          </cell>
          <cell r="S103" t="str">
            <v>生产类</v>
          </cell>
          <cell r="T103" t="str">
            <v>间接人员</v>
          </cell>
        </row>
        <row r="104">
          <cell r="D104" t="str">
            <v>马亚青</v>
          </cell>
          <cell r="E104" t="str">
            <v>130983199209011625</v>
          </cell>
          <cell r="F104" t="str">
            <v>女</v>
          </cell>
          <cell r="G104" t="str">
            <v>前台</v>
          </cell>
          <cell r="H104" t="str">
            <v>河北光华荣昌汽车部件有限公司</v>
          </cell>
          <cell r="I104" t="str">
            <v>生产管理部</v>
          </cell>
          <cell r="J104" t="str">
            <v>生产计划科</v>
          </cell>
          <cell r="K104" t="str">
            <v>生产计划科科长</v>
          </cell>
        </row>
        <row r="104">
          <cell r="M104" t="str">
            <v>河北</v>
          </cell>
          <cell r="N104" t="str">
            <v>河北工厂</v>
          </cell>
          <cell r="O104" t="str">
            <v>劳动合同</v>
          </cell>
          <cell r="P104" t="str">
            <v>是</v>
          </cell>
          <cell r="Q104" t="str">
            <v>否</v>
          </cell>
          <cell r="R104" t="str">
            <v>正式工</v>
          </cell>
          <cell r="S104" t="str">
            <v>生产类</v>
          </cell>
          <cell r="T104" t="str">
            <v>间接人员</v>
          </cell>
        </row>
        <row r="105">
          <cell r="D105" t="str">
            <v>刘寿超</v>
          </cell>
          <cell r="E105" t="str">
            <v>130531199210303213</v>
          </cell>
          <cell r="F105" t="str">
            <v>男</v>
          </cell>
          <cell r="G105" t="str">
            <v>前台</v>
          </cell>
          <cell r="H105" t="str">
            <v>河北光华荣昌汽车部件有限公司</v>
          </cell>
          <cell r="I105" t="str">
            <v>生产管理部</v>
          </cell>
          <cell r="J105" t="str">
            <v>生产计划科</v>
          </cell>
          <cell r="K105" t="str">
            <v>生产计划员</v>
          </cell>
        </row>
        <row r="105">
          <cell r="M105" t="str">
            <v>河北</v>
          </cell>
          <cell r="N105" t="str">
            <v>河北工厂</v>
          </cell>
          <cell r="O105" t="str">
            <v>劳动合同</v>
          </cell>
          <cell r="P105" t="str">
            <v>是</v>
          </cell>
          <cell r="Q105" t="str">
            <v>否</v>
          </cell>
          <cell r="R105" t="str">
            <v>正式工</v>
          </cell>
          <cell r="S105" t="str">
            <v>生产类</v>
          </cell>
          <cell r="T105" t="str">
            <v>间接人员</v>
          </cell>
        </row>
        <row r="106">
          <cell r="D106" t="str">
            <v>郭金凯</v>
          </cell>
          <cell r="E106" t="str">
            <v>130983199707255016</v>
          </cell>
          <cell r="F106" t="str">
            <v>男</v>
          </cell>
          <cell r="G106" t="str">
            <v>前台</v>
          </cell>
          <cell r="H106" t="str">
            <v>河北光华荣昌汽车部件有限公司</v>
          </cell>
          <cell r="I106" t="str">
            <v>生产管理部</v>
          </cell>
          <cell r="J106" t="str">
            <v>生产计划科</v>
          </cell>
          <cell r="K106" t="str">
            <v>生产计划员</v>
          </cell>
        </row>
        <row r="106">
          <cell r="M106" t="str">
            <v>河北</v>
          </cell>
          <cell r="N106" t="str">
            <v>河北工厂</v>
          </cell>
          <cell r="O106" t="str">
            <v>劳动合同</v>
          </cell>
          <cell r="P106" t="str">
            <v>是</v>
          </cell>
          <cell r="Q106" t="str">
            <v>否</v>
          </cell>
          <cell r="R106" t="str">
            <v>正式工</v>
          </cell>
          <cell r="S106" t="str">
            <v>生产类</v>
          </cell>
          <cell r="T106" t="str">
            <v>间接人员</v>
          </cell>
        </row>
        <row r="107">
          <cell r="D107" t="str">
            <v>刘秀娟</v>
          </cell>
          <cell r="E107" t="str">
            <v>130983198807115067</v>
          </cell>
          <cell r="F107" t="str">
            <v>女</v>
          </cell>
          <cell r="G107" t="str">
            <v>前台</v>
          </cell>
          <cell r="H107" t="str">
            <v>河北光华荣昌汽车部件有限公司</v>
          </cell>
          <cell r="I107" t="str">
            <v>生产管理部</v>
          </cell>
          <cell r="J107" t="str">
            <v>生产计划科</v>
          </cell>
          <cell r="K107" t="str">
            <v>生产计划员</v>
          </cell>
        </row>
        <row r="107">
          <cell r="M107" t="str">
            <v>河北</v>
          </cell>
          <cell r="N107" t="str">
            <v>河北工厂</v>
          </cell>
          <cell r="O107" t="str">
            <v>劳动合同</v>
          </cell>
          <cell r="P107" t="str">
            <v>是</v>
          </cell>
          <cell r="Q107" t="str">
            <v>否</v>
          </cell>
          <cell r="R107" t="str">
            <v>正式工</v>
          </cell>
          <cell r="S107" t="str">
            <v>生产类</v>
          </cell>
          <cell r="T107" t="str">
            <v>间接人员</v>
          </cell>
        </row>
        <row r="108">
          <cell r="D108" t="str">
            <v>李伟杰</v>
          </cell>
          <cell r="E108" t="str">
            <v>130984199001104271</v>
          </cell>
          <cell r="F108" t="str">
            <v>男</v>
          </cell>
          <cell r="G108" t="str">
            <v>前台</v>
          </cell>
          <cell r="H108" t="str">
            <v>河北光华荣昌汽车部件有限公司</v>
          </cell>
          <cell r="I108" t="str">
            <v>生产管理部</v>
          </cell>
          <cell r="J108" t="str">
            <v>物料计划科</v>
          </cell>
          <cell r="K108" t="str">
            <v>代理物料计划主管</v>
          </cell>
        </row>
        <row r="108">
          <cell r="M108" t="str">
            <v>河北</v>
          </cell>
          <cell r="N108" t="str">
            <v>河北工厂</v>
          </cell>
          <cell r="O108" t="str">
            <v>劳动合同</v>
          </cell>
          <cell r="P108" t="str">
            <v>是</v>
          </cell>
          <cell r="Q108" t="str">
            <v>否</v>
          </cell>
          <cell r="R108" t="str">
            <v>正式工</v>
          </cell>
          <cell r="S108" t="str">
            <v>生产类</v>
          </cell>
          <cell r="T108" t="str">
            <v>间接人员</v>
          </cell>
        </row>
        <row r="109">
          <cell r="D109" t="str">
            <v>张强</v>
          </cell>
          <cell r="E109" t="str">
            <v>130983199710275536</v>
          </cell>
          <cell r="F109" t="str">
            <v>男</v>
          </cell>
          <cell r="G109" t="str">
            <v>前台</v>
          </cell>
          <cell r="H109" t="str">
            <v>河北光华荣昌汽车部件有限公司</v>
          </cell>
          <cell r="I109" t="str">
            <v>生产管理部</v>
          </cell>
          <cell r="J109" t="str">
            <v>物料计划科</v>
          </cell>
          <cell r="K109" t="str">
            <v>物料计划员</v>
          </cell>
        </row>
        <row r="109">
          <cell r="M109" t="str">
            <v>河北</v>
          </cell>
          <cell r="N109" t="str">
            <v>河北工厂</v>
          </cell>
          <cell r="O109" t="str">
            <v>劳动合同</v>
          </cell>
          <cell r="P109" t="str">
            <v>是</v>
          </cell>
          <cell r="Q109" t="str">
            <v>否</v>
          </cell>
          <cell r="R109" t="str">
            <v>正式工</v>
          </cell>
          <cell r="S109" t="str">
            <v>生产类</v>
          </cell>
          <cell r="T109" t="str">
            <v>间接人员</v>
          </cell>
        </row>
        <row r="110">
          <cell r="D110" t="str">
            <v>周洪基</v>
          </cell>
          <cell r="E110" t="str">
            <v>320830197606135638</v>
          </cell>
          <cell r="F110" t="str">
            <v>男</v>
          </cell>
          <cell r="G110" t="str">
            <v>前台</v>
          </cell>
          <cell r="H110" t="str">
            <v>河北光华荣昌汽车部件有限公司</v>
          </cell>
          <cell r="I110" t="str">
            <v>生产管理部</v>
          </cell>
          <cell r="J110" t="str">
            <v>物料计划科</v>
          </cell>
          <cell r="K110" t="str">
            <v>潍坊工厂厂长助理</v>
          </cell>
        </row>
        <row r="110">
          <cell r="M110" t="str">
            <v>河北</v>
          </cell>
          <cell r="N110" t="str">
            <v>河北工厂</v>
          </cell>
          <cell r="O110" t="str">
            <v>劳动合同</v>
          </cell>
          <cell r="P110" t="str">
            <v>是</v>
          </cell>
          <cell r="Q110" t="str">
            <v>否</v>
          </cell>
          <cell r="R110" t="str">
            <v>正式工</v>
          </cell>
          <cell r="S110" t="str">
            <v>生产类</v>
          </cell>
          <cell r="T110" t="str">
            <v>间接人员</v>
          </cell>
        </row>
        <row r="111">
          <cell r="D111" t="str">
            <v>赵艳翠</v>
          </cell>
          <cell r="E111" t="str">
            <v>130981198605190621</v>
          </cell>
          <cell r="F111" t="str">
            <v>女</v>
          </cell>
          <cell r="G111" t="str">
            <v>前台</v>
          </cell>
          <cell r="H111" t="str">
            <v>河北光华荣昌汽车部件有限公司</v>
          </cell>
          <cell r="I111" t="str">
            <v>生产管理部</v>
          </cell>
          <cell r="J111" t="str">
            <v>物料计划科</v>
          </cell>
          <cell r="K111" t="str">
            <v>物料计划员</v>
          </cell>
        </row>
        <row r="111">
          <cell r="M111" t="str">
            <v>河北</v>
          </cell>
          <cell r="N111" t="str">
            <v>河北工厂</v>
          </cell>
          <cell r="O111" t="str">
            <v>劳动合同</v>
          </cell>
          <cell r="P111" t="str">
            <v>是</v>
          </cell>
          <cell r="Q111" t="str">
            <v>否</v>
          </cell>
          <cell r="R111" t="str">
            <v>正式工</v>
          </cell>
          <cell r="S111" t="str">
            <v>生产类</v>
          </cell>
          <cell r="T111" t="str">
            <v>间接人员</v>
          </cell>
        </row>
        <row r="112">
          <cell r="D112" t="str">
            <v>董会娟</v>
          </cell>
          <cell r="E112" t="str">
            <v>130924199212313229</v>
          </cell>
          <cell r="F112" t="str">
            <v>女</v>
          </cell>
          <cell r="G112" t="str">
            <v>前台</v>
          </cell>
          <cell r="H112" t="str">
            <v>河北光华荣昌汽车部件有限公司</v>
          </cell>
          <cell r="I112" t="str">
            <v>生产管理部</v>
          </cell>
          <cell r="J112" t="str">
            <v>物料计划科</v>
          </cell>
          <cell r="K112" t="str">
            <v>物料计划员</v>
          </cell>
        </row>
        <row r="112">
          <cell r="M112" t="str">
            <v>河北</v>
          </cell>
          <cell r="N112" t="str">
            <v>河北工厂</v>
          </cell>
          <cell r="O112" t="str">
            <v>劳动合同</v>
          </cell>
          <cell r="P112" t="str">
            <v>是</v>
          </cell>
          <cell r="Q112" t="str">
            <v>否</v>
          </cell>
          <cell r="R112" t="str">
            <v>正式工</v>
          </cell>
          <cell r="S112" t="str">
            <v>生产类</v>
          </cell>
          <cell r="T112" t="str">
            <v>间接人员</v>
          </cell>
        </row>
        <row r="113">
          <cell r="D113" t="str">
            <v>李鹏</v>
          </cell>
          <cell r="E113" t="str">
            <v>130983199309021812</v>
          </cell>
          <cell r="F113" t="str">
            <v>男</v>
          </cell>
          <cell r="G113" t="str">
            <v>前台</v>
          </cell>
          <cell r="H113" t="str">
            <v>河北光华荣昌汽车部件有限公司</v>
          </cell>
          <cell r="I113" t="str">
            <v>生产管理部</v>
          </cell>
          <cell r="J113" t="str">
            <v>物料计划科</v>
          </cell>
          <cell r="K113" t="str">
            <v>物料计划员</v>
          </cell>
        </row>
        <row r="113">
          <cell r="M113" t="str">
            <v>河北</v>
          </cell>
          <cell r="N113" t="str">
            <v>河北工厂</v>
          </cell>
          <cell r="O113" t="str">
            <v>劳动合同</v>
          </cell>
          <cell r="P113" t="str">
            <v>是</v>
          </cell>
          <cell r="Q113" t="str">
            <v>否</v>
          </cell>
          <cell r="R113" t="str">
            <v>正式工</v>
          </cell>
          <cell r="S113" t="str">
            <v>生产类</v>
          </cell>
          <cell r="T113" t="str">
            <v>间接人员</v>
          </cell>
        </row>
        <row r="114">
          <cell r="D114" t="str">
            <v>董新</v>
          </cell>
          <cell r="E114" t="str">
            <v>130983199212155013</v>
          </cell>
          <cell r="F114" t="str">
            <v>男</v>
          </cell>
          <cell r="G114" t="str">
            <v>前台</v>
          </cell>
          <cell r="H114" t="str">
            <v>河北光华荣昌汽车部件有限公司</v>
          </cell>
          <cell r="I114" t="str">
            <v>生产管理部</v>
          </cell>
          <cell r="J114" t="str">
            <v>物料计划科</v>
          </cell>
          <cell r="K114" t="str">
            <v>物料计划员</v>
          </cell>
        </row>
        <row r="114">
          <cell r="M114" t="str">
            <v>河北</v>
          </cell>
          <cell r="N114" t="str">
            <v>河北工厂</v>
          </cell>
          <cell r="O114" t="str">
            <v>劳动合同</v>
          </cell>
          <cell r="P114" t="str">
            <v>是</v>
          </cell>
          <cell r="Q114" t="str">
            <v>否</v>
          </cell>
          <cell r="R114" t="str">
            <v>正式工</v>
          </cell>
          <cell r="S114" t="str">
            <v>生产类</v>
          </cell>
          <cell r="T114" t="str">
            <v>间接人员</v>
          </cell>
        </row>
        <row r="115">
          <cell r="D115" t="str">
            <v>高俊青</v>
          </cell>
          <cell r="E115" t="str">
            <v>130633198810281074</v>
          </cell>
          <cell r="F115" t="str">
            <v>男</v>
          </cell>
          <cell r="G115" t="str">
            <v>前台</v>
          </cell>
          <cell r="H115" t="str">
            <v>河北光华荣昌汽车部件有限公司</v>
          </cell>
          <cell r="I115" t="str">
            <v>生产管理部</v>
          </cell>
          <cell r="J115" t="str">
            <v>金属件、座椅物料科</v>
          </cell>
          <cell r="K115" t="str">
            <v>物料科长</v>
          </cell>
        </row>
        <row r="115">
          <cell r="M115" t="str">
            <v>河北</v>
          </cell>
          <cell r="N115" t="str">
            <v>河北工厂</v>
          </cell>
          <cell r="O115" t="str">
            <v>劳动合同</v>
          </cell>
          <cell r="P115" t="str">
            <v>是</v>
          </cell>
          <cell r="Q115" t="str">
            <v>否</v>
          </cell>
          <cell r="R115" t="str">
            <v>正式工</v>
          </cell>
          <cell r="S115" t="str">
            <v>生产类</v>
          </cell>
          <cell r="T115" t="str">
            <v>间接人员</v>
          </cell>
        </row>
        <row r="116">
          <cell r="D116" t="str">
            <v>杨慧娟</v>
          </cell>
          <cell r="E116" t="str">
            <v>13293019860606352X</v>
          </cell>
          <cell r="F116" t="str">
            <v>女</v>
          </cell>
          <cell r="G116" t="str">
            <v>前台</v>
          </cell>
          <cell r="H116" t="str">
            <v>河北光华荣昌汽车部件有限公司</v>
          </cell>
          <cell r="I116" t="str">
            <v>生产管理部</v>
          </cell>
          <cell r="J116" t="str">
            <v>金属件物料科</v>
          </cell>
          <cell r="K116" t="str">
            <v>金属件厂-外协库库管员</v>
          </cell>
        </row>
        <row r="116">
          <cell r="M116" t="str">
            <v>河北</v>
          </cell>
          <cell r="N116" t="str">
            <v>河北工厂</v>
          </cell>
          <cell r="O116" t="str">
            <v>劳动合同</v>
          </cell>
          <cell r="P116" t="str">
            <v>是</v>
          </cell>
          <cell r="Q116" t="str">
            <v>否</v>
          </cell>
          <cell r="R116" t="str">
            <v>正式工</v>
          </cell>
          <cell r="S116" t="str">
            <v>生产类</v>
          </cell>
          <cell r="T116" t="str">
            <v>间接人员</v>
          </cell>
        </row>
        <row r="117">
          <cell r="D117" t="str">
            <v>陈钰璞</v>
          </cell>
          <cell r="E117" t="str">
            <v>13062719960715064X</v>
          </cell>
          <cell r="F117" t="str">
            <v>女</v>
          </cell>
          <cell r="G117" t="str">
            <v>前台</v>
          </cell>
          <cell r="H117" t="str">
            <v>河北光华荣昌汽车部件有限公司</v>
          </cell>
          <cell r="I117" t="str">
            <v>生产管理部</v>
          </cell>
          <cell r="J117" t="str">
            <v>金属件物料科</v>
          </cell>
          <cell r="K117" t="str">
            <v>金属件厂功能件库库管员</v>
          </cell>
        </row>
        <row r="117">
          <cell r="M117" t="str">
            <v>河北</v>
          </cell>
          <cell r="N117" t="str">
            <v>河北工厂</v>
          </cell>
          <cell r="O117" t="str">
            <v>劳动合同</v>
          </cell>
          <cell r="P117" t="str">
            <v>是</v>
          </cell>
          <cell r="Q117" t="str">
            <v>否</v>
          </cell>
          <cell r="R117" t="str">
            <v>正式工</v>
          </cell>
          <cell r="S117" t="str">
            <v>生产类</v>
          </cell>
          <cell r="T117" t="str">
            <v>间接人员</v>
          </cell>
        </row>
        <row r="118">
          <cell r="D118" t="str">
            <v>吴宝新</v>
          </cell>
          <cell r="E118" t="str">
            <v>132930196502212237</v>
          </cell>
          <cell r="F118" t="str">
            <v>男</v>
          </cell>
          <cell r="G118" t="str">
            <v>前台</v>
          </cell>
          <cell r="H118" t="str">
            <v>河北光华荣昌汽车部件有限公司</v>
          </cell>
          <cell r="I118" t="str">
            <v>生产管理部</v>
          </cell>
          <cell r="J118" t="str">
            <v>金属件物料科</v>
          </cell>
          <cell r="K118" t="str">
            <v>金属件厂-前序原材料库管员</v>
          </cell>
        </row>
        <row r="118">
          <cell r="M118" t="str">
            <v>河北</v>
          </cell>
          <cell r="N118" t="str">
            <v>河北工厂</v>
          </cell>
          <cell r="O118" t="str">
            <v>劳动合同</v>
          </cell>
          <cell r="P118" t="str">
            <v>是</v>
          </cell>
          <cell r="Q118" t="str">
            <v>否</v>
          </cell>
          <cell r="R118" t="str">
            <v>正式工</v>
          </cell>
          <cell r="S118" t="str">
            <v>生产类</v>
          </cell>
          <cell r="T118" t="str">
            <v>间接人员</v>
          </cell>
        </row>
        <row r="119">
          <cell r="D119" t="str">
            <v>高福亮</v>
          </cell>
          <cell r="E119" t="str">
            <v>130923198702110538</v>
          </cell>
          <cell r="F119" t="str">
            <v>男</v>
          </cell>
          <cell r="G119" t="str">
            <v>前台</v>
          </cell>
          <cell r="H119" t="str">
            <v>河北光华荣昌汽车部件有限公司</v>
          </cell>
          <cell r="I119" t="str">
            <v>生产管理部</v>
          </cell>
          <cell r="J119" t="str">
            <v>金属件物料科</v>
          </cell>
          <cell r="K119" t="str">
            <v>金属件厂-理货员</v>
          </cell>
        </row>
        <row r="119">
          <cell r="M119" t="str">
            <v>河北</v>
          </cell>
          <cell r="N119" t="str">
            <v>河北工厂</v>
          </cell>
          <cell r="O119" t="str">
            <v>劳动合同</v>
          </cell>
          <cell r="P119" t="str">
            <v>是</v>
          </cell>
          <cell r="Q119" t="str">
            <v>否</v>
          </cell>
          <cell r="R119" t="str">
            <v>正式工</v>
          </cell>
          <cell r="S119" t="str">
            <v>生产类</v>
          </cell>
          <cell r="T119" t="str">
            <v>间接人员</v>
          </cell>
        </row>
        <row r="120">
          <cell r="D120" t="str">
            <v>付智辉</v>
          </cell>
          <cell r="E120" t="str">
            <v>13092419861117054X</v>
          </cell>
          <cell r="F120" t="str">
            <v>女</v>
          </cell>
          <cell r="G120" t="str">
            <v>前台</v>
          </cell>
          <cell r="H120" t="str">
            <v>河北光华荣昌汽车部件有限公司</v>
          </cell>
          <cell r="I120" t="str">
            <v>生产管理部</v>
          </cell>
          <cell r="J120" t="str">
            <v>金属件物料科</v>
          </cell>
          <cell r="K120" t="str">
            <v>金属件厂-H6库库管员</v>
          </cell>
        </row>
        <row r="120">
          <cell r="M120" t="str">
            <v>河北</v>
          </cell>
          <cell r="N120" t="str">
            <v>河北工厂</v>
          </cell>
          <cell r="O120" t="str">
            <v>劳动合同</v>
          </cell>
          <cell r="P120" t="str">
            <v>是</v>
          </cell>
          <cell r="Q120" t="str">
            <v>否</v>
          </cell>
          <cell r="R120" t="str">
            <v>正式工</v>
          </cell>
          <cell r="S120" t="str">
            <v>生产类</v>
          </cell>
          <cell r="T120" t="str">
            <v>间接人员</v>
          </cell>
        </row>
        <row r="121">
          <cell r="D121" t="str">
            <v>刘振娜</v>
          </cell>
          <cell r="E121" t="str">
            <v>130921198802042066</v>
          </cell>
          <cell r="F121" t="str">
            <v>女</v>
          </cell>
          <cell r="G121" t="str">
            <v>前台</v>
          </cell>
          <cell r="H121" t="str">
            <v>河北光华荣昌汽车部件有限公司</v>
          </cell>
          <cell r="I121" t="str">
            <v>生产管理部</v>
          </cell>
          <cell r="J121" t="str">
            <v>金属件物料科</v>
          </cell>
          <cell r="K121" t="str">
            <v>金属件厂-外协库库管员</v>
          </cell>
        </row>
        <row r="121">
          <cell r="M121" t="str">
            <v>河北</v>
          </cell>
          <cell r="N121" t="str">
            <v>河北工厂</v>
          </cell>
          <cell r="O121" t="str">
            <v>劳动合同</v>
          </cell>
          <cell r="P121" t="str">
            <v>是</v>
          </cell>
          <cell r="Q121" t="str">
            <v>否</v>
          </cell>
          <cell r="R121" t="str">
            <v>正式工</v>
          </cell>
          <cell r="S121" t="str">
            <v>生产类</v>
          </cell>
          <cell r="T121" t="str">
            <v>间接人员</v>
          </cell>
        </row>
        <row r="122">
          <cell r="D122" t="str">
            <v>刘畅达</v>
          </cell>
          <cell r="E122" t="str">
            <v>130983199806062252</v>
          </cell>
          <cell r="F122" t="str">
            <v>男</v>
          </cell>
          <cell r="G122" t="str">
            <v>前台</v>
          </cell>
          <cell r="H122" t="str">
            <v>河北光华荣昌汽车部件有限公司</v>
          </cell>
          <cell r="I122" t="str">
            <v>生产管理部</v>
          </cell>
          <cell r="J122" t="str">
            <v>金属件物料科</v>
          </cell>
          <cell r="K122" t="str">
            <v>金属件外协库理货员</v>
          </cell>
        </row>
        <row r="122">
          <cell r="M122" t="str">
            <v>河北</v>
          </cell>
          <cell r="N122" t="str">
            <v>河北工厂</v>
          </cell>
          <cell r="O122" t="str">
            <v>劳动合同</v>
          </cell>
          <cell r="P122" t="str">
            <v>是</v>
          </cell>
          <cell r="Q122" t="str">
            <v>否</v>
          </cell>
          <cell r="R122" t="str">
            <v>正式工</v>
          </cell>
          <cell r="S122" t="str">
            <v>生产类</v>
          </cell>
          <cell r="T122" t="str">
            <v>间接人员</v>
          </cell>
        </row>
        <row r="123">
          <cell r="D123" t="str">
            <v>程进</v>
          </cell>
          <cell r="E123" t="str">
            <v>13098320020630281X</v>
          </cell>
          <cell r="F123" t="str">
            <v>男</v>
          </cell>
          <cell r="G123" t="str">
            <v>前台</v>
          </cell>
          <cell r="H123" t="str">
            <v>河北光华荣昌汽车部件有限公司</v>
          </cell>
          <cell r="I123" t="str">
            <v>生产管理部</v>
          </cell>
          <cell r="J123" t="str">
            <v>金属件物料科</v>
          </cell>
          <cell r="K123" t="str">
            <v>金属件功能件库管员</v>
          </cell>
        </row>
        <row r="123">
          <cell r="M123" t="str">
            <v>河北</v>
          </cell>
          <cell r="N123" t="str">
            <v>河北工厂</v>
          </cell>
          <cell r="O123" t="str">
            <v>劳动合同</v>
          </cell>
          <cell r="P123" t="str">
            <v>是</v>
          </cell>
          <cell r="Q123" t="str">
            <v>否</v>
          </cell>
          <cell r="R123" t="str">
            <v>正式工</v>
          </cell>
          <cell r="S123" t="str">
            <v>生产类</v>
          </cell>
          <cell r="T123" t="str">
            <v>间接人员</v>
          </cell>
        </row>
        <row r="124">
          <cell r="D124" t="str">
            <v>王桂欣</v>
          </cell>
          <cell r="E124" t="str">
            <v>132401197706177061</v>
          </cell>
          <cell r="F124" t="str">
            <v>女</v>
          </cell>
          <cell r="G124" t="str">
            <v>前台</v>
          </cell>
          <cell r="H124" t="str">
            <v>河北光华荣昌汽车部件有限公司</v>
          </cell>
          <cell r="I124" t="str">
            <v>生产管理部</v>
          </cell>
          <cell r="J124" t="str">
            <v>座椅物料科</v>
          </cell>
          <cell r="K124" t="str">
            <v>总装厂-座椅轻卡库管员</v>
          </cell>
        </row>
        <row r="124">
          <cell r="M124" t="str">
            <v>河北</v>
          </cell>
          <cell r="N124" t="str">
            <v>河北工厂</v>
          </cell>
          <cell r="O124" t="str">
            <v>劳动合同</v>
          </cell>
          <cell r="P124" t="str">
            <v>是</v>
          </cell>
          <cell r="Q124" t="str">
            <v>否</v>
          </cell>
          <cell r="R124" t="str">
            <v>正式工</v>
          </cell>
          <cell r="S124" t="str">
            <v>生产类</v>
          </cell>
          <cell r="T124" t="str">
            <v>间接人员</v>
          </cell>
        </row>
        <row r="125">
          <cell r="D125" t="str">
            <v>白莉莉</v>
          </cell>
          <cell r="E125" t="str">
            <v>130983198905172225</v>
          </cell>
          <cell r="F125" t="str">
            <v>女</v>
          </cell>
          <cell r="G125" t="str">
            <v>前台</v>
          </cell>
          <cell r="H125" t="str">
            <v>河北光华荣昌汽车部件有限公司</v>
          </cell>
          <cell r="I125" t="str">
            <v>生产管理部</v>
          </cell>
          <cell r="J125" t="str">
            <v>座椅物料科</v>
          </cell>
          <cell r="K125" t="str">
            <v>总装厂-对账员</v>
          </cell>
        </row>
        <row r="125">
          <cell r="M125" t="str">
            <v>河北</v>
          </cell>
          <cell r="N125" t="str">
            <v>河北工厂</v>
          </cell>
          <cell r="O125" t="str">
            <v>劳动合同</v>
          </cell>
          <cell r="P125" t="str">
            <v>是</v>
          </cell>
          <cell r="Q125" t="str">
            <v>否</v>
          </cell>
          <cell r="R125" t="str">
            <v>正式工</v>
          </cell>
          <cell r="S125" t="str">
            <v>生产类</v>
          </cell>
          <cell r="T125" t="str">
            <v>间接人员</v>
          </cell>
        </row>
        <row r="126">
          <cell r="D126" t="str">
            <v>张美静</v>
          </cell>
          <cell r="E126" t="str">
            <v>130983198812151126</v>
          </cell>
          <cell r="F126" t="str">
            <v>女</v>
          </cell>
          <cell r="G126" t="str">
            <v>前台</v>
          </cell>
          <cell r="H126" t="str">
            <v>河北光华荣昌汽车部件有限公司</v>
          </cell>
          <cell r="I126" t="str">
            <v>生产管理部</v>
          </cell>
          <cell r="J126" t="str">
            <v>座椅物料科</v>
          </cell>
          <cell r="K126" t="str">
            <v>总装厂-H6、重卡库管员</v>
          </cell>
        </row>
        <row r="126">
          <cell r="M126" t="str">
            <v>河北</v>
          </cell>
          <cell r="N126" t="str">
            <v>河北工厂</v>
          </cell>
          <cell r="O126" t="str">
            <v>劳动合同</v>
          </cell>
          <cell r="P126" t="str">
            <v>是</v>
          </cell>
          <cell r="Q126" t="str">
            <v>否</v>
          </cell>
          <cell r="R126" t="str">
            <v>正式工</v>
          </cell>
          <cell r="S126" t="str">
            <v>生产类</v>
          </cell>
          <cell r="T126" t="str">
            <v>间接人员</v>
          </cell>
        </row>
        <row r="127">
          <cell r="D127" t="str">
            <v>吴洪宇</v>
          </cell>
          <cell r="E127" t="str">
            <v>130983199712230315</v>
          </cell>
          <cell r="F127" t="str">
            <v>男</v>
          </cell>
          <cell r="G127" t="str">
            <v>前台</v>
          </cell>
          <cell r="H127" t="str">
            <v>河北光华荣昌汽车部件有限公司</v>
          </cell>
          <cell r="I127" t="str">
            <v>生产管理部</v>
          </cell>
          <cell r="J127" t="str">
            <v>座椅物料科</v>
          </cell>
          <cell r="K127" t="str">
            <v>总装厂-收货叉车司机</v>
          </cell>
        </row>
        <row r="127">
          <cell r="M127" t="str">
            <v>河北</v>
          </cell>
          <cell r="N127" t="str">
            <v>河北工厂</v>
          </cell>
          <cell r="O127" t="str">
            <v>劳动合同</v>
          </cell>
          <cell r="P127" t="str">
            <v>是</v>
          </cell>
          <cell r="Q127" t="str">
            <v>否</v>
          </cell>
          <cell r="R127" t="str">
            <v>正式工</v>
          </cell>
          <cell r="S127" t="str">
            <v>生产类</v>
          </cell>
          <cell r="T127" t="str">
            <v>间接人员</v>
          </cell>
        </row>
        <row r="128">
          <cell r="D128" t="str">
            <v>张林旺</v>
          </cell>
          <cell r="E128" t="str">
            <v>130921200111261219</v>
          </cell>
          <cell r="F128" t="str">
            <v>男</v>
          </cell>
          <cell r="G128" t="str">
            <v>前台</v>
          </cell>
          <cell r="H128" t="str">
            <v>河北光华荣昌汽车部件有限公司</v>
          </cell>
          <cell r="I128" t="str">
            <v>生产管理部</v>
          </cell>
          <cell r="J128" t="str">
            <v>座椅物料科</v>
          </cell>
          <cell r="K128" t="str">
            <v>总装厂-周转叉车司机</v>
          </cell>
        </row>
        <row r="128">
          <cell r="M128" t="str">
            <v>河北</v>
          </cell>
          <cell r="N128" t="str">
            <v>河北工厂</v>
          </cell>
          <cell r="O128" t="str">
            <v>劳动合同</v>
          </cell>
          <cell r="P128" t="str">
            <v>是</v>
          </cell>
          <cell r="Q128" t="str">
            <v>否</v>
          </cell>
          <cell r="R128" t="str">
            <v>正式工</v>
          </cell>
          <cell r="S128" t="str">
            <v>生产类</v>
          </cell>
          <cell r="T128" t="str">
            <v>间接人员</v>
          </cell>
        </row>
        <row r="129">
          <cell r="D129" t="str">
            <v>王震</v>
          </cell>
          <cell r="E129" t="str">
            <v>132529196805221213</v>
          </cell>
          <cell r="F129" t="str">
            <v>男</v>
          </cell>
          <cell r="G129" t="str">
            <v>前台</v>
          </cell>
          <cell r="H129" t="str">
            <v>河北光华荣昌汽车部件有限公司</v>
          </cell>
          <cell r="I129" t="str">
            <v>生产管理部</v>
          </cell>
          <cell r="J129" t="str">
            <v>座椅物料科</v>
          </cell>
          <cell r="K129" t="str">
            <v>总装厂-轻卡备料员</v>
          </cell>
        </row>
        <row r="129">
          <cell r="M129" t="str">
            <v>河北</v>
          </cell>
          <cell r="N129" t="str">
            <v>河北工厂</v>
          </cell>
          <cell r="O129" t="str">
            <v>劳动合同</v>
          </cell>
          <cell r="P129" t="str">
            <v>是</v>
          </cell>
          <cell r="Q129" t="str">
            <v>否</v>
          </cell>
          <cell r="R129" t="str">
            <v>正式工</v>
          </cell>
          <cell r="S129" t="str">
            <v>生产类</v>
          </cell>
          <cell r="T129" t="str">
            <v>间接人员</v>
          </cell>
        </row>
        <row r="130">
          <cell r="D130" t="str">
            <v>张峰</v>
          </cell>
          <cell r="E130" t="str">
            <v>130983198912121135</v>
          </cell>
          <cell r="F130" t="str">
            <v>男</v>
          </cell>
          <cell r="G130" t="str">
            <v>前台</v>
          </cell>
          <cell r="H130" t="str">
            <v>河北光华荣昌汽车部件有限公司</v>
          </cell>
          <cell r="I130" t="str">
            <v>生产管理部</v>
          </cell>
          <cell r="J130" t="str">
            <v>座椅物料科</v>
          </cell>
          <cell r="K130" t="str">
            <v>总装厂-重卡备料员</v>
          </cell>
        </row>
        <row r="130">
          <cell r="M130" t="str">
            <v>河北</v>
          </cell>
          <cell r="N130" t="str">
            <v>河北工厂</v>
          </cell>
          <cell r="O130" t="str">
            <v>劳动合同</v>
          </cell>
          <cell r="P130" t="str">
            <v>是</v>
          </cell>
          <cell r="Q130" t="str">
            <v>否</v>
          </cell>
          <cell r="R130" t="str">
            <v>正式工</v>
          </cell>
          <cell r="S130" t="str">
            <v>生产类</v>
          </cell>
          <cell r="T130" t="str">
            <v>间接人员</v>
          </cell>
        </row>
        <row r="131">
          <cell r="D131" t="str">
            <v>谷云健</v>
          </cell>
          <cell r="E131" t="str">
            <v>130983199601021414</v>
          </cell>
          <cell r="F131" t="str">
            <v>男</v>
          </cell>
          <cell r="G131" t="str">
            <v>前台</v>
          </cell>
          <cell r="H131" t="str">
            <v>河北光华荣昌汽车部件有限公司</v>
          </cell>
          <cell r="I131" t="str">
            <v>生产管理部</v>
          </cell>
          <cell r="J131" t="str">
            <v>座椅物料科</v>
          </cell>
          <cell r="K131" t="str">
            <v>总装厂-缝纫原料库库管员</v>
          </cell>
        </row>
        <row r="131">
          <cell r="M131" t="str">
            <v>河北</v>
          </cell>
          <cell r="N131" t="str">
            <v>河北工厂</v>
          </cell>
          <cell r="O131" t="str">
            <v>劳动合同</v>
          </cell>
          <cell r="P131" t="str">
            <v>是</v>
          </cell>
          <cell r="Q131" t="str">
            <v>否</v>
          </cell>
          <cell r="R131" t="str">
            <v>正式工</v>
          </cell>
          <cell r="S131" t="str">
            <v>生产类</v>
          </cell>
          <cell r="T131" t="str">
            <v>间接人员</v>
          </cell>
        </row>
        <row r="132">
          <cell r="D132" t="str">
            <v>孙刚</v>
          </cell>
          <cell r="E132" t="str">
            <v>132624198002157513</v>
          </cell>
          <cell r="F132" t="str">
            <v>男</v>
          </cell>
          <cell r="G132" t="str">
            <v>前台</v>
          </cell>
          <cell r="H132" t="str">
            <v>河北光华荣昌汽车部件有限公司</v>
          </cell>
          <cell r="I132" t="str">
            <v>生产管理部</v>
          </cell>
          <cell r="J132" t="str">
            <v>座椅物料科</v>
          </cell>
          <cell r="K132" t="str">
            <v>总装厂-面套库管员</v>
          </cell>
        </row>
        <row r="132">
          <cell r="M132" t="str">
            <v>河北</v>
          </cell>
          <cell r="N132" t="str">
            <v>河北工厂</v>
          </cell>
          <cell r="O132" t="str">
            <v>劳动合同</v>
          </cell>
          <cell r="P132" t="str">
            <v>是</v>
          </cell>
          <cell r="Q132" t="str">
            <v>否</v>
          </cell>
          <cell r="R132" t="str">
            <v>正式工</v>
          </cell>
          <cell r="S132" t="str">
            <v>生产类</v>
          </cell>
          <cell r="T132" t="str">
            <v>间接人员</v>
          </cell>
        </row>
        <row r="133">
          <cell r="D133" t="str">
            <v>滕巨猛</v>
          </cell>
          <cell r="E133" t="str">
            <v>130983199901142410</v>
          </cell>
          <cell r="F133" t="str">
            <v>男</v>
          </cell>
          <cell r="G133" t="str">
            <v>前台</v>
          </cell>
          <cell r="H133" t="str">
            <v>河北光华荣昌汽车部件有限公司</v>
          </cell>
          <cell r="I133" t="str">
            <v>生产管理部</v>
          </cell>
          <cell r="J133" t="str">
            <v>座椅物料科</v>
          </cell>
          <cell r="K133" t="str">
            <v>总装厂-外购骨架库管</v>
          </cell>
        </row>
        <row r="133">
          <cell r="M133" t="str">
            <v>河北</v>
          </cell>
          <cell r="N133" t="str">
            <v>河北工厂</v>
          </cell>
          <cell r="O133" t="str">
            <v>劳动合同</v>
          </cell>
          <cell r="P133" t="str">
            <v>是</v>
          </cell>
          <cell r="Q133" t="str">
            <v>否</v>
          </cell>
          <cell r="R133" t="str">
            <v>正式工</v>
          </cell>
          <cell r="S133" t="str">
            <v>生产类</v>
          </cell>
          <cell r="T133" t="str">
            <v>间接人员</v>
          </cell>
        </row>
        <row r="134">
          <cell r="D134" t="str">
            <v>徐亚新</v>
          </cell>
          <cell r="E134" t="str">
            <v>130983199512101420</v>
          </cell>
          <cell r="F134" t="str">
            <v>女</v>
          </cell>
          <cell r="G134" t="str">
            <v>前台</v>
          </cell>
          <cell r="H134" t="str">
            <v>河北光华荣昌汽车部件有限公司</v>
          </cell>
          <cell r="I134" t="str">
            <v>生产管理部</v>
          </cell>
          <cell r="J134" t="str">
            <v>总装厂物料科</v>
          </cell>
          <cell r="K134" t="str">
            <v>座椅轻卡原料库管员</v>
          </cell>
        </row>
        <row r="134">
          <cell r="M134" t="str">
            <v>河北</v>
          </cell>
          <cell r="N134" t="str">
            <v>河北工厂</v>
          </cell>
          <cell r="O134" t="str">
            <v>劳动合同</v>
          </cell>
          <cell r="P134" t="str">
            <v>是</v>
          </cell>
          <cell r="Q134" t="str">
            <v>否</v>
          </cell>
          <cell r="R134" t="str">
            <v>正式工</v>
          </cell>
          <cell r="S134" t="str">
            <v>生产类</v>
          </cell>
          <cell r="T134" t="str">
            <v>间接人员</v>
          </cell>
        </row>
        <row r="135">
          <cell r="D135" t="str">
            <v>赵李峰</v>
          </cell>
          <cell r="E135" t="str">
            <v>130627198910162219</v>
          </cell>
          <cell r="F135" t="str">
            <v>男</v>
          </cell>
          <cell r="G135" t="str">
            <v>前台</v>
          </cell>
          <cell r="H135" t="str">
            <v>河北光华荣昌汽车部件有限公司</v>
          </cell>
          <cell r="I135" t="str">
            <v>生产管理部</v>
          </cell>
          <cell r="J135" t="str">
            <v>后视镜物料科</v>
          </cell>
          <cell r="K135" t="str">
            <v>后视镜物料管理科科长</v>
          </cell>
        </row>
        <row r="135">
          <cell r="M135" t="str">
            <v>河北</v>
          </cell>
          <cell r="N135" t="str">
            <v>河北工厂</v>
          </cell>
          <cell r="O135" t="str">
            <v>劳动合同</v>
          </cell>
          <cell r="P135" t="str">
            <v>是</v>
          </cell>
          <cell r="Q135" t="str">
            <v>否</v>
          </cell>
          <cell r="R135" t="str">
            <v>正式工</v>
          </cell>
          <cell r="S135" t="str">
            <v>生产类</v>
          </cell>
          <cell r="T135" t="str">
            <v>间接人员</v>
          </cell>
        </row>
        <row r="136">
          <cell r="D136" t="str">
            <v>李冲冲</v>
          </cell>
          <cell r="E136" t="str">
            <v>13098319930310537X</v>
          </cell>
          <cell r="F136" t="str">
            <v>男</v>
          </cell>
          <cell r="G136" t="str">
            <v>前台</v>
          </cell>
          <cell r="H136" t="str">
            <v>河北光华荣昌汽车部件有限公司</v>
          </cell>
          <cell r="I136" t="str">
            <v>生产管理部</v>
          </cell>
          <cell r="J136" t="str">
            <v>后视镜物料科</v>
          </cell>
          <cell r="K136" t="str">
            <v>后视镜-库管员</v>
          </cell>
        </row>
        <row r="136">
          <cell r="M136" t="str">
            <v>河北</v>
          </cell>
          <cell r="N136" t="str">
            <v>河北工厂</v>
          </cell>
          <cell r="O136" t="str">
            <v>劳动合同</v>
          </cell>
          <cell r="P136" t="str">
            <v>是</v>
          </cell>
          <cell r="Q136" t="str">
            <v>否</v>
          </cell>
          <cell r="R136" t="str">
            <v>正式工</v>
          </cell>
          <cell r="S136" t="str">
            <v>生产类</v>
          </cell>
          <cell r="T136" t="str">
            <v>间接人员</v>
          </cell>
        </row>
        <row r="137">
          <cell r="D137" t="str">
            <v>张海霞</v>
          </cell>
          <cell r="E137" t="str">
            <v>130925199401096629</v>
          </cell>
          <cell r="F137" t="str">
            <v>女</v>
          </cell>
          <cell r="G137" t="str">
            <v>前台</v>
          </cell>
          <cell r="H137" t="str">
            <v>河北光华荣昌汽车部件有限公司</v>
          </cell>
          <cell r="I137" t="str">
            <v>生产管理部</v>
          </cell>
          <cell r="J137" t="str">
            <v>后视镜物料科</v>
          </cell>
          <cell r="K137" t="str">
            <v>后视镜-库管员</v>
          </cell>
        </row>
        <row r="137">
          <cell r="M137" t="str">
            <v>河北</v>
          </cell>
          <cell r="N137" t="str">
            <v>河北工厂</v>
          </cell>
          <cell r="O137" t="str">
            <v>劳动合同</v>
          </cell>
          <cell r="P137" t="str">
            <v>是</v>
          </cell>
          <cell r="Q137" t="str">
            <v>否</v>
          </cell>
          <cell r="R137" t="str">
            <v>正式工</v>
          </cell>
          <cell r="S137" t="str">
            <v>生产类</v>
          </cell>
          <cell r="T137" t="str">
            <v>间接人员</v>
          </cell>
        </row>
        <row r="138">
          <cell r="D138" t="str">
            <v>张月敏</v>
          </cell>
          <cell r="E138" t="str">
            <v>23102319761128332X</v>
          </cell>
          <cell r="F138" t="str">
            <v>女</v>
          </cell>
          <cell r="G138" t="str">
            <v>前台</v>
          </cell>
          <cell r="H138" t="str">
            <v>河北光华荣昌汽车部件有限公司</v>
          </cell>
          <cell r="I138" t="str">
            <v>生产管理部</v>
          </cell>
          <cell r="J138" t="str">
            <v>后视镜物料科</v>
          </cell>
          <cell r="K138" t="str">
            <v>后视镜-库管员</v>
          </cell>
        </row>
        <row r="138">
          <cell r="M138" t="str">
            <v>河北</v>
          </cell>
          <cell r="N138" t="str">
            <v>河北工厂</v>
          </cell>
          <cell r="O138" t="str">
            <v>劳动合同</v>
          </cell>
          <cell r="P138" t="str">
            <v>是</v>
          </cell>
          <cell r="Q138" t="str">
            <v>否</v>
          </cell>
          <cell r="R138" t="str">
            <v>正式工</v>
          </cell>
          <cell r="S138" t="str">
            <v>生产类</v>
          </cell>
          <cell r="T138" t="str">
            <v>间接人员</v>
          </cell>
        </row>
        <row r="139">
          <cell r="D139" t="str">
            <v>王建娥</v>
          </cell>
          <cell r="E139" t="str">
            <v>130921198312102249</v>
          </cell>
          <cell r="F139" t="str">
            <v>女</v>
          </cell>
          <cell r="G139" t="str">
            <v>前台</v>
          </cell>
          <cell r="H139" t="str">
            <v>河北光华荣昌汽车部件有限公司</v>
          </cell>
          <cell r="I139" t="str">
            <v>生产管理部</v>
          </cell>
          <cell r="J139" t="str">
            <v>后视镜物料科</v>
          </cell>
          <cell r="K139" t="str">
            <v>后视镜-库管员</v>
          </cell>
        </row>
        <row r="139">
          <cell r="M139" t="str">
            <v>河北</v>
          </cell>
          <cell r="N139" t="str">
            <v>河北工厂</v>
          </cell>
          <cell r="O139" t="str">
            <v>劳动合同</v>
          </cell>
          <cell r="P139" t="str">
            <v>是</v>
          </cell>
          <cell r="Q139" t="str">
            <v>否</v>
          </cell>
          <cell r="R139" t="str">
            <v>正式工</v>
          </cell>
          <cell r="S139" t="str">
            <v>生产类</v>
          </cell>
          <cell r="T139" t="str">
            <v>间接人员</v>
          </cell>
        </row>
        <row r="140">
          <cell r="D140" t="str">
            <v>张俊新</v>
          </cell>
          <cell r="E140" t="str">
            <v>132930196701291812</v>
          </cell>
          <cell r="F140" t="str">
            <v>男</v>
          </cell>
          <cell r="G140" t="str">
            <v>前台</v>
          </cell>
          <cell r="H140" t="str">
            <v>河北光华荣昌汽车部件有限公司</v>
          </cell>
          <cell r="I140" t="str">
            <v>生产管理部</v>
          </cell>
          <cell r="J140" t="str">
            <v>后视镜物料科</v>
          </cell>
          <cell r="K140" t="str">
            <v>后视镜-理货员</v>
          </cell>
        </row>
        <row r="140">
          <cell r="M140" t="str">
            <v>河北</v>
          </cell>
          <cell r="N140" t="str">
            <v>河北工厂</v>
          </cell>
          <cell r="O140" t="str">
            <v>劳动合同</v>
          </cell>
          <cell r="P140" t="str">
            <v>是</v>
          </cell>
          <cell r="Q140" t="str">
            <v>否</v>
          </cell>
          <cell r="R140" t="str">
            <v>正式工</v>
          </cell>
          <cell r="S140" t="str">
            <v>生产类</v>
          </cell>
          <cell r="T140" t="str">
            <v>间接人员</v>
          </cell>
        </row>
        <row r="141">
          <cell r="D141" t="str">
            <v>王玲玲</v>
          </cell>
          <cell r="E141" t="str">
            <v>132930197707180042</v>
          </cell>
          <cell r="F141" t="str">
            <v>女</v>
          </cell>
          <cell r="G141" t="str">
            <v>前台</v>
          </cell>
          <cell r="H141" t="str">
            <v>河北光华荣昌汽车部件有限公司</v>
          </cell>
          <cell r="I141" t="str">
            <v>生产管理部</v>
          </cell>
          <cell r="J141" t="str">
            <v>后视镜物料科</v>
          </cell>
          <cell r="K141" t="str">
            <v>后视镜-理货员</v>
          </cell>
        </row>
        <row r="141">
          <cell r="M141" t="str">
            <v>河北</v>
          </cell>
          <cell r="N141" t="str">
            <v>河北工厂</v>
          </cell>
          <cell r="O141" t="str">
            <v>劳动合同</v>
          </cell>
          <cell r="P141" t="str">
            <v>是</v>
          </cell>
          <cell r="Q141" t="str">
            <v>否</v>
          </cell>
          <cell r="R141" t="str">
            <v>正式工</v>
          </cell>
          <cell r="S141" t="str">
            <v>生产类</v>
          </cell>
          <cell r="T141" t="str">
            <v>间接人员</v>
          </cell>
        </row>
        <row r="142">
          <cell r="D142" t="str">
            <v>刘昱材</v>
          </cell>
          <cell r="E142" t="str">
            <v>130983199911112426</v>
          </cell>
          <cell r="F142" t="str">
            <v>女</v>
          </cell>
          <cell r="G142" t="str">
            <v>前台</v>
          </cell>
          <cell r="H142" t="str">
            <v>河北光华荣昌汽车部件有限公司</v>
          </cell>
          <cell r="I142" t="str">
            <v>生产管理部</v>
          </cell>
          <cell r="J142" t="str">
            <v>后视镜物料科</v>
          </cell>
          <cell r="K142" t="str">
            <v>后视镜-理货员</v>
          </cell>
        </row>
        <row r="142">
          <cell r="M142" t="str">
            <v>河北</v>
          </cell>
          <cell r="N142" t="str">
            <v>河北工厂</v>
          </cell>
          <cell r="O142" t="str">
            <v>劳动合同</v>
          </cell>
          <cell r="P142" t="str">
            <v>是</v>
          </cell>
          <cell r="Q142" t="str">
            <v>否</v>
          </cell>
          <cell r="R142" t="str">
            <v>正式工</v>
          </cell>
          <cell r="S142" t="str">
            <v>生产类</v>
          </cell>
          <cell r="T142" t="str">
            <v>间接人员</v>
          </cell>
        </row>
        <row r="143">
          <cell r="D143" t="str">
            <v>董岗生</v>
          </cell>
          <cell r="E143" t="str">
            <v>132930196611190030</v>
          </cell>
          <cell r="F143" t="str">
            <v>男</v>
          </cell>
          <cell r="G143" t="str">
            <v>中台</v>
          </cell>
          <cell r="H143" t="str">
            <v>河北光华荣昌汽车部件有限公司</v>
          </cell>
          <cell r="I143" t="str">
            <v>安环科</v>
          </cell>
          <cell r="J143" t="str">
            <v>安环科</v>
          </cell>
          <cell r="K143" t="str">
            <v>安环工程师</v>
          </cell>
        </row>
        <row r="143">
          <cell r="M143" t="str">
            <v>河北</v>
          </cell>
          <cell r="N143" t="str">
            <v>河北工厂</v>
          </cell>
          <cell r="O143" t="str">
            <v>劳动合同</v>
          </cell>
          <cell r="P143" t="str">
            <v>是</v>
          </cell>
          <cell r="Q143" t="str">
            <v>否</v>
          </cell>
          <cell r="R143" t="str">
            <v>正式工</v>
          </cell>
          <cell r="S143" t="str">
            <v>生产类</v>
          </cell>
          <cell r="T143" t="str">
            <v>间接人员</v>
          </cell>
        </row>
        <row r="144">
          <cell r="D144" t="str">
            <v>刘阔阔</v>
          </cell>
          <cell r="E144" t="str">
            <v>132930199410171830</v>
          </cell>
          <cell r="F144" t="str">
            <v>男</v>
          </cell>
          <cell r="G144" t="str">
            <v>中台</v>
          </cell>
          <cell r="H144" t="str">
            <v>河北光华荣昌汽车部件有限公司</v>
          </cell>
          <cell r="I144" t="str">
            <v>安环科</v>
          </cell>
          <cell r="J144" t="str">
            <v>安环科</v>
          </cell>
          <cell r="K144" t="str">
            <v>污水站管理员</v>
          </cell>
        </row>
        <row r="144">
          <cell r="M144" t="str">
            <v>河北</v>
          </cell>
          <cell r="N144" t="str">
            <v>河北工厂</v>
          </cell>
          <cell r="O144" t="str">
            <v>劳动合同</v>
          </cell>
          <cell r="P144" t="str">
            <v>是</v>
          </cell>
          <cell r="Q144" t="str">
            <v>否</v>
          </cell>
          <cell r="R144" t="str">
            <v>正式工</v>
          </cell>
          <cell r="S144" t="str">
            <v>生产类</v>
          </cell>
          <cell r="T144" t="str">
            <v>间接人员</v>
          </cell>
        </row>
        <row r="145">
          <cell r="D145" t="str">
            <v>韩丙村</v>
          </cell>
          <cell r="E145" t="str">
            <v>132930196512130016</v>
          </cell>
          <cell r="F145" t="str">
            <v>男</v>
          </cell>
          <cell r="G145" t="str">
            <v>中台</v>
          </cell>
          <cell r="H145" t="str">
            <v>河北光华荣昌汽车部件有限公司</v>
          </cell>
          <cell r="I145" t="str">
            <v>安环科</v>
          </cell>
          <cell r="J145" t="str">
            <v>安环科</v>
          </cell>
          <cell r="K145" t="str">
            <v>污水处理</v>
          </cell>
        </row>
        <row r="145">
          <cell r="M145" t="str">
            <v>河北</v>
          </cell>
          <cell r="N145" t="str">
            <v>河北工厂</v>
          </cell>
          <cell r="O145" t="str">
            <v>劳动合同</v>
          </cell>
          <cell r="P145" t="str">
            <v>是</v>
          </cell>
          <cell r="Q145" t="str">
            <v>否</v>
          </cell>
          <cell r="R145" t="str">
            <v>正式工</v>
          </cell>
          <cell r="S145" t="str">
            <v>生产类</v>
          </cell>
          <cell r="T145" t="str">
            <v>间接人员</v>
          </cell>
        </row>
        <row r="146">
          <cell r="D146" t="str">
            <v>李永超</v>
          </cell>
          <cell r="E146" t="str">
            <v>130983199101070711</v>
          </cell>
          <cell r="F146" t="str">
            <v>男</v>
          </cell>
          <cell r="G146" t="str">
            <v>中台</v>
          </cell>
          <cell r="H146" t="str">
            <v>河北光华荣昌汽车部件有限公司</v>
          </cell>
          <cell r="I146" t="str">
            <v>安环科</v>
          </cell>
          <cell r="J146" t="str">
            <v>安环科</v>
          </cell>
          <cell r="K146" t="str">
            <v>安环主管兼安全员</v>
          </cell>
        </row>
        <row r="146">
          <cell r="M146" t="str">
            <v>河北</v>
          </cell>
          <cell r="N146" t="str">
            <v>河北工厂</v>
          </cell>
          <cell r="O146" t="str">
            <v>劳动合同</v>
          </cell>
          <cell r="P146" t="str">
            <v>是</v>
          </cell>
          <cell r="Q146" t="str">
            <v>否</v>
          </cell>
          <cell r="R146" t="str">
            <v>正式工</v>
          </cell>
          <cell r="S146" t="str">
            <v>生产类</v>
          </cell>
          <cell r="T146" t="str">
            <v>间接人员</v>
          </cell>
        </row>
        <row r="147">
          <cell r="D147" t="str">
            <v>王孟力</v>
          </cell>
          <cell r="E147" t="str">
            <v>410711198001100055</v>
          </cell>
          <cell r="F147" t="str">
            <v>男</v>
          </cell>
          <cell r="G147" t="str">
            <v>前台</v>
          </cell>
          <cell r="H147" t="str">
            <v>河北光华荣昌汽车部件有限公司</v>
          </cell>
          <cell r="I147" t="str">
            <v>设备动力科</v>
          </cell>
          <cell r="J147" t="str">
            <v>设备动力科</v>
          </cell>
          <cell r="K147" t="str">
            <v>设备动力科科长</v>
          </cell>
          <cell r="L147" t="str">
            <v>初级工程师</v>
          </cell>
          <cell r="M147" t="str">
            <v>河北</v>
          </cell>
          <cell r="N147" t="str">
            <v>河北工厂</v>
          </cell>
          <cell r="O147" t="str">
            <v>劳动合同</v>
          </cell>
          <cell r="P147" t="str">
            <v>是</v>
          </cell>
          <cell r="Q147" t="str">
            <v>否</v>
          </cell>
          <cell r="R147" t="str">
            <v>正式工</v>
          </cell>
          <cell r="S147" t="str">
            <v>生产类</v>
          </cell>
          <cell r="T147" t="str">
            <v>间接人员</v>
          </cell>
        </row>
        <row r="148">
          <cell r="D148" t="str">
            <v>何伟伟</v>
          </cell>
          <cell r="E148" t="str">
            <v>13032419880125002X</v>
          </cell>
          <cell r="F148" t="str">
            <v>女</v>
          </cell>
          <cell r="G148" t="str">
            <v>前台</v>
          </cell>
          <cell r="H148" t="str">
            <v>河北光华荣昌汽车部件有限公司</v>
          </cell>
          <cell r="I148" t="str">
            <v>设备动力科</v>
          </cell>
          <cell r="J148" t="str">
            <v>设备动力科</v>
          </cell>
          <cell r="K148" t="str">
            <v>工装管理员</v>
          </cell>
        </row>
        <row r="148">
          <cell r="M148" t="str">
            <v>河北</v>
          </cell>
          <cell r="N148" t="str">
            <v>河北工厂</v>
          </cell>
          <cell r="O148" t="str">
            <v>劳动合同</v>
          </cell>
          <cell r="P148" t="str">
            <v>是</v>
          </cell>
          <cell r="Q148" t="str">
            <v>否</v>
          </cell>
          <cell r="R148" t="str">
            <v>正式工</v>
          </cell>
          <cell r="S148" t="str">
            <v>生产类</v>
          </cell>
          <cell r="T148" t="str">
            <v>间接人员</v>
          </cell>
        </row>
        <row r="149">
          <cell r="D149" t="str">
            <v>张庆雨</v>
          </cell>
          <cell r="E149" t="str">
            <v>130921196409110211</v>
          </cell>
          <cell r="F149" t="str">
            <v>男</v>
          </cell>
          <cell r="G149" t="str">
            <v>前台</v>
          </cell>
          <cell r="H149" t="str">
            <v>河北光华荣昌汽车部件有限公司</v>
          </cell>
          <cell r="I149" t="str">
            <v>设备动力科</v>
          </cell>
          <cell r="J149" t="str">
            <v>设备动力科</v>
          </cell>
          <cell r="K149" t="str">
            <v>维修保全-冲压、缝纫</v>
          </cell>
        </row>
        <row r="149">
          <cell r="M149" t="str">
            <v>河北</v>
          </cell>
          <cell r="N149" t="str">
            <v>河北工厂</v>
          </cell>
          <cell r="O149" t="str">
            <v>劳动合同</v>
          </cell>
          <cell r="P149" t="str">
            <v>是</v>
          </cell>
          <cell r="Q149" t="str">
            <v>否</v>
          </cell>
          <cell r="R149" t="str">
            <v>正式工</v>
          </cell>
          <cell r="S149" t="str">
            <v>生产类</v>
          </cell>
          <cell r="T149" t="str">
            <v>间接人员</v>
          </cell>
        </row>
        <row r="150">
          <cell r="D150" t="str">
            <v>张泽</v>
          </cell>
          <cell r="E150" t="str">
            <v>130983199606255017</v>
          </cell>
          <cell r="F150" t="str">
            <v>男</v>
          </cell>
          <cell r="G150" t="str">
            <v>前台</v>
          </cell>
          <cell r="H150" t="str">
            <v>河北光华荣昌汽车部件有限公司</v>
          </cell>
          <cell r="I150" t="str">
            <v>设备动力科</v>
          </cell>
          <cell r="J150" t="str">
            <v>设备动力科</v>
          </cell>
          <cell r="K150" t="str">
            <v>维修保全-前工序、电泳</v>
          </cell>
        </row>
        <row r="150">
          <cell r="M150" t="str">
            <v>河北</v>
          </cell>
          <cell r="N150" t="str">
            <v>河北工厂</v>
          </cell>
          <cell r="O150" t="str">
            <v>劳动合同</v>
          </cell>
          <cell r="P150" t="str">
            <v>是</v>
          </cell>
          <cell r="Q150" t="str">
            <v>否</v>
          </cell>
          <cell r="R150" t="str">
            <v>正式工</v>
          </cell>
          <cell r="S150" t="str">
            <v>生产类</v>
          </cell>
          <cell r="T150" t="str">
            <v>间接人员</v>
          </cell>
        </row>
        <row r="151">
          <cell r="D151" t="str">
            <v>田增军</v>
          </cell>
          <cell r="E151" t="str">
            <v>132930197905100031</v>
          </cell>
          <cell r="F151" t="str">
            <v>男</v>
          </cell>
          <cell r="G151" t="str">
            <v>前台</v>
          </cell>
          <cell r="H151" t="str">
            <v>河北光华荣昌汽车部件有限公司</v>
          </cell>
          <cell r="I151" t="str">
            <v>设备动力科</v>
          </cell>
          <cell r="J151" t="str">
            <v>设备动力科</v>
          </cell>
          <cell r="K151" t="str">
            <v>维修保全-注塑、涂装、后视镜</v>
          </cell>
        </row>
        <row r="151">
          <cell r="M151" t="str">
            <v>河北</v>
          </cell>
          <cell r="N151" t="str">
            <v>河北工厂</v>
          </cell>
          <cell r="O151" t="str">
            <v>劳动合同</v>
          </cell>
          <cell r="P151" t="str">
            <v>是</v>
          </cell>
          <cell r="Q151" t="str">
            <v>否</v>
          </cell>
          <cell r="R151" t="str">
            <v>正式工</v>
          </cell>
          <cell r="S151" t="str">
            <v>生产类</v>
          </cell>
          <cell r="T151" t="str">
            <v>间接人员</v>
          </cell>
        </row>
        <row r="152">
          <cell r="D152" t="str">
            <v>薛维新</v>
          </cell>
          <cell r="E152" t="str">
            <v>132526196510311052</v>
          </cell>
          <cell r="F152" t="str">
            <v>男</v>
          </cell>
          <cell r="G152" t="str">
            <v>前台</v>
          </cell>
          <cell r="H152" t="str">
            <v>河北光华荣昌汽车部件有限公司</v>
          </cell>
          <cell r="I152" t="str">
            <v>设备动力科</v>
          </cell>
          <cell r="J152" t="str">
            <v>设备动力科</v>
          </cell>
          <cell r="K152" t="str">
            <v>维修保全-发泡</v>
          </cell>
        </row>
        <row r="152">
          <cell r="M152" t="str">
            <v>河北</v>
          </cell>
          <cell r="N152" t="str">
            <v>河北工厂</v>
          </cell>
          <cell r="O152" t="str">
            <v>劳动合同</v>
          </cell>
          <cell r="P152" t="str">
            <v>是</v>
          </cell>
          <cell r="Q152" t="str">
            <v>否</v>
          </cell>
          <cell r="R152" t="str">
            <v>正式工</v>
          </cell>
          <cell r="S152" t="str">
            <v>生产类</v>
          </cell>
          <cell r="T152" t="str">
            <v>间接人员</v>
          </cell>
        </row>
        <row r="153">
          <cell r="D153" t="str">
            <v>王化涛</v>
          </cell>
          <cell r="E153" t="str">
            <v>132930199508040310</v>
          </cell>
          <cell r="F153" t="str">
            <v>男</v>
          </cell>
          <cell r="G153" t="str">
            <v>前台</v>
          </cell>
          <cell r="H153" t="str">
            <v>河北光华荣昌汽车部件有限公司</v>
          </cell>
          <cell r="I153" t="str">
            <v>设备动力科</v>
          </cell>
          <cell r="J153" t="str">
            <v>设备动力科</v>
          </cell>
          <cell r="K153" t="str">
            <v>维修保全-焊接、座椅总装</v>
          </cell>
        </row>
        <row r="153">
          <cell r="M153" t="str">
            <v>河北</v>
          </cell>
          <cell r="N153" t="str">
            <v>河北工厂</v>
          </cell>
          <cell r="O153" t="str">
            <v>劳动合同</v>
          </cell>
          <cell r="P153" t="str">
            <v>是</v>
          </cell>
          <cell r="Q153" t="str">
            <v>否</v>
          </cell>
          <cell r="R153" t="str">
            <v>正式工</v>
          </cell>
          <cell r="S153" t="str">
            <v>生产类</v>
          </cell>
          <cell r="T153" t="str">
            <v>间接人员</v>
          </cell>
        </row>
        <row r="154">
          <cell r="D154" t="str">
            <v>朱敬臣</v>
          </cell>
          <cell r="E154" t="str">
            <v>130929200201216631</v>
          </cell>
          <cell r="F154" t="str">
            <v>男</v>
          </cell>
          <cell r="G154" t="str">
            <v>前台</v>
          </cell>
          <cell r="H154" t="str">
            <v>河北光华荣昌汽车部件有限公司</v>
          </cell>
          <cell r="I154" t="str">
            <v>设备动力科</v>
          </cell>
          <cell r="J154" t="str">
            <v>设备动力科</v>
          </cell>
          <cell r="K154" t="str">
            <v>维修保全-冲压、缝纫</v>
          </cell>
        </row>
        <row r="154">
          <cell r="M154" t="str">
            <v>河北</v>
          </cell>
          <cell r="N154" t="str">
            <v>河北工厂</v>
          </cell>
          <cell r="O154" t="str">
            <v>劳动合同</v>
          </cell>
          <cell r="P154" t="str">
            <v>是</v>
          </cell>
          <cell r="Q154" t="str">
            <v>否</v>
          </cell>
          <cell r="R154" t="str">
            <v>正式工</v>
          </cell>
          <cell r="S154" t="str">
            <v>生产类</v>
          </cell>
          <cell r="T154" t="str">
            <v>间接人员</v>
          </cell>
        </row>
        <row r="155">
          <cell r="D155" t="str">
            <v>闫建波</v>
          </cell>
          <cell r="E155" t="str">
            <v>130983198910183017</v>
          </cell>
          <cell r="F155" t="str">
            <v>男</v>
          </cell>
          <cell r="G155" t="str">
            <v>前台</v>
          </cell>
          <cell r="H155" t="str">
            <v>河北光华荣昌汽车部件有限公司</v>
          </cell>
          <cell r="I155" t="str">
            <v>设备动力科</v>
          </cell>
          <cell r="J155" t="str">
            <v>设备动力科</v>
          </cell>
          <cell r="K155" t="str">
            <v>工装维修</v>
          </cell>
        </row>
        <row r="155">
          <cell r="M155" t="str">
            <v>河北</v>
          </cell>
          <cell r="N155" t="str">
            <v>河北工厂</v>
          </cell>
          <cell r="O155" t="str">
            <v>劳动合同</v>
          </cell>
          <cell r="P155" t="str">
            <v>是</v>
          </cell>
          <cell r="Q155" t="str">
            <v>否</v>
          </cell>
          <cell r="R155" t="str">
            <v>正式工</v>
          </cell>
          <cell r="S155" t="str">
            <v>生产类</v>
          </cell>
          <cell r="T155" t="str">
            <v>间接人员</v>
          </cell>
        </row>
        <row r="156">
          <cell r="D156" t="str">
            <v>张长江</v>
          </cell>
          <cell r="E156" t="str">
            <v>13092419931114423X</v>
          </cell>
          <cell r="F156" t="str">
            <v>男</v>
          </cell>
          <cell r="G156" t="str">
            <v>前台</v>
          </cell>
          <cell r="H156" t="str">
            <v>河北光华荣昌汽车部件有限公司</v>
          </cell>
          <cell r="I156" t="str">
            <v>设备动力科</v>
          </cell>
          <cell r="J156" t="str">
            <v>设备动力科</v>
          </cell>
          <cell r="K156" t="str">
            <v>工装维修</v>
          </cell>
        </row>
        <row r="156">
          <cell r="M156" t="str">
            <v>河北</v>
          </cell>
          <cell r="N156" t="str">
            <v>河北工厂</v>
          </cell>
          <cell r="O156" t="str">
            <v>劳动合同</v>
          </cell>
          <cell r="P156" t="str">
            <v>是</v>
          </cell>
          <cell r="Q156" t="str">
            <v>否</v>
          </cell>
          <cell r="R156" t="str">
            <v>正式工</v>
          </cell>
          <cell r="S156" t="str">
            <v>生产类</v>
          </cell>
          <cell r="T156" t="str">
            <v>间接人员</v>
          </cell>
        </row>
        <row r="157">
          <cell r="D157" t="str">
            <v>阚兵兵</v>
          </cell>
          <cell r="E157" t="str">
            <v>132930198911101115</v>
          </cell>
          <cell r="F157" t="str">
            <v>男</v>
          </cell>
          <cell r="G157" t="str">
            <v>前台</v>
          </cell>
          <cell r="H157" t="str">
            <v>河北光华荣昌汽车部件有限公司</v>
          </cell>
          <cell r="I157" t="str">
            <v>设备动力科</v>
          </cell>
          <cell r="J157" t="str">
            <v>设备动力科</v>
          </cell>
          <cell r="K157" t="str">
            <v>工装维修</v>
          </cell>
        </row>
        <row r="157">
          <cell r="M157" t="str">
            <v>河北</v>
          </cell>
          <cell r="N157" t="str">
            <v>河北工厂</v>
          </cell>
          <cell r="O157" t="str">
            <v>劳动合同</v>
          </cell>
          <cell r="P157" t="str">
            <v>是</v>
          </cell>
          <cell r="Q157" t="str">
            <v>否</v>
          </cell>
          <cell r="R157" t="str">
            <v>正式工</v>
          </cell>
          <cell r="S157" t="str">
            <v>生产类</v>
          </cell>
          <cell r="T157" t="str">
            <v>间接人员</v>
          </cell>
        </row>
        <row r="158">
          <cell r="D158" t="str">
            <v>向利新</v>
          </cell>
          <cell r="E158" t="str">
            <v>132435197807162110</v>
          </cell>
          <cell r="F158" t="str">
            <v>男</v>
          </cell>
          <cell r="G158" t="str">
            <v>前台</v>
          </cell>
          <cell r="H158" t="str">
            <v>河北光华荣昌汽车部件有限公司</v>
          </cell>
          <cell r="I158" t="str">
            <v>制造部-金属件厂后勤</v>
          </cell>
          <cell r="J158" t="str">
            <v>后勤</v>
          </cell>
          <cell r="K158" t="str">
            <v>金属件事业部总经理助理</v>
          </cell>
        </row>
        <row r="158">
          <cell r="M158" t="str">
            <v>河北</v>
          </cell>
          <cell r="N158" t="str">
            <v>河北工厂</v>
          </cell>
          <cell r="O158" t="str">
            <v>劳动合同</v>
          </cell>
          <cell r="P158" t="str">
            <v>是</v>
          </cell>
          <cell r="Q158" t="str">
            <v>否</v>
          </cell>
          <cell r="R158" t="str">
            <v>正式工</v>
          </cell>
          <cell r="S158" t="str">
            <v>生产类</v>
          </cell>
          <cell r="T158" t="str">
            <v>间接人员</v>
          </cell>
        </row>
        <row r="159">
          <cell r="D159" t="str">
            <v>王发</v>
          </cell>
          <cell r="E159" t="str">
            <v>610631198211111016</v>
          </cell>
          <cell r="F159" t="str">
            <v>男</v>
          </cell>
          <cell r="G159" t="str">
            <v>前台</v>
          </cell>
          <cell r="H159" t="str">
            <v>河北光华荣昌汽车部件有限公司</v>
          </cell>
          <cell r="I159" t="str">
            <v>制造部-金属件厂后勤</v>
          </cell>
          <cell r="J159" t="str">
            <v>后勤</v>
          </cell>
          <cell r="K159" t="str">
            <v>电泳车间主任兼工艺工程师</v>
          </cell>
        </row>
        <row r="159">
          <cell r="M159" t="str">
            <v>河北</v>
          </cell>
          <cell r="N159" t="str">
            <v>河北工厂</v>
          </cell>
          <cell r="O159" t="str">
            <v>劳动合同</v>
          </cell>
          <cell r="P159" t="str">
            <v>是</v>
          </cell>
          <cell r="Q159" t="str">
            <v>否</v>
          </cell>
          <cell r="R159" t="str">
            <v>正式工</v>
          </cell>
          <cell r="S159" t="str">
            <v>生产类</v>
          </cell>
          <cell r="T159" t="str">
            <v>间接人员</v>
          </cell>
        </row>
        <row r="160">
          <cell r="D160" t="str">
            <v>耿晓朋</v>
          </cell>
          <cell r="E160" t="str">
            <v>13052419821210501X</v>
          </cell>
          <cell r="F160" t="str">
            <v>男</v>
          </cell>
          <cell r="G160" t="str">
            <v>前台</v>
          </cell>
          <cell r="H160" t="str">
            <v>河北光华荣昌汽车部件有限公司</v>
          </cell>
          <cell r="I160" t="str">
            <v>制造部-金属件厂后勤</v>
          </cell>
          <cell r="J160" t="str">
            <v>后勤</v>
          </cell>
          <cell r="K160" t="str">
            <v>焊接车间主任</v>
          </cell>
        </row>
        <row r="160">
          <cell r="M160" t="str">
            <v>河北</v>
          </cell>
          <cell r="N160" t="str">
            <v>河北工厂</v>
          </cell>
          <cell r="O160" t="str">
            <v>劳动合同</v>
          </cell>
          <cell r="P160" t="str">
            <v>是</v>
          </cell>
          <cell r="Q160" t="str">
            <v>否</v>
          </cell>
          <cell r="R160" t="str">
            <v>正式工</v>
          </cell>
          <cell r="S160" t="str">
            <v>生产类</v>
          </cell>
          <cell r="T160" t="str">
            <v>间接人员</v>
          </cell>
        </row>
        <row r="161">
          <cell r="D161" t="str">
            <v>房珍珍</v>
          </cell>
          <cell r="E161" t="str">
            <v>130434199107160529</v>
          </cell>
          <cell r="F161" t="str">
            <v>女</v>
          </cell>
          <cell r="G161" t="str">
            <v>前台</v>
          </cell>
          <cell r="H161" t="str">
            <v>河北光华荣昌汽车部件有限公司</v>
          </cell>
          <cell r="I161" t="str">
            <v>制造部-金属件厂后勤</v>
          </cell>
          <cell r="J161" t="str">
            <v>后勤</v>
          </cell>
          <cell r="K161" t="str">
            <v>核算员</v>
          </cell>
        </row>
        <row r="161">
          <cell r="M161" t="str">
            <v>河北</v>
          </cell>
          <cell r="N161" t="str">
            <v>河北工厂</v>
          </cell>
          <cell r="O161" t="str">
            <v>劳动合同</v>
          </cell>
          <cell r="P161" t="str">
            <v>是</v>
          </cell>
          <cell r="Q161" t="str">
            <v>否</v>
          </cell>
          <cell r="R161" t="str">
            <v>正式工</v>
          </cell>
          <cell r="S161" t="str">
            <v>生产类</v>
          </cell>
          <cell r="T161" t="str">
            <v>间接人员</v>
          </cell>
        </row>
        <row r="162">
          <cell r="D162" t="str">
            <v>翟凤娟</v>
          </cell>
          <cell r="E162" t="str">
            <v>132931198206033328</v>
          </cell>
          <cell r="F162" t="str">
            <v>女</v>
          </cell>
          <cell r="G162" t="str">
            <v>前台</v>
          </cell>
          <cell r="H162" t="str">
            <v>河北光华荣昌汽车部件有限公司</v>
          </cell>
          <cell r="I162" t="str">
            <v>制造部-总装厂后勤</v>
          </cell>
          <cell r="J162" t="str">
            <v>后勤</v>
          </cell>
          <cell r="K162" t="str">
            <v>缝纫车间主任</v>
          </cell>
        </row>
        <row r="162">
          <cell r="M162" t="str">
            <v>河北</v>
          </cell>
          <cell r="N162" t="str">
            <v>河北工厂</v>
          </cell>
          <cell r="O162" t="str">
            <v>劳动合同</v>
          </cell>
          <cell r="P162" t="str">
            <v>是</v>
          </cell>
          <cell r="Q162" t="str">
            <v>否</v>
          </cell>
          <cell r="R162" t="str">
            <v>正式工</v>
          </cell>
          <cell r="S162" t="str">
            <v>生产类</v>
          </cell>
          <cell r="T162" t="str">
            <v>间接人员</v>
          </cell>
        </row>
        <row r="163">
          <cell r="D163" t="str">
            <v>王伟</v>
          </cell>
          <cell r="E163" t="str">
            <v>142623199004023017</v>
          </cell>
          <cell r="F163" t="str">
            <v>男</v>
          </cell>
          <cell r="G163" t="str">
            <v>前台</v>
          </cell>
          <cell r="H163" t="str">
            <v>河北光华荣昌汽车部件有限公司</v>
          </cell>
          <cell r="I163" t="str">
            <v>制造部-总装厂后勤</v>
          </cell>
          <cell r="J163" t="str">
            <v>后勤</v>
          </cell>
          <cell r="K163" t="str">
            <v>座椅总装车间3.0平台车间主任</v>
          </cell>
        </row>
        <row r="163">
          <cell r="M163" t="str">
            <v>河北</v>
          </cell>
          <cell r="N163" t="str">
            <v>河北工厂</v>
          </cell>
          <cell r="O163" t="str">
            <v>劳动合同</v>
          </cell>
          <cell r="P163" t="str">
            <v>是</v>
          </cell>
          <cell r="Q163" t="str">
            <v>否</v>
          </cell>
          <cell r="R163" t="str">
            <v>正式工</v>
          </cell>
          <cell r="S163" t="str">
            <v>生产类</v>
          </cell>
          <cell r="T163" t="str">
            <v>间接人员</v>
          </cell>
        </row>
        <row r="164">
          <cell r="D164" t="str">
            <v>米芝霖</v>
          </cell>
          <cell r="E164" t="str">
            <v>130983199803102220</v>
          </cell>
          <cell r="F164" t="str">
            <v>女</v>
          </cell>
          <cell r="G164" t="str">
            <v>前台</v>
          </cell>
          <cell r="H164" t="str">
            <v>河北光华荣昌汽车部件有限公司</v>
          </cell>
          <cell r="I164" t="str">
            <v>制造部-总装厂后勤</v>
          </cell>
          <cell r="J164" t="str">
            <v>后勤</v>
          </cell>
          <cell r="K164" t="str">
            <v>统计员</v>
          </cell>
        </row>
        <row r="164">
          <cell r="M164" t="str">
            <v>河北</v>
          </cell>
          <cell r="N164" t="str">
            <v>河北工厂</v>
          </cell>
          <cell r="O164" t="str">
            <v>劳动合同</v>
          </cell>
          <cell r="P164" t="str">
            <v>是</v>
          </cell>
          <cell r="Q164" t="str">
            <v>否</v>
          </cell>
          <cell r="R164" t="str">
            <v>正式工</v>
          </cell>
          <cell r="S164" t="str">
            <v>生产类</v>
          </cell>
          <cell r="T164" t="str">
            <v>间接人员</v>
          </cell>
        </row>
        <row r="165">
          <cell r="D165" t="str">
            <v>李贵林</v>
          </cell>
          <cell r="E165" t="str">
            <v>372324198709253216</v>
          </cell>
          <cell r="F165" t="str">
            <v>男</v>
          </cell>
          <cell r="G165" t="str">
            <v>前台</v>
          </cell>
          <cell r="H165" t="str">
            <v>河北光华荣昌汽车部件有限公司</v>
          </cell>
          <cell r="I165" t="str">
            <v>制造部-后视镜模块后勤</v>
          </cell>
          <cell r="J165" t="str">
            <v>后勤</v>
          </cell>
          <cell r="K165" t="str">
            <v>注塑车间模具工艺主管</v>
          </cell>
        </row>
        <row r="165">
          <cell r="M165" t="str">
            <v>河北</v>
          </cell>
          <cell r="N165" t="str">
            <v>河北工厂</v>
          </cell>
          <cell r="O165" t="str">
            <v>劳动合同</v>
          </cell>
          <cell r="P165" t="str">
            <v>是</v>
          </cell>
          <cell r="Q165" t="str">
            <v>否</v>
          </cell>
          <cell r="R165" t="str">
            <v>正式工</v>
          </cell>
          <cell r="S165" t="str">
            <v>生产类</v>
          </cell>
          <cell r="T165" t="str">
            <v>间接人员</v>
          </cell>
        </row>
        <row r="166">
          <cell r="D166" t="str">
            <v>宋连利</v>
          </cell>
          <cell r="E166" t="str">
            <v>120225198105034672</v>
          </cell>
          <cell r="F166" t="str">
            <v>男</v>
          </cell>
          <cell r="G166" t="str">
            <v>前台</v>
          </cell>
          <cell r="H166" t="str">
            <v>河北光华荣昌汽车部件有限公司</v>
          </cell>
          <cell r="I166" t="str">
            <v>制造部-后视镜模块后勤</v>
          </cell>
          <cell r="J166" t="str">
            <v>后勤</v>
          </cell>
          <cell r="K166" t="str">
            <v>涂装车间主任</v>
          </cell>
        </row>
        <row r="166">
          <cell r="M166" t="str">
            <v>河北</v>
          </cell>
          <cell r="N166" t="str">
            <v>河北工厂</v>
          </cell>
          <cell r="O166" t="str">
            <v>劳动合同</v>
          </cell>
          <cell r="P166" t="str">
            <v>是</v>
          </cell>
          <cell r="Q166" t="str">
            <v>否</v>
          </cell>
          <cell r="R166" t="str">
            <v>正式工</v>
          </cell>
          <cell r="S166" t="str">
            <v>生产类</v>
          </cell>
          <cell r="T166" t="str">
            <v>间接人员</v>
          </cell>
        </row>
        <row r="167">
          <cell r="D167" t="str">
            <v>李兆港</v>
          </cell>
          <cell r="E167" t="str">
            <v>130983199101283311</v>
          </cell>
          <cell r="F167" t="str">
            <v>男</v>
          </cell>
          <cell r="G167" t="str">
            <v>前台</v>
          </cell>
          <cell r="H167" t="str">
            <v>河北光华荣昌汽车部件有限公司</v>
          </cell>
          <cell r="I167" t="str">
            <v>制造部-后视镜模块后勤</v>
          </cell>
          <cell r="J167" t="str">
            <v>后勤</v>
          </cell>
          <cell r="K167" t="str">
            <v>代理后视镜车间主任</v>
          </cell>
        </row>
        <row r="167">
          <cell r="M167" t="str">
            <v>河北</v>
          </cell>
          <cell r="N167" t="str">
            <v>河北工厂</v>
          </cell>
          <cell r="O167" t="str">
            <v>劳动合同</v>
          </cell>
          <cell r="P167" t="str">
            <v>是</v>
          </cell>
          <cell r="Q167" t="str">
            <v>否</v>
          </cell>
          <cell r="R167" t="str">
            <v>正式工</v>
          </cell>
          <cell r="S167" t="str">
            <v>生产类</v>
          </cell>
          <cell r="T167" t="str">
            <v>间接人员</v>
          </cell>
        </row>
        <row r="168">
          <cell r="D168" t="str">
            <v>姬胜阳</v>
          </cell>
          <cell r="E168" t="str">
            <v>130983199201222217</v>
          </cell>
          <cell r="F168" t="str">
            <v>男</v>
          </cell>
          <cell r="G168" t="str">
            <v>前台</v>
          </cell>
          <cell r="H168" t="str">
            <v>河北光华荣昌汽车部件有限公司</v>
          </cell>
          <cell r="I168" t="str">
            <v>制造部-金属件厂后勤</v>
          </cell>
          <cell r="J168" t="str">
            <v>后勤</v>
          </cell>
          <cell r="K168" t="str">
            <v>冲压弯管车间班长</v>
          </cell>
        </row>
        <row r="168">
          <cell r="M168" t="str">
            <v>河北</v>
          </cell>
          <cell r="N168" t="str">
            <v>河北工厂</v>
          </cell>
          <cell r="O168" t="str">
            <v>劳动合同</v>
          </cell>
          <cell r="P168" t="str">
            <v>是</v>
          </cell>
          <cell r="Q168" t="str">
            <v>否</v>
          </cell>
          <cell r="R168" t="str">
            <v>正式工</v>
          </cell>
          <cell r="S168" t="str">
            <v>生产类</v>
          </cell>
          <cell r="T168" t="str">
            <v>间接人员</v>
          </cell>
        </row>
        <row r="169">
          <cell r="D169" t="str">
            <v>王祥</v>
          </cell>
          <cell r="E169" t="str">
            <v>130983199302141619</v>
          </cell>
          <cell r="F169" t="str">
            <v>男</v>
          </cell>
          <cell r="G169" t="str">
            <v>前台</v>
          </cell>
          <cell r="H169" t="str">
            <v>河北光华荣昌汽车部件有限公司</v>
          </cell>
          <cell r="I169" t="str">
            <v>冲压弯管车间</v>
          </cell>
          <cell r="J169" t="str">
            <v>冲压弯管车间</v>
          </cell>
          <cell r="K169" t="str">
            <v>冲压工</v>
          </cell>
        </row>
        <row r="169">
          <cell r="M169" t="str">
            <v>河北</v>
          </cell>
          <cell r="N169" t="str">
            <v>河北工厂</v>
          </cell>
          <cell r="O169" t="str">
            <v>劳动合同</v>
          </cell>
          <cell r="P169" t="str">
            <v>是</v>
          </cell>
          <cell r="Q169" t="str">
            <v>否</v>
          </cell>
          <cell r="R169" t="str">
            <v>正式工</v>
          </cell>
          <cell r="S169" t="str">
            <v>生产类</v>
          </cell>
          <cell r="T169" t="str">
            <v>直接人员</v>
          </cell>
        </row>
        <row r="170">
          <cell r="D170" t="str">
            <v>王宝俊</v>
          </cell>
          <cell r="E170" t="str">
            <v>130925198506255812</v>
          </cell>
          <cell r="F170" t="str">
            <v>男</v>
          </cell>
          <cell r="G170" t="str">
            <v>前台</v>
          </cell>
          <cell r="H170" t="str">
            <v>河北光华荣昌汽车部件有限公司</v>
          </cell>
          <cell r="I170" t="str">
            <v>冲压弯管车间</v>
          </cell>
          <cell r="J170" t="str">
            <v>冲压弯管车间</v>
          </cell>
          <cell r="K170" t="str">
            <v>模具维修</v>
          </cell>
        </row>
        <row r="170">
          <cell r="M170" t="str">
            <v>河北</v>
          </cell>
          <cell r="N170" t="str">
            <v>河北工厂</v>
          </cell>
          <cell r="O170" t="str">
            <v>劳动合同</v>
          </cell>
          <cell r="P170" t="str">
            <v>是</v>
          </cell>
          <cell r="Q170" t="str">
            <v>否</v>
          </cell>
          <cell r="R170" t="str">
            <v>正式工</v>
          </cell>
          <cell r="S170" t="str">
            <v>生产类</v>
          </cell>
          <cell r="T170" t="str">
            <v>直接人员</v>
          </cell>
        </row>
        <row r="171">
          <cell r="D171" t="str">
            <v>邓福源</v>
          </cell>
          <cell r="E171" t="str">
            <v>130983198402171618</v>
          </cell>
          <cell r="F171" t="str">
            <v>男</v>
          </cell>
          <cell r="G171" t="str">
            <v>前台</v>
          </cell>
          <cell r="H171" t="str">
            <v>河北光华荣昌汽车部件有限公司</v>
          </cell>
          <cell r="I171" t="str">
            <v>冲压弯管车间</v>
          </cell>
          <cell r="J171" t="str">
            <v>冲压弯管车间</v>
          </cell>
          <cell r="K171" t="str">
            <v>模具维修</v>
          </cell>
        </row>
        <row r="171">
          <cell r="M171" t="str">
            <v>河北</v>
          </cell>
          <cell r="N171" t="str">
            <v>河北工厂</v>
          </cell>
          <cell r="O171" t="str">
            <v>劳动合同</v>
          </cell>
          <cell r="P171" t="str">
            <v>是</v>
          </cell>
          <cell r="Q171" t="str">
            <v>否</v>
          </cell>
          <cell r="R171" t="str">
            <v>正式工</v>
          </cell>
          <cell r="S171" t="str">
            <v>生产类</v>
          </cell>
          <cell r="T171" t="str">
            <v>直接人员</v>
          </cell>
        </row>
        <row r="172">
          <cell r="D172" t="str">
            <v>于正军</v>
          </cell>
          <cell r="E172" t="str">
            <v>132930197707191817</v>
          </cell>
          <cell r="F172" t="str">
            <v>男</v>
          </cell>
          <cell r="G172" t="str">
            <v>前台</v>
          </cell>
          <cell r="H172" t="str">
            <v>河北光华荣昌汽车部件有限公司</v>
          </cell>
          <cell r="I172" t="str">
            <v>冲压弯管车间</v>
          </cell>
          <cell r="J172" t="str">
            <v>冲压弯管车间</v>
          </cell>
          <cell r="K172" t="str">
            <v>辅工</v>
          </cell>
        </row>
        <row r="172">
          <cell r="M172" t="str">
            <v>河北</v>
          </cell>
          <cell r="N172" t="str">
            <v>河北工厂</v>
          </cell>
          <cell r="O172" t="str">
            <v>劳动合同</v>
          </cell>
          <cell r="P172" t="str">
            <v>是</v>
          </cell>
          <cell r="Q172" t="str">
            <v>否</v>
          </cell>
          <cell r="R172" t="str">
            <v>正式工</v>
          </cell>
          <cell r="S172" t="str">
            <v>生产类</v>
          </cell>
          <cell r="T172" t="str">
            <v>直接人员</v>
          </cell>
        </row>
        <row r="173">
          <cell r="D173" t="str">
            <v>梁国敏</v>
          </cell>
          <cell r="E173" t="str">
            <v>132930198203022838</v>
          </cell>
          <cell r="F173" t="str">
            <v>男</v>
          </cell>
          <cell r="G173" t="str">
            <v>前台</v>
          </cell>
          <cell r="H173" t="str">
            <v>河北光华荣昌汽车部件有限公司</v>
          </cell>
          <cell r="I173" t="str">
            <v>冲压弯管车间</v>
          </cell>
          <cell r="J173" t="str">
            <v>冲压弯管车间</v>
          </cell>
          <cell r="K173" t="str">
            <v>辅工</v>
          </cell>
        </row>
        <row r="173">
          <cell r="M173" t="str">
            <v>河北</v>
          </cell>
          <cell r="N173" t="str">
            <v>河北工厂</v>
          </cell>
          <cell r="O173" t="str">
            <v>劳动合同</v>
          </cell>
          <cell r="P173" t="str">
            <v>是</v>
          </cell>
          <cell r="Q173" t="str">
            <v>否</v>
          </cell>
          <cell r="R173" t="str">
            <v>正式工</v>
          </cell>
          <cell r="S173" t="str">
            <v>生产类</v>
          </cell>
          <cell r="T173" t="str">
            <v>直接人员</v>
          </cell>
        </row>
        <row r="174">
          <cell r="D174" t="str">
            <v>范丙星</v>
          </cell>
          <cell r="E174" t="str">
            <v>130983199104105537</v>
          </cell>
          <cell r="F174" t="str">
            <v>男</v>
          </cell>
          <cell r="G174" t="str">
            <v>前台</v>
          </cell>
          <cell r="H174" t="str">
            <v>河北光华荣昌汽车部件有限公司</v>
          </cell>
          <cell r="I174" t="str">
            <v>冲压弯管车间</v>
          </cell>
          <cell r="J174" t="str">
            <v>冲压弯管车间</v>
          </cell>
          <cell r="K174" t="str">
            <v>焊工</v>
          </cell>
        </row>
        <row r="174">
          <cell r="M174" t="str">
            <v>河北</v>
          </cell>
          <cell r="N174" t="str">
            <v>河北工厂</v>
          </cell>
          <cell r="O174" t="str">
            <v>劳动合同</v>
          </cell>
          <cell r="P174" t="str">
            <v>是</v>
          </cell>
          <cell r="Q174" t="str">
            <v>否</v>
          </cell>
          <cell r="R174" t="str">
            <v>正式工</v>
          </cell>
          <cell r="S174" t="str">
            <v>生产类</v>
          </cell>
          <cell r="T174" t="str">
            <v>直接人员</v>
          </cell>
        </row>
        <row r="175">
          <cell r="D175" t="str">
            <v>陈月涛</v>
          </cell>
          <cell r="E175" t="str">
            <v>132930198112282239</v>
          </cell>
          <cell r="F175" t="str">
            <v>男</v>
          </cell>
          <cell r="G175" t="str">
            <v>前台</v>
          </cell>
          <cell r="H175" t="str">
            <v>河北光华荣昌汽车部件有限公司</v>
          </cell>
          <cell r="I175" t="str">
            <v>冲压弯管车间</v>
          </cell>
          <cell r="J175" t="str">
            <v>冲压弯管车间</v>
          </cell>
          <cell r="K175" t="str">
            <v>焊工</v>
          </cell>
        </row>
        <row r="175">
          <cell r="M175" t="str">
            <v>河北</v>
          </cell>
          <cell r="N175" t="str">
            <v>河北工厂</v>
          </cell>
          <cell r="O175" t="str">
            <v>劳动合同</v>
          </cell>
          <cell r="P175" t="str">
            <v>是</v>
          </cell>
          <cell r="Q175" t="str">
            <v>否</v>
          </cell>
          <cell r="R175" t="str">
            <v>正式工</v>
          </cell>
          <cell r="S175" t="str">
            <v>生产类</v>
          </cell>
          <cell r="T175" t="str">
            <v>直接人员</v>
          </cell>
        </row>
        <row r="176">
          <cell r="D176" t="str">
            <v>王滨</v>
          </cell>
          <cell r="E176" t="str">
            <v>132930197803071815</v>
          </cell>
          <cell r="F176" t="str">
            <v>男</v>
          </cell>
          <cell r="G176" t="str">
            <v>前台</v>
          </cell>
          <cell r="H176" t="str">
            <v>河北光华荣昌汽车部件有限公司</v>
          </cell>
          <cell r="I176" t="str">
            <v>冲压弯管车间</v>
          </cell>
          <cell r="J176" t="str">
            <v>冲压弯管车间</v>
          </cell>
          <cell r="K176" t="str">
            <v>冲压工</v>
          </cell>
        </row>
        <row r="176">
          <cell r="M176" t="str">
            <v>河北</v>
          </cell>
          <cell r="N176" t="str">
            <v>河北工厂</v>
          </cell>
          <cell r="O176" t="str">
            <v>劳动合同</v>
          </cell>
          <cell r="P176" t="str">
            <v>是</v>
          </cell>
          <cell r="Q176" t="str">
            <v>否</v>
          </cell>
          <cell r="R176" t="str">
            <v>正式工</v>
          </cell>
          <cell r="S176" t="str">
            <v>生产类</v>
          </cell>
          <cell r="T176" t="str">
            <v>直接人员</v>
          </cell>
        </row>
        <row r="177">
          <cell r="D177" t="str">
            <v>董凤海</v>
          </cell>
          <cell r="E177" t="str">
            <v>232622197602272618</v>
          </cell>
          <cell r="F177" t="str">
            <v>男</v>
          </cell>
          <cell r="G177" t="str">
            <v>前台</v>
          </cell>
          <cell r="H177" t="str">
            <v>河北光华荣昌汽车部件有限公司</v>
          </cell>
          <cell r="I177" t="str">
            <v>冲压弯管车间</v>
          </cell>
          <cell r="J177" t="str">
            <v>冲压弯管车间</v>
          </cell>
          <cell r="K177" t="str">
            <v>冲压工</v>
          </cell>
        </row>
        <row r="177">
          <cell r="M177" t="str">
            <v>河北</v>
          </cell>
          <cell r="N177" t="str">
            <v>河北工厂</v>
          </cell>
          <cell r="O177" t="str">
            <v>劳动合同</v>
          </cell>
          <cell r="P177" t="str">
            <v>是</v>
          </cell>
          <cell r="Q177" t="str">
            <v>否</v>
          </cell>
          <cell r="R177" t="str">
            <v>正式工</v>
          </cell>
          <cell r="S177" t="str">
            <v>生产类</v>
          </cell>
          <cell r="T177" t="str">
            <v>直接人员</v>
          </cell>
        </row>
        <row r="178">
          <cell r="D178" t="str">
            <v>崔永文</v>
          </cell>
          <cell r="E178" t="str">
            <v>132930199410102835</v>
          </cell>
          <cell r="F178" t="str">
            <v>男</v>
          </cell>
          <cell r="G178" t="str">
            <v>前台</v>
          </cell>
          <cell r="H178" t="str">
            <v>河北光华荣昌汽车部件有限公司</v>
          </cell>
          <cell r="I178" t="str">
            <v>冲压弯管车间</v>
          </cell>
          <cell r="J178" t="str">
            <v>冲压弯管车间</v>
          </cell>
          <cell r="K178" t="str">
            <v>冲压工</v>
          </cell>
        </row>
        <row r="178">
          <cell r="M178" t="str">
            <v>河北</v>
          </cell>
          <cell r="N178" t="str">
            <v>河北工厂</v>
          </cell>
          <cell r="O178" t="str">
            <v>劳动合同</v>
          </cell>
          <cell r="P178" t="str">
            <v>是</v>
          </cell>
          <cell r="Q178" t="str">
            <v>否</v>
          </cell>
          <cell r="R178" t="str">
            <v>正式工</v>
          </cell>
          <cell r="S178" t="str">
            <v>生产类</v>
          </cell>
          <cell r="T178" t="str">
            <v>直接人员</v>
          </cell>
        </row>
        <row r="179">
          <cell r="D179" t="str">
            <v>赵卫</v>
          </cell>
          <cell r="E179" t="str">
            <v>130983199405053718</v>
          </cell>
          <cell r="F179" t="str">
            <v>男</v>
          </cell>
          <cell r="G179" t="str">
            <v>前台</v>
          </cell>
          <cell r="H179" t="str">
            <v>河北光华荣昌汽车部件有限公司</v>
          </cell>
          <cell r="I179" t="str">
            <v>冲压弯管车间</v>
          </cell>
          <cell r="J179" t="str">
            <v>冲压弯管车间</v>
          </cell>
          <cell r="K179" t="str">
            <v>冲压工</v>
          </cell>
        </row>
        <row r="179">
          <cell r="M179" t="str">
            <v>河北</v>
          </cell>
          <cell r="N179" t="str">
            <v>河北工厂</v>
          </cell>
          <cell r="O179" t="str">
            <v>劳动合同</v>
          </cell>
          <cell r="P179" t="str">
            <v>是</v>
          </cell>
          <cell r="Q179" t="str">
            <v>否</v>
          </cell>
          <cell r="R179" t="str">
            <v>正式工</v>
          </cell>
          <cell r="S179" t="str">
            <v>生产类</v>
          </cell>
          <cell r="T179" t="str">
            <v>直接人员</v>
          </cell>
        </row>
        <row r="180">
          <cell r="D180" t="str">
            <v>王先平</v>
          </cell>
          <cell r="E180" t="str">
            <v>230231199402132030</v>
          </cell>
          <cell r="F180" t="str">
            <v>男</v>
          </cell>
          <cell r="G180" t="str">
            <v>前台</v>
          </cell>
          <cell r="H180" t="str">
            <v>河北光华荣昌汽车部件有限公司</v>
          </cell>
          <cell r="I180" t="str">
            <v>冲压弯管车间</v>
          </cell>
          <cell r="J180" t="str">
            <v>冲压弯管车间</v>
          </cell>
          <cell r="K180" t="str">
            <v>冲压工</v>
          </cell>
        </row>
        <row r="180">
          <cell r="M180" t="str">
            <v>河北</v>
          </cell>
          <cell r="N180" t="str">
            <v>河北工厂</v>
          </cell>
          <cell r="O180" t="str">
            <v>劳动合同</v>
          </cell>
          <cell r="P180" t="str">
            <v>是</v>
          </cell>
          <cell r="Q180" t="str">
            <v>否</v>
          </cell>
          <cell r="R180" t="str">
            <v>正式工</v>
          </cell>
          <cell r="S180" t="str">
            <v>生产类</v>
          </cell>
          <cell r="T180" t="str">
            <v>直接人员</v>
          </cell>
        </row>
        <row r="181">
          <cell r="D181" t="str">
            <v>蒋云浩</v>
          </cell>
          <cell r="E181" t="str">
            <v>130924198510143534</v>
          </cell>
          <cell r="F181" t="str">
            <v>男</v>
          </cell>
          <cell r="G181" t="str">
            <v>前台</v>
          </cell>
          <cell r="H181" t="str">
            <v>河北光华荣昌汽车部件有限公司</v>
          </cell>
          <cell r="I181" t="str">
            <v>冲压弯管车间</v>
          </cell>
          <cell r="J181" t="str">
            <v>冲压弯管车间</v>
          </cell>
          <cell r="K181" t="str">
            <v>冲压工</v>
          </cell>
        </row>
        <row r="181">
          <cell r="M181" t="str">
            <v>河北</v>
          </cell>
          <cell r="N181" t="str">
            <v>河北工厂</v>
          </cell>
          <cell r="O181" t="str">
            <v>劳动合同</v>
          </cell>
          <cell r="P181" t="str">
            <v>是</v>
          </cell>
          <cell r="Q181" t="str">
            <v>否</v>
          </cell>
          <cell r="R181" t="str">
            <v>正式工</v>
          </cell>
          <cell r="S181" t="str">
            <v>生产类</v>
          </cell>
          <cell r="T181" t="str">
            <v>直接人员</v>
          </cell>
        </row>
        <row r="182">
          <cell r="D182" t="str">
            <v>于型淼</v>
          </cell>
          <cell r="E182" t="str">
            <v>132930199201233513</v>
          </cell>
          <cell r="F182" t="str">
            <v>男</v>
          </cell>
          <cell r="G182" t="str">
            <v>前台</v>
          </cell>
          <cell r="H182" t="str">
            <v>河北光华荣昌汽车部件有限公司</v>
          </cell>
          <cell r="I182" t="str">
            <v>冲压弯管车间</v>
          </cell>
          <cell r="J182" t="str">
            <v>冲压弯管车间</v>
          </cell>
          <cell r="K182" t="str">
            <v>冲压工</v>
          </cell>
        </row>
        <row r="182">
          <cell r="M182" t="str">
            <v>河北</v>
          </cell>
          <cell r="N182" t="str">
            <v>河北工厂</v>
          </cell>
          <cell r="O182" t="str">
            <v>劳动合同</v>
          </cell>
          <cell r="P182" t="str">
            <v>是</v>
          </cell>
          <cell r="Q182" t="str">
            <v>否</v>
          </cell>
          <cell r="R182" t="str">
            <v>正式工</v>
          </cell>
          <cell r="S182" t="str">
            <v>生产类</v>
          </cell>
          <cell r="T182" t="str">
            <v>直接人员</v>
          </cell>
        </row>
        <row r="183">
          <cell r="D183" t="str">
            <v>于代弟</v>
          </cell>
          <cell r="E183" t="str">
            <v>132930197512041827</v>
          </cell>
          <cell r="F183" t="str">
            <v>女</v>
          </cell>
          <cell r="G183" t="str">
            <v>前台</v>
          </cell>
          <cell r="H183" t="str">
            <v>河北光华荣昌汽车部件有限公司</v>
          </cell>
          <cell r="I183" t="str">
            <v>冲压弯管车间</v>
          </cell>
          <cell r="J183" t="str">
            <v>冲压弯管车间</v>
          </cell>
          <cell r="K183" t="str">
            <v>冲压工</v>
          </cell>
        </row>
        <row r="183">
          <cell r="M183" t="str">
            <v>河北</v>
          </cell>
          <cell r="N183" t="str">
            <v>河北工厂</v>
          </cell>
          <cell r="O183" t="str">
            <v>劳动合同</v>
          </cell>
          <cell r="P183" t="str">
            <v>是</v>
          </cell>
          <cell r="Q183" t="str">
            <v>否</v>
          </cell>
          <cell r="R183" t="str">
            <v>正式工</v>
          </cell>
          <cell r="S183" t="str">
            <v>生产类</v>
          </cell>
          <cell r="T183" t="str">
            <v>直接人员</v>
          </cell>
        </row>
        <row r="184">
          <cell r="D184" t="str">
            <v>范淑菁</v>
          </cell>
          <cell r="E184" t="str">
            <v>132930197411160923</v>
          </cell>
          <cell r="F184" t="str">
            <v>女</v>
          </cell>
          <cell r="G184" t="str">
            <v>前台</v>
          </cell>
          <cell r="H184" t="str">
            <v>河北光华荣昌汽车部件有限公司</v>
          </cell>
          <cell r="I184" t="str">
            <v>冲压弯管车间</v>
          </cell>
          <cell r="J184" t="str">
            <v>冲压弯管车间</v>
          </cell>
          <cell r="K184" t="str">
            <v>冲压工</v>
          </cell>
        </row>
        <row r="184">
          <cell r="M184" t="str">
            <v>河北</v>
          </cell>
          <cell r="N184" t="str">
            <v>河北工厂</v>
          </cell>
          <cell r="O184" t="str">
            <v>劳动合同</v>
          </cell>
          <cell r="P184" t="str">
            <v>是</v>
          </cell>
          <cell r="Q184" t="str">
            <v>否</v>
          </cell>
          <cell r="R184" t="str">
            <v>正式工</v>
          </cell>
          <cell r="S184" t="str">
            <v>生产类</v>
          </cell>
          <cell r="T184" t="str">
            <v>直接人员</v>
          </cell>
        </row>
        <row r="185">
          <cell r="D185" t="str">
            <v>郭瑞超</v>
          </cell>
          <cell r="E185" t="str">
            <v>130983199610081419</v>
          </cell>
          <cell r="F185" t="str">
            <v>男</v>
          </cell>
          <cell r="G185" t="str">
            <v>前台</v>
          </cell>
          <cell r="H185" t="str">
            <v>河北光华荣昌汽车部件有限公司</v>
          </cell>
          <cell r="I185" t="str">
            <v>冲压弯管车间</v>
          </cell>
          <cell r="J185" t="str">
            <v>冲压弯管车间</v>
          </cell>
          <cell r="K185" t="str">
            <v>冲压工</v>
          </cell>
        </row>
        <row r="185">
          <cell r="M185" t="str">
            <v>河北</v>
          </cell>
          <cell r="N185" t="str">
            <v>河北工厂</v>
          </cell>
          <cell r="O185" t="str">
            <v>劳动合同</v>
          </cell>
          <cell r="P185" t="str">
            <v>是</v>
          </cell>
          <cell r="Q185" t="str">
            <v>否</v>
          </cell>
          <cell r="R185" t="str">
            <v>正式工</v>
          </cell>
          <cell r="S185" t="str">
            <v>生产类</v>
          </cell>
          <cell r="T185" t="str">
            <v>直接人员</v>
          </cell>
        </row>
        <row r="186">
          <cell r="D186" t="str">
            <v>白华庚</v>
          </cell>
          <cell r="E186" t="str">
            <v>130983199203102219</v>
          </cell>
          <cell r="F186" t="str">
            <v>男</v>
          </cell>
          <cell r="G186" t="str">
            <v>前台</v>
          </cell>
          <cell r="H186" t="str">
            <v>河北光华荣昌汽车部件有限公司</v>
          </cell>
          <cell r="I186" t="str">
            <v>冲压弯管车间</v>
          </cell>
          <cell r="J186" t="str">
            <v>冲压弯管车间</v>
          </cell>
          <cell r="K186" t="str">
            <v>冲压工</v>
          </cell>
        </row>
        <row r="186">
          <cell r="M186" t="str">
            <v>河北</v>
          </cell>
          <cell r="N186" t="str">
            <v>河北工厂</v>
          </cell>
          <cell r="O186" t="str">
            <v>劳动合同</v>
          </cell>
          <cell r="P186" t="str">
            <v>是</v>
          </cell>
          <cell r="Q186" t="str">
            <v>否</v>
          </cell>
          <cell r="R186" t="str">
            <v>正式工</v>
          </cell>
          <cell r="S186" t="str">
            <v>生产类</v>
          </cell>
          <cell r="T186" t="str">
            <v>直接人员</v>
          </cell>
        </row>
        <row r="187">
          <cell r="D187" t="str">
            <v>邓雪</v>
          </cell>
          <cell r="E187" t="str">
            <v>130983198403101638</v>
          </cell>
          <cell r="F187" t="str">
            <v>男</v>
          </cell>
          <cell r="G187" t="str">
            <v>前台</v>
          </cell>
          <cell r="H187" t="str">
            <v>河北光华荣昌汽车部件有限公司</v>
          </cell>
          <cell r="I187" t="str">
            <v>冲压弯管车间</v>
          </cell>
          <cell r="J187" t="str">
            <v>冲压弯管车间</v>
          </cell>
          <cell r="K187" t="str">
            <v>冲压工</v>
          </cell>
        </row>
        <row r="187">
          <cell r="M187" t="str">
            <v>河北</v>
          </cell>
          <cell r="N187" t="str">
            <v>河北工厂</v>
          </cell>
          <cell r="O187" t="str">
            <v>劳动合同</v>
          </cell>
          <cell r="P187" t="str">
            <v>是</v>
          </cell>
          <cell r="Q187" t="str">
            <v>否</v>
          </cell>
          <cell r="R187" t="str">
            <v>正式工</v>
          </cell>
          <cell r="S187" t="str">
            <v>生产类</v>
          </cell>
          <cell r="T187" t="str">
            <v>直接人员</v>
          </cell>
        </row>
        <row r="188">
          <cell r="D188" t="str">
            <v>易春凤</v>
          </cell>
          <cell r="E188" t="str">
            <v>132930197601291422</v>
          </cell>
          <cell r="F188" t="str">
            <v>女</v>
          </cell>
          <cell r="G188" t="str">
            <v>前台</v>
          </cell>
          <cell r="H188" t="str">
            <v>河北光华荣昌汽车部件有限公司</v>
          </cell>
          <cell r="I188" t="str">
            <v>冲压弯管车间</v>
          </cell>
          <cell r="J188" t="str">
            <v>冲压弯管车间</v>
          </cell>
          <cell r="K188" t="str">
            <v>冲压工</v>
          </cell>
        </row>
        <row r="188">
          <cell r="M188" t="str">
            <v>河北</v>
          </cell>
          <cell r="N188" t="str">
            <v>河北工厂</v>
          </cell>
          <cell r="O188" t="str">
            <v>劳动合同</v>
          </cell>
          <cell r="P188" t="str">
            <v>是</v>
          </cell>
          <cell r="Q188" t="str">
            <v>否</v>
          </cell>
          <cell r="R188" t="str">
            <v>正式工</v>
          </cell>
          <cell r="S188" t="str">
            <v>生产类</v>
          </cell>
          <cell r="T188" t="str">
            <v>直接人员</v>
          </cell>
        </row>
        <row r="189">
          <cell r="D189" t="str">
            <v>刘建海</v>
          </cell>
          <cell r="E189" t="str">
            <v>130924199905020533</v>
          </cell>
          <cell r="F189" t="str">
            <v>男</v>
          </cell>
          <cell r="G189" t="str">
            <v>前台</v>
          </cell>
          <cell r="H189" t="str">
            <v>河北光华荣昌汽车部件有限公司</v>
          </cell>
          <cell r="I189" t="str">
            <v>冲压弯管车间</v>
          </cell>
          <cell r="J189" t="str">
            <v>冲压弯管车间</v>
          </cell>
          <cell r="K189" t="str">
            <v>冲压工</v>
          </cell>
        </row>
        <row r="189">
          <cell r="M189" t="str">
            <v>河北</v>
          </cell>
          <cell r="N189" t="str">
            <v>河北工厂</v>
          </cell>
          <cell r="O189" t="str">
            <v>劳动合同</v>
          </cell>
          <cell r="P189" t="str">
            <v>是</v>
          </cell>
          <cell r="Q189" t="str">
            <v>否</v>
          </cell>
          <cell r="R189" t="str">
            <v>正式工</v>
          </cell>
          <cell r="S189" t="str">
            <v>生产类</v>
          </cell>
          <cell r="T189" t="str">
            <v>直接人员</v>
          </cell>
        </row>
        <row r="190">
          <cell r="D190" t="str">
            <v>王建国</v>
          </cell>
          <cell r="E190" t="str">
            <v>130924198201294216</v>
          </cell>
          <cell r="F190" t="str">
            <v>男</v>
          </cell>
          <cell r="G190" t="str">
            <v>前台</v>
          </cell>
          <cell r="H190" t="str">
            <v>河北光华荣昌汽车部件有限公司</v>
          </cell>
          <cell r="I190" t="str">
            <v>冲压弯管车间</v>
          </cell>
          <cell r="J190" t="str">
            <v>冲压弯管车间</v>
          </cell>
          <cell r="K190" t="str">
            <v>冲压工</v>
          </cell>
        </row>
        <row r="190">
          <cell r="M190" t="str">
            <v>河北</v>
          </cell>
          <cell r="N190" t="str">
            <v>河北工厂</v>
          </cell>
          <cell r="O190" t="str">
            <v>劳动合同</v>
          </cell>
          <cell r="P190" t="str">
            <v>是</v>
          </cell>
          <cell r="Q190" t="str">
            <v>否</v>
          </cell>
          <cell r="R190" t="str">
            <v>正式工</v>
          </cell>
          <cell r="S190" t="str">
            <v>生产类</v>
          </cell>
          <cell r="T190" t="str">
            <v>直接人员</v>
          </cell>
        </row>
        <row r="191">
          <cell r="D191" t="str">
            <v>孙建华</v>
          </cell>
          <cell r="E191" t="str">
            <v>132930197603060310</v>
          </cell>
          <cell r="F191" t="str">
            <v>男</v>
          </cell>
          <cell r="G191" t="str">
            <v>前台</v>
          </cell>
          <cell r="H191" t="str">
            <v>河北光华荣昌汽车部件有限公司</v>
          </cell>
          <cell r="I191" t="str">
            <v>冲压弯管车间</v>
          </cell>
          <cell r="J191" t="str">
            <v>冲压弯管车间</v>
          </cell>
          <cell r="K191" t="str">
            <v>冲压工</v>
          </cell>
        </row>
        <row r="191">
          <cell r="M191" t="str">
            <v>河北</v>
          </cell>
          <cell r="N191" t="str">
            <v>河北工厂</v>
          </cell>
          <cell r="O191" t="str">
            <v>劳动合同</v>
          </cell>
          <cell r="P191" t="str">
            <v>是</v>
          </cell>
          <cell r="Q191" t="str">
            <v>否</v>
          </cell>
          <cell r="R191" t="str">
            <v>正式工</v>
          </cell>
          <cell r="S191" t="str">
            <v>生产类</v>
          </cell>
          <cell r="T191" t="str">
            <v>直接人员</v>
          </cell>
        </row>
        <row r="192">
          <cell r="D192" t="str">
            <v>马立升</v>
          </cell>
          <cell r="E192" t="str">
            <v>130983199901013715</v>
          </cell>
          <cell r="F192" t="str">
            <v>男</v>
          </cell>
          <cell r="G192" t="str">
            <v>前台</v>
          </cell>
          <cell r="H192" t="str">
            <v>河北光华荣昌汽车部件有限公司</v>
          </cell>
          <cell r="I192" t="str">
            <v>冲压弯管车间</v>
          </cell>
          <cell r="J192" t="str">
            <v>冲压弯管车间</v>
          </cell>
          <cell r="K192" t="str">
            <v>冲压工</v>
          </cell>
        </row>
        <row r="192">
          <cell r="M192" t="str">
            <v>河北</v>
          </cell>
          <cell r="N192" t="str">
            <v>河北工厂</v>
          </cell>
          <cell r="O192" t="str">
            <v>劳动合同</v>
          </cell>
          <cell r="P192" t="str">
            <v>是</v>
          </cell>
          <cell r="Q192" t="str">
            <v>否</v>
          </cell>
          <cell r="R192" t="str">
            <v>正式工</v>
          </cell>
          <cell r="S192" t="str">
            <v>生产类</v>
          </cell>
          <cell r="T192" t="str">
            <v>直接人员</v>
          </cell>
        </row>
        <row r="193">
          <cell r="D193" t="str">
            <v>张之良</v>
          </cell>
          <cell r="E193" t="str">
            <v>130983199008022010</v>
          </cell>
          <cell r="F193" t="str">
            <v>男</v>
          </cell>
          <cell r="G193" t="str">
            <v>前台</v>
          </cell>
          <cell r="H193" t="str">
            <v>河北光华荣昌汽车部件有限公司</v>
          </cell>
          <cell r="I193" t="str">
            <v>冲压弯管车间</v>
          </cell>
          <cell r="J193" t="str">
            <v>冲压弯管车间</v>
          </cell>
          <cell r="K193" t="str">
            <v>冲压工</v>
          </cell>
        </row>
        <row r="193">
          <cell r="M193" t="str">
            <v>河北</v>
          </cell>
          <cell r="N193" t="str">
            <v>河北工厂</v>
          </cell>
          <cell r="O193" t="str">
            <v>劳动合同</v>
          </cell>
          <cell r="P193" t="str">
            <v>是</v>
          </cell>
          <cell r="Q193" t="str">
            <v>否</v>
          </cell>
          <cell r="R193" t="str">
            <v>正式工</v>
          </cell>
          <cell r="S193" t="str">
            <v>生产类</v>
          </cell>
          <cell r="T193" t="str">
            <v>直接人员</v>
          </cell>
        </row>
        <row r="194">
          <cell r="D194" t="str">
            <v>徐小战</v>
          </cell>
          <cell r="E194" t="str">
            <v>130924197808214222</v>
          </cell>
          <cell r="F194" t="str">
            <v>女</v>
          </cell>
          <cell r="G194" t="str">
            <v>前台</v>
          </cell>
          <cell r="H194" t="str">
            <v>河北光华荣昌汽车部件有限公司</v>
          </cell>
          <cell r="I194" t="str">
            <v>冲压弯管车间</v>
          </cell>
          <cell r="J194" t="str">
            <v>冲压弯管车间</v>
          </cell>
          <cell r="K194" t="str">
            <v>冲压工</v>
          </cell>
        </row>
        <row r="194">
          <cell r="M194" t="str">
            <v>河北</v>
          </cell>
          <cell r="N194" t="str">
            <v>河北工厂</v>
          </cell>
          <cell r="O194" t="str">
            <v>劳动合同</v>
          </cell>
          <cell r="P194" t="str">
            <v>是</v>
          </cell>
          <cell r="Q194" t="str">
            <v>否</v>
          </cell>
          <cell r="R194" t="str">
            <v>正式工</v>
          </cell>
          <cell r="S194" t="str">
            <v>生产类</v>
          </cell>
          <cell r="T194" t="str">
            <v>直接人员</v>
          </cell>
        </row>
        <row r="195">
          <cell r="D195" t="str">
            <v>高山</v>
          </cell>
          <cell r="E195" t="str">
            <v>532522197908131821</v>
          </cell>
          <cell r="F195" t="str">
            <v>女</v>
          </cell>
          <cell r="G195" t="str">
            <v>前台</v>
          </cell>
          <cell r="H195" t="str">
            <v>河北光华荣昌汽车部件有限公司</v>
          </cell>
          <cell r="I195" t="str">
            <v>冲压弯管车间</v>
          </cell>
          <cell r="J195" t="str">
            <v>冲压弯管车间</v>
          </cell>
          <cell r="K195" t="str">
            <v>冲压工</v>
          </cell>
        </row>
        <row r="195">
          <cell r="M195" t="str">
            <v>河北</v>
          </cell>
          <cell r="N195" t="str">
            <v>河北工厂</v>
          </cell>
          <cell r="O195" t="str">
            <v>劳动合同</v>
          </cell>
          <cell r="P195" t="str">
            <v>是</v>
          </cell>
          <cell r="Q195" t="str">
            <v>否</v>
          </cell>
          <cell r="R195" t="str">
            <v>正式工</v>
          </cell>
          <cell r="S195" t="str">
            <v>生产类</v>
          </cell>
          <cell r="T195" t="str">
            <v>直接人员</v>
          </cell>
        </row>
        <row r="196">
          <cell r="D196" t="str">
            <v>王国胜</v>
          </cell>
          <cell r="E196" t="str">
            <v>132930197202221830</v>
          </cell>
          <cell r="F196" t="str">
            <v>男</v>
          </cell>
          <cell r="G196" t="str">
            <v>前台</v>
          </cell>
          <cell r="H196" t="str">
            <v>河北光华荣昌汽车部件有限公司</v>
          </cell>
          <cell r="I196" t="str">
            <v>冲压弯管车间</v>
          </cell>
          <cell r="J196" t="str">
            <v>冲压弯管车间</v>
          </cell>
          <cell r="K196" t="str">
            <v>冲压工</v>
          </cell>
        </row>
        <row r="196">
          <cell r="M196" t="str">
            <v>河北</v>
          </cell>
          <cell r="N196" t="str">
            <v>河北工厂</v>
          </cell>
          <cell r="O196" t="str">
            <v>劳动合同</v>
          </cell>
          <cell r="P196" t="str">
            <v>是</v>
          </cell>
          <cell r="Q196" t="str">
            <v>否</v>
          </cell>
          <cell r="R196" t="str">
            <v>正式工</v>
          </cell>
          <cell r="S196" t="str">
            <v>生产类</v>
          </cell>
          <cell r="T196" t="str">
            <v>直接人员</v>
          </cell>
        </row>
        <row r="197">
          <cell r="D197" t="str">
            <v>李双龙</v>
          </cell>
          <cell r="E197" t="str">
            <v>130924200002124214</v>
          </cell>
          <cell r="F197" t="str">
            <v>男</v>
          </cell>
          <cell r="G197" t="str">
            <v>前台</v>
          </cell>
          <cell r="H197" t="str">
            <v>河北光华荣昌汽车部件有限公司</v>
          </cell>
          <cell r="I197" t="str">
            <v>冲压弯管车间</v>
          </cell>
          <cell r="J197" t="str">
            <v>冲压弯管车间</v>
          </cell>
          <cell r="K197" t="str">
            <v>冲压工</v>
          </cell>
        </row>
        <row r="197">
          <cell r="M197" t="str">
            <v>河北</v>
          </cell>
          <cell r="N197" t="str">
            <v>河北工厂</v>
          </cell>
          <cell r="O197" t="str">
            <v>劳动合同</v>
          </cell>
          <cell r="P197" t="str">
            <v>是</v>
          </cell>
          <cell r="Q197" t="str">
            <v>否</v>
          </cell>
          <cell r="R197" t="str">
            <v>正式工</v>
          </cell>
          <cell r="S197" t="str">
            <v>生产类</v>
          </cell>
          <cell r="T197" t="str">
            <v>直接人员</v>
          </cell>
        </row>
        <row r="198">
          <cell r="D198" t="str">
            <v>王建忠</v>
          </cell>
          <cell r="E198" t="str">
            <v>130924199102134238</v>
          </cell>
          <cell r="F198" t="str">
            <v>男</v>
          </cell>
          <cell r="G198" t="str">
            <v>前台</v>
          </cell>
          <cell r="H198" t="str">
            <v>河北光华荣昌汽车部件有限公司</v>
          </cell>
          <cell r="I198" t="str">
            <v>冲压弯管车间</v>
          </cell>
          <cell r="J198" t="str">
            <v>冲压弯管车间</v>
          </cell>
          <cell r="K198" t="str">
            <v>操作工</v>
          </cell>
        </row>
        <row r="198">
          <cell r="M198" t="str">
            <v>河北</v>
          </cell>
          <cell r="N198" t="str">
            <v>河北工厂</v>
          </cell>
          <cell r="O198" t="str">
            <v>劳动合同</v>
          </cell>
          <cell r="P198" t="str">
            <v>是</v>
          </cell>
          <cell r="Q198" t="str">
            <v>否</v>
          </cell>
          <cell r="R198" t="str">
            <v>正式工</v>
          </cell>
          <cell r="S198" t="str">
            <v>生产类</v>
          </cell>
          <cell r="T198" t="str">
            <v>直接人员</v>
          </cell>
        </row>
        <row r="199">
          <cell r="D199" t="str">
            <v>汪彬彬</v>
          </cell>
          <cell r="E199" t="str">
            <v>132930199303271115</v>
          </cell>
          <cell r="F199" t="str">
            <v>男</v>
          </cell>
          <cell r="G199" t="str">
            <v>前台</v>
          </cell>
          <cell r="H199" t="str">
            <v>河北光华荣昌汽车部件有限公司</v>
          </cell>
          <cell r="I199" t="str">
            <v>冲压弯管车间</v>
          </cell>
          <cell r="J199" t="str">
            <v>冲压弯管车间</v>
          </cell>
          <cell r="K199" t="str">
            <v>操作工</v>
          </cell>
        </row>
        <row r="199">
          <cell r="M199" t="str">
            <v>河北</v>
          </cell>
          <cell r="N199" t="str">
            <v>河北工厂</v>
          </cell>
          <cell r="O199" t="str">
            <v>劳动合同</v>
          </cell>
          <cell r="P199" t="str">
            <v>是</v>
          </cell>
          <cell r="Q199" t="str">
            <v>否</v>
          </cell>
          <cell r="R199" t="str">
            <v>正式工</v>
          </cell>
          <cell r="S199" t="str">
            <v>生产类</v>
          </cell>
          <cell r="T199" t="str">
            <v>直接人员</v>
          </cell>
        </row>
        <row r="200">
          <cell r="D200" t="str">
            <v>刘如成</v>
          </cell>
          <cell r="E200" t="str">
            <v>13098319891027201X</v>
          </cell>
          <cell r="F200" t="str">
            <v>男</v>
          </cell>
          <cell r="G200" t="str">
            <v>前台</v>
          </cell>
          <cell r="H200" t="str">
            <v>河北光华荣昌汽车部件有限公司</v>
          </cell>
          <cell r="I200" t="str">
            <v>焊接车间</v>
          </cell>
          <cell r="J200" t="str">
            <v>焊接车间</v>
          </cell>
          <cell r="K200" t="str">
            <v>焊工</v>
          </cell>
        </row>
        <row r="200">
          <cell r="M200" t="str">
            <v>河北</v>
          </cell>
          <cell r="N200" t="str">
            <v>河北工厂</v>
          </cell>
          <cell r="O200" t="str">
            <v>劳动合同</v>
          </cell>
          <cell r="P200" t="str">
            <v>是</v>
          </cell>
          <cell r="Q200" t="str">
            <v>否</v>
          </cell>
          <cell r="R200" t="str">
            <v>正式工</v>
          </cell>
          <cell r="S200" t="str">
            <v>生产类</v>
          </cell>
          <cell r="T200" t="str">
            <v>直接人员</v>
          </cell>
        </row>
        <row r="201">
          <cell r="D201" t="str">
            <v>左之力</v>
          </cell>
          <cell r="E201" t="str">
            <v>130983198908245039</v>
          </cell>
          <cell r="F201" t="str">
            <v>男</v>
          </cell>
          <cell r="G201" t="str">
            <v>前台</v>
          </cell>
          <cell r="H201" t="str">
            <v>河北光华荣昌汽车部件有限公司</v>
          </cell>
          <cell r="I201" t="str">
            <v>焊接车间</v>
          </cell>
          <cell r="J201" t="str">
            <v>焊接车间</v>
          </cell>
          <cell r="K201" t="str">
            <v>模具维修</v>
          </cell>
        </row>
        <row r="201">
          <cell r="M201" t="str">
            <v>河北</v>
          </cell>
          <cell r="N201" t="str">
            <v>河北工厂</v>
          </cell>
          <cell r="O201" t="str">
            <v>劳动合同</v>
          </cell>
          <cell r="P201" t="str">
            <v>是</v>
          </cell>
          <cell r="Q201" t="str">
            <v>否</v>
          </cell>
          <cell r="R201" t="str">
            <v>正式工</v>
          </cell>
          <cell r="S201" t="str">
            <v>生产类</v>
          </cell>
          <cell r="T201" t="str">
            <v>直接人员</v>
          </cell>
        </row>
        <row r="202">
          <cell r="D202" t="str">
            <v>田晓胜</v>
          </cell>
          <cell r="E202" t="str">
            <v>130983199801025313</v>
          </cell>
          <cell r="F202" t="str">
            <v>男</v>
          </cell>
          <cell r="G202" t="str">
            <v>前台</v>
          </cell>
          <cell r="H202" t="str">
            <v>河北光华荣昌汽车部件有限公司</v>
          </cell>
          <cell r="I202" t="str">
            <v>焊接车间</v>
          </cell>
          <cell r="J202" t="str">
            <v>焊接车间</v>
          </cell>
          <cell r="K202" t="str">
            <v>调机员</v>
          </cell>
        </row>
        <row r="202">
          <cell r="M202" t="str">
            <v>河北</v>
          </cell>
          <cell r="N202" t="str">
            <v>河北工厂</v>
          </cell>
          <cell r="O202" t="str">
            <v>劳动合同</v>
          </cell>
          <cell r="P202" t="str">
            <v>是</v>
          </cell>
          <cell r="Q202" t="str">
            <v>否</v>
          </cell>
          <cell r="R202" t="str">
            <v>正式工</v>
          </cell>
          <cell r="S202" t="str">
            <v>生产类</v>
          </cell>
          <cell r="T202" t="str">
            <v>直接人员</v>
          </cell>
        </row>
        <row r="203">
          <cell r="D203" t="str">
            <v>邓冬冬</v>
          </cell>
          <cell r="E203" t="str">
            <v>130983199202051616</v>
          </cell>
          <cell r="F203" t="str">
            <v>男</v>
          </cell>
          <cell r="G203" t="str">
            <v>前台</v>
          </cell>
          <cell r="H203" t="str">
            <v>河北光华荣昌汽车部件有限公司</v>
          </cell>
          <cell r="I203" t="str">
            <v>焊接车间</v>
          </cell>
          <cell r="J203" t="str">
            <v>焊接车间</v>
          </cell>
          <cell r="K203" t="str">
            <v>焊工</v>
          </cell>
        </row>
        <row r="203">
          <cell r="M203" t="str">
            <v>河北</v>
          </cell>
          <cell r="N203" t="str">
            <v>河北工厂</v>
          </cell>
          <cell r="O203" t="str">
            <v>劳动合同</v>
          </cell>
          <cell r="P203" t="str">
            <v>是</v>
          </cell>
          <cell r="Q203" t="str">
            <v>否</v>
          </cell>
          <cell r="R203" t="str">
            <v>正式工</v>
          </cell>
          <cell r="S203" t="str">
            <v>生产类</v>
          </cell>
          <cell r="T203" t="str">
            <v>直接人员</v>
          </cell>
        </row>
        <row r="204">
          <cell r="D204" t="str">
            <v>胡海明</v>
          </cell>
          <cell r="E204" t="str">
            <v>132930198106302213</v>
          </cell>
          <cell r="F204" t="str">
            <v>男</v>
          </cell>
          <cell r="G204" t="str">
            <v>前台</v>
          </cell>
          <cell r="H204" t="str">
            <v>河北光华荣昌汽车部件有限公司</v>
          </cell>
          <cell r="I204" t="str">
            <v>焊接车间</v>
          </cell>
          <cell r="J204" t="str">
            <v>焊接车间</v>
          </cell>
          <cell r="K204" t="str">
            <v>焊工</v>
          </cell>
        </row>
        <row r="204">
          <cell r="M204" t="str">
            <v>河北</v>
          </cell>
          <cell r="N204" t="str">
            <v>河北工厂</v>
          </cell>
          <cell r="O204" t="str">
            <v>劳动合同</v>
          </cell>
          <cell r="P204" t="str">
            <v>是</v>
          </cell>
          <cell r="Q204" t="str">
            <v>否</v>
          </cell>
          <cell r="R204" t="str">
            <v>正式工</v>
          </cell>
          <cell r="S204" t="str">
            <v>生产类</v>
          </cell>
          <cell r="T204" t="str">
            <v>直接人员</v>
          </cell>
        </row>
        <row r="205">
          <cell r="D205" t="str">
            <v>胡建谱</v>
          </cell>
          <cell r="E205" t="str">
            <v>130983198703172411</v>
          </cell>
          <cell r="F205" t="str">
            <v>男</v>
          </cell>
          <cell r="G205" t="str">
            <v>前台</v>
          </cell>
          <cell r="H205" t="str">
            <v>河北光华荣昌汽车部件有限公司</v>
          </cell>
          <cell r="I205" t="str">
            <v>焊接车间</v>
          </cell>
          <cell r="J205" t="str">
            <v>焊接车间</v>
          </cell>
          <cell r="K205" t="str">
            <v>焊工</v>
          </cell>
        </row>
        <row r="205">
          <cell r="M205" t="str">
            <v>河北</v>
          </cell>
          <cell r="N205" t="str">
            <v>河北工厂</v>
          </cell>
          <cell r="O205" t="str">
            <v>劳动合同</v>
          </cell>
          <cell r="P205" t="str">
            <v>是</v>
          </cell>
          <cell r="Q205" t="str">
            <v>否</v>
          </cell>
          <cell r="R205" t="str">
            <v>正式工</v>
          </cell>
          <cell r="S205" t="str">
            <v>生产类</v>
          </cell>
          <cell r="T205" t="str">
            <v>直接人员</v>
          </cell>
        </row>
        <row r="206">
          <cell r="D206" t="str">
            <v>赵亚帅</v>
          </cell>
          <cell r="E206" t="str">
            <v>130983199404062233</v>
          </cell>
          <cell r="F206" t="str">
            <v>男</v>
          </cell>
          <cell r="G206" t="str">
            <v>前台</v>
          </cell>
          <cell r="H206" t="str">
            <v>河北光华荣昌汽车部件有限公司</v>
          </cell>
          <cell r="I206" t="str">
            <v>焊接车间</v>
          </cell>
          <cell r="J206" t="str">
            <v>焊接车间</v>
          </cell>
          <cell r="K206" t="str">
            <v>焊工</v>
          </cell>
        </row>
        <row r="206">
          <cell r="M206" t="str">
            <v>河北</v>
          </cell>
          <cell r="N206" t="str">
            <v>河北工厂</v>
          </cell>
          <cell r="O206" t="str">
            <v>劳动合同</v>
          </cell>
          <cell r="P206" t="str">
            <v>是</v>
          </cell>
          <cell r="Q206" t="str">
            <v>否</v>
          </cell>
          <cell r="R206" t="str">
            <v>正式工</v>
          </cell>
          <cell r="S206" t="str">
            <v>生产类</v>
          </cell>
          <cell r="T206" t="str">
            <v>直接人员</v>
          </cell>
        </row>
        <row r="207">
          <cell r="D207" t="str">
            <v>孟新</v>
          </cell>
          <cell r="E207" t="str">
            <v>130983199302022011</v>
          </cell>
          <cell r="F207" t="str">
            <v>男</v>
          </cell>
          <cell r="G207" t="str">
            <v>前台</v>
          </cell>
          <cell r="H207" t="str">
            <v>河北光华荣昌汽车部件有限公司</v>
          </cell>
          <cell r="I207" t="str">
            <v>焊接车间</v>
          </cell>
          <cell r="J207" t="str">
            <v>焊接车间</v>
          </cell>
          <cell r="K207" t="str">
            <v>焊工</v>
          </cell>
        </row>
        <row r="207">
          <cell r="M207" t="str">
            <v>河北</v>
          </cell>
          <cell r="N207" t="str">
            <v>河北工厂</v>
          </cell>
          <cell r="O207" t="str">
            <v>劳动合同</v>
          </cell>
          <cell r="P207" t="str">
            <v>是</v>
          </cell>
          <cell r="Q207" t="str">
            <v>否</v>
          </cell>
          <cell r="R207" t="str">
            <v>正式工</v>
          </cell>
          <cell r="S207" t="str">
            <v>生产类</v>
          </cell>
          <cell r="T207" t="str">
            <v>直接人员</v>
          </cell>
        </row>
        <row r="208">
          <cell r="D208" t="str">
            <v>杨兴乐</v>
          </cell>
          <cell r="E208" t="str">
            <v>130983198303042212</v>
          </cell>
          <cell r="F208" t="str">
            <v>男</v>
          </cell>
          <cell r="G208" t="str">
            <v>前台</v>
          </cell>
          <cell r="H208" t="str">
            <v>河北光华荣昌汽车部件有限公司</v>
          </cell>
          <cell r="I208" t="str">
            <v>焊接车间</v>
          </cell>
          <cell r="J208" t="str">
            <v>焊接车间</v>
          </cell>
          <cell r="K208" t="str">
            <v>焊工</v>
          </cell>
        </row>
        <row r="208">
          <cell r="M208" t="str">
            <v>河北</v>
          </cell>
          <cell r="N208" t="str">
            <v>河北工厂</v>
          </cell>
          <cell r="O208" t="str">
            <v>劳动合同</v>
          </cell>
          <cell r="P208" t="str">
            <v>是</v>
          </cell>
          <cell r="Q208" t="str">
            <v>否</v>
          </cell>
          <cell r="R208" t="str">
            <v>正式工</v>
          </cell>
          <cell r="S208" t="str">
            <v>生产类</v>
          </cell>
          <cell r="T208" t="str">
            <v>直接人员</v>
          </cell>
        </row>
        <row r="209">
          <cell r="D209" t="str">
            <v>杨学涛</v>
          </cell>
          <cell r="E209" t="str">
            <v>13293019820815221X</v>
          </cell>
          <cell r="F209" t="str">
            <v>男</v>
          </cell>
          <cell r="G209" t="str">
            <v>前台</v>
          </cell>
          <cell r="H209" t="str">
            <v>河北光华荣昌汽车部件有限公司</v>
          </cell>
          <cell r="I209" t="str">
            <v>焊接车间</v>
          </cell>
          <cell r="J209" t="str">
            <v>焊接车间</v>
          </cell>
          <cell r="K209" t="str">
            <v>焊工</v>
          </cell>
        </row>
        <row r="209">
          <cell r="M209" t="str">
            <v>河北</v>
          </cell>
          <cell r="N209" t="str">
            <v>河北工厂</v>
          </cell>
          <cell r="O209" t="str">
            <v>劳动合同</v>
          </cell>
          <cell r="P209" t="str">
            <v>是</v>
          </cell>
          <cell r="Q209" t="str">
            <v>否</v>
          </cell>
          <cell r="R209" t="str">
            <v>正式工</v>
          </cell>
          <cell r="S209" t="str">
            <v>生产类</v>
          </cell>
          <cell r="T209" t="str">
            <v>直接人员</v>
          </cell>
        </row>
        <row r="210">
          <cell r="D210" t="str">
            <v>朱洪来</v>
          </cell>
          <cell r="E210" t="str">
            <v>130983199202122218</v>
          </cell>
          <cell r="F210" t="str">
            <v>男</v>
          </cell>
          <cell r="G210" t="str">
            <v>前台</v>
          </cell>
          <cell r="H210" t="str">
            <v>河北光华荣昌汽车部件有限公司</v>
          </cell>
          <cell r="I210" t="str">
            <v>焊接车间</v>
          </cell>
          <cell r="J210" t="str">
            <v>焊接车间</v>
          </cell>
          <cell r="K210" t="str">
            <v>焊工</v>
          </cell>
        </row>
        <row r="210">
          <cell r="M210" t="str">
            <v>河北</v>
          </cell>
          <cell r="N210" t="str">
            <v>河北工厂</v>
          </cell>
          <cell r="O210" t="str">
            <v>劳动合同</v>
          </cell>
          <cell r="P210" t="str">
            <v>是</v>
          </cell>
          <cell r="Q210" t="str">
            <v>否</v>
          </cell>
          <cell r="R210" t="str">
            <v>正式工</v>
          </cell>
          <cell r="S210" t="str">
            <v>生产类</v>
          </cell>
          <cell r="T210" t="str">
            <v>直接人员</v>
          </cell>
        </row>
        <row r="211">
          <cell r="D211" t="str">
            <v>赵英才</v>
          </cell>
          <cell r="E211" t="str">
            <v>130983199403242216</v>
          </cell>
          <cell r="F211" t="str">
            <v>男</v>
          </cell>
          <cell r="G211" t="str">
            <v>前台</v>
          </cell>
          <cell r="H211" t="str">
            <v>河北光华荣昌汽车部件有限公司</v>
          </cell>
          <cell r="I211" t="str">
            <v>焊接车间</v>
          </cell>
          <cell r="J211" t="str">
            <v>焊接车间</v>
          </cell>
          <cell r="K211" t="str">
            <v>焊工</v>
          </cell>
        </row>
        <row r="211">
          <cell r="M211" t="str">
            <v>河北</v>
          </cell>
          <cell r="N211" t="str">
            <v>河北工厂</v>
          </cell>
          <cell r="O211" t="str">
            <v>劳动合同</v>
          </cell>
          <cell r="P211" t="str">
            <v>是</v>
          </cell>
          <cell r="Q211" t="str">
            <v>否</v>
          </cell>
          <cell r="R211" t="str">
            <v>正式工</v>
          </cell>
          <cell r="S211" t="str">
            <v>生产类</v>
          </cell>
          <cell r="T211" t="str">
            <v>直接人员</v>
          </cell>
        </row>
        <row r="212">
          <cell r="D212" t="str">
            <v>王忠</v>
          </cell>
          <cell r="E212" t="str">
            <v>130983199302161652</v>
          </cell>
          <cell r="F212" t="str">
            <v>男</v>
          </cell>
          <cell r="G212" t="str">
            <v>前台</v>
          </cell>
          <cell r="H212" t="str">
            <v>河北光华荣昌汽车部件有限公司</v>
          </cell>
          <cell r="I212" t="str">
            <v>焊接车间</v>
          </cell>
          <cell r="J212" t="str">
            <v>焊接车间</v>
          </cell>
          <cell r="K212" t="str">
            <v>焊工</v>
          </cell>
        </row>
        <row r="212">
          <cell r="M212" t="str">
            <v>河北</v>
          </cell>
          <cell r="N212" t="str">
            <v>河北工厂</v>
          </cell>
          <cell r="O212" t="str">
            <v>劳动合同</v>
          </cell>
          <cell r="P212" t="str">
            <v>是</v>
          </cell>
          <cell r="Q212" t="str">
            <v>否</v>
          </cell>
          <cell r="R212" t="str">
            <v>正式工</v>
          </cell>
          <cell r="S212" t="str">
            <v>生产类</v>
          </cell>
          <cell r="T212" t="str">
            <v>直接人员</v>
          </cell>
        </row>
        <row r="213">
          <cell r="D213" t="str">
            <v>李宾</v>
          </cell>
          <cell r="E213" t="str">
            <v>132930197909092219</v>
          </cell>
          <cell r="F213" t="str">
            <v>男</v>
          </cell>
          <cell r="G213" t="str">
            <v>前台</v>
          </cell>
          <cell r="H213" t="str">
            <v>河北光华荣昌汽车部件有限公司</v>
          </cell>
          <cell r="I213" t="str">
            <v>焊接车间</v>
          </cell>
          <cell r="J213" t="str">
            <v>焊接车间</v>
          </cell>
          <cell r="K213" t="str">
            <v>焊工</v>
          </cell>
        </row>
        <row r="213">
          <cell r="M213" t="str">
            <v>河北</v>
          </cell>
          <cell r="N213" t="str">
            <v>河北工厂</v>
          </cell>
          <cell r="O213" t="str">
            <v>劳动合同</v>
          </cell>
          <cell r="P213" t="str">
            <v>是</v>
          </cell>
          <cell r="Q213" t="str">
            <v>否</v>
          </cell>
          <cell r="R213" t="str">
            <v>正式工</v>
          </cell>
          <cell r="S213" t="str">
            <v>生产类</v>
          </cell>
          <cell r="T213" t="str">
            <v>直接人员</v>
          </cell>
        </row>
        <row r="214">
          <cell r="D214" t="str">
            <v>荆文彬</v>
          </cell>
          <cell r="E214" t="str">
            <v>130983199105203913</v>
          </cell>
          <cell r="F214" t="str">
            <v>男</v>
          </cell>
          <cell r="G214" t="str">
            <v>前台</v>
          </cell>
          <cell r="H214" t="str">
            <v>河北光华荣昌汽车部件有限公司</v>
          </cell>
          <cell r="I214" t="str">
            <v>焊接车间</v>
          </cell>
          <cell r="J214" t="str">
            <v>焊接车间</v>
          </cell>
          <cell r="K214" t="str">
            <v>焊工</v>
          </cell>
        </row>
        <row r="214">
          <cell r="M214" t="str">
            <v>河北</v>
          </cell>
          <cell r="N214" t="str">
            <v>河北工厂</v>
          </cell>
          <cell r="O214" t="str">
            <v>劳动合同</v>
          </cell>
          <cell r="P214" t="str">
            <v>是</v>
          </cell>
          <cell r="Q214" t="str">
            <v>否</v>
          </cell>
          <cell r="R214" t="str">
            <v>正式工</v>
          </cell>
          <cell r="S214" t="str">
            <v>生产类</v>
          </cell>
          <cell r="T214" t="str">
            <v>直接人员</v>
          </cell>
        </row>
        <row r="215">
          <cell r="D215" t="str">
            <v>宁文凯</v>
          </cell>
          <cell r="E215" t="str">
            <v>130983198906132014</v>
          </cell>
          <cell r="F215" t="str">
            <v>男</v>
          </cell>
          <cell r="G215" t="str">
            <v>前台</v>
          </cell>
          <cell r="H215" t="str">
            <v>河北光华荣昌汽车部件有限公司</v>
          </cell>
          <cell r="I215" t="str">
            <v>焊接车间</v>
          </cell>
          <cell r="J215" t="str">
            <v>焊接车间</v>
          </cell>
          <cell r="K215" t="str">
            <v>焊工</v>
          </cell>
        </row>
        <row r="215">
          <cell r="M215" t="str">
            <v>河北</v>
          </cell>
          <cell r="N215" t="str">
            <v>河北工厂</v>
          </cell>
          <cell r="O215" t="str">
            <v>劳动合同</v>
          </cell>
          <cell r="P215" t="str">
            <v>是</v>
          </cell>
          <cell r="Q215" t="str">
            <v>否</v>
          </cell>
          <cell r="R215" t="str">
            <v>正式工</v>
          </cell>
          <cell r="S215" t="str">
            <v>生产类</v>
          </cell>
          <cell r="T215" t="str">
            <v>直接人员</v>
          </cell>
        </row>
        <row r="216">
          <cell r="D216" t="str">
            <v>刘金岗</v>
          </cell>
          <cell r="E216" t="str">
            <v>130983198708122210</v>
          </cell>
          <cell r="F216" t="str">
            <v>男</v>
          </cell>
          <cell r="G216" t="str">
            <v>前台</v>
          </cell>
          <cell r="H216" t="str">
            <v>河北光华荣昌汽车部件有限公司</v>
          </cell>
          <cell r="I216" t="str">
            <v>焊接车间</v>
          </cell>
          <cell r="J216" t="str">
            <v>焊接车间</v>
          </cell>
          <cell r="K216" t="str">
            <v>焊工</v>
          </cell>
        </row>
        <row r="216">
          <cell r="M216" t="str">
            <v>河北</v>
          </cell>
          <cell r="N216" t="str">
            <v>河北工厂</v>
          </cell>
          <cell r="O216" t="str">
            <v>劳动合同</v>
          </cell>
          <cell r="P216" t="str">
            <v>是</v>
          </cell>
          <cell r="Q216" t="str">
            <v>否</v>
          </cell>
          <cell r="R216" t="str">
            <v>正式工</v>
          </cell>
          <cell r="S216" t="str">
            <v>生产类</v>
          </cell>
          <cell r="T216" t="str">
            <v>直接人员</v>
          </cell>
        </row>
        <row r="217">
          <cell r="D217" t="str">
            <v>孙华山</v>
          </cell>
          <cell r="E217" t="str">
            <v>130983198905051415</v>
          </cell>
          <cell r="F217" t="str">
            <v>男</v>
          </cell>
          <cell r="G217" t="str">
            <v>前台</v>
          </cell>
          <cell r="H217" t="str">
            <v>河北光华荣昌汽车部件有限公司</v>
          </cell>
          <cell r="I217" t="str">
            <v>焊接车间</v>
          </cell>
          <cell r="J217" t="str">
            <v>焊接车间</v>
          </cell>
          <cell r="K217" t="str">
            <v>焊工</v>
          </cell>
        </row>
        <row r="217">
          <cell r="M217" t="str">
            <v>河北</v>
          </cell>
          <cell r="N217" t="str">
            <v>河北工厂</v>
          </cell>
          <cell r="O217" t="str">
            <v>劳动合同</v>
          </cell>
          <cell r="P217" t="str">
            <v>是</v>
          </cell>
          <cell r="Q217" t="str">
            <v>否</v>
          </cell>
          <cell r="R217" t="str">
            <v>正式工</v>
          </cell>
          <cell r="S217" t="str">
            <v>生产类</v>
          </cell>
          <cell r="T217" t="str">
            <v>直接人员</v>
          </cell>
        </row>
        <row r="218">
          <cell r="D218" t="str">
            <v>宋忠奎</v>
          </cell>
          <cell r="E218" t="str">
            <v>130983199305120012</v>
          </cell>
          <cell r="F218" t="str">
            <v>男</v>
          </cell>
          <cell r="G218" t="str">
            <v>前台</v>
          </cell>
          <cell r="H218" t="str">
            <v>河北光华荣昌汽车部件有限公司</v>
          </cell>
          <cell r="I218" t="str">
            <v>焊接车间</v>
          </cell>
          <cell r="J218" t="str">
            <v>焊接车间</v>
          </cell>
          <cell r="K218" t="str">
            <v>焊工</v>
          </cell>
        </row>
        <row r="218">
          <cell r="M218" t="str">
            <v>河北</v>
          </cell>
          <cell r="N218" t="str">
            <v>河北工厂</v>
          </cell>
          <cell r="O218" t="str">
            <v>劳动合同</v>
          </cell>
          <cell r="P218" t="str">
            <v>是</v>
          </cell>
          <cell r="Q218" t="str">
            <v>否</v>
          </cell>
          <cell r="R218" t="str">
            <v>正式工</v>
          </cell>
          <cell r="S218" t="str">
            <v>生产类</v>
          </cell>
          <cell r="T218" t="str">
            <v>直接人员</v>
          </cell>
        </row>
        <row r="219">
          <cell r="D219" t="str">
            <v>王万新</v>
          </cell>
          <cell r="E219" t="str">
            <v>132930197305251637</v>
          </cell>
          <cell r="F219" t="str">
            <v>男</v>
          </cell>
          <cell r="G219" t="str">
            <v>前台</v>
          </cell>
          <cell r="H219" t="str">
            <v>河北光华荣昌汽车部件有限公司</v>
          </cell>
          <cell r="I219" t="str">
            <v>焊接车间</v>
          </cell>
          <cell r="J219" t="str">
            <v>焊接车间</v>
          </cell>
          <cell r="K219" t="str">
            <v>焊工</v>
          </cell>
        </row>
        <row r="219">
          <cell r="M219" t="str">
            <v>河北</v>
          </cell>
          <cell r="N219" t="str">
            <v>河北工厂</v>
          </cell>
          <cell r="O219" t="str">
            <v>劳动合同</v>
          </cell>
          <cell r="P219" t="str">
            <v>是</v>
          </cell>
          <cell r="Q219" t="str">
            <v>否</v>
          </cell>
          <cell r="R219" t="str">
            <v>正式工</v>
          </cell>
          <cell r="S219" t="str">
            <v>生产类</v>
          </cell>
          <cell r="T219" t="str">
            <v>直接人员</v>
          </cell>
        </row>
        <row r="220">
          <cell r="D220" t="str">
            <v>丁友谊</v>
          </cell>
          <cell r="E220" t="str">
            <v>13098319910811203X</v>
          </cell>
          <cell r="F220" t="str">
            <v>男</v>
          </cell>
          <cell r="G220" t="str">
            <v>前台</v>
          </cell>
          <cell r="H220" t="str">
            <v>河北光华荣昌汽车部件有限公司</v>
          </cell>
          <cell r="I220" t="str">
            <v>焊接车间</v>
          </cell>
          <cell r="J220" t="str">
            <v>焊接车间</v>
          </cell>
          <cell r="K220" t="str">
            <v>焊工</v>
          </cell>
        </row>
        <row r="220">
          <cell r="M220" t="str">
            <v>河北</v>
          </cell>
          <cell r="N220" t="str">
            <v>河北工厂</v>
          </cell>
          <cell r="O220" t="str">
            <v>劳动合同</v>
          </cell>
          <cell r="P220" t="str">
            <v>是</v>
          </cell>
          <cell r="Q220" t="str">
            <v>否</v>
          </cell>
          <cell r="R220" t="str">
            <v>正式工</v>
          </cell>
          <cell r="S220" t="str">
            <v>生产类</v>
          </cell>
          <cell r="T220" t="str">
            <v>直接人员</v>
          </cell>
        </row>
        <row r="221">
          <cell r="D221" t="str">
            <v>李明</v>
          </cell>
          <cell r="E221" t="str">
            <v>130983198608055911</v>
          </cell>
          <cell r="F221" t="str">
            <v>男</v>
          </cell>
          <cell r="G221" t="str">
            <v>前台</v>
          </cell>
          <cell r="H221" t="str">
            <v>河北光华荣昌汽车部件有限公司</v>
          </cell>
          <cell r="I221" t="str">
            <v>焊接车间</v>
          </cell>
          <cell r="J221" t="str">
            <v>焊接车间</v>
          </cell>
          <cell r="K221" t="str">
            <v>焊工</v>
          </cell>
        </row>
        <row r="221">
          <cell r="M221" t="str">
            <v>河北</v>
          </cell>
          <cell r="N221" t="str">
            <v>河北工厂</v>
          </cell>
          <cell r="O221" t="str">
            <v>劳动合同</v>
          </cell>
          <cell r="P221" t="str">
            <v>是</v>
          </cell>
          <cell r="Q221" t="str">
            <v>否</v>
          </cell>
          <cell r="R221" t="str">
            <v>正式工</v>
          </cell>
          <cell r="S221" t="str">
            <v>生产类</v>
          </cell>
          <cell r="T221" t="str">
            <v>直接人员</v>
          </cell>
        </row>
        <row r="222">
          <cell r="D222" t="str">
            <v>郭超</v>
          </cell>
          <cell r="E222" t="str">
            <v>13098319920611301X</v>
          </cell>
          <cell r="F222" t="str">
            <v>男</v>
          </cell>
          <cell r="G222" t="str">
            <v>前台</v>
          </cell>
          <cell r="H222" t="str">
            <v>河北光华荣昌汽车部件有限公司</v>
          </cell>
          <cell r="I222" t="str">
            <v>焊接车间</v>
          </cell>
          <cell r="J222" t="str">
            <v>焊接车间</v>
          </cell>
          <cell r="K222" t="str">
            <v>焊工</v>
          </cell>
        </row>
        <row r="222">
          <cell r="M222" t="str">
            <v>河北</v>
          </cell>
          <cell r="N222" t="str">
            <v>河北工厂</v>
          </cell>
          <cell r="O222" t="str">
            <v>劳动合同</v>
          </cell>
          <cell r="P222" t="str">
            <v>是</v>
          </cell>
          <cell r="Q222" t="str">
            <v>否</v>
          </cell>
          <cell r="R222" t="str">
            <v>正式工</v>
          </cell>
          <cell r="S222" t="str">
            <v>生产类</v>
          </cell>
          <cell r="T222" t="str">
            <v>直接人员</v>
          </cell>
        </row>
        <row r="223">
          <cell r="D223" t="str">
            <v>王进</v>
          </cell>
          <cell r="E223" t="str">
            <v>13098319941030303X</v>
          </cell>
          <cell r="F223" t="str">
            <v>男</v>
          </cell>
          <cell r="G223" t="str">
            <v>前台</v>
          </cell>
          <cell r="H223" t="str">
            <v>河北光华荣昌汽车部件有限公司</v>
          </cell>
          <cell r="I223" t="str">
            <v>焊接车间</v>
          </cell>
          <cell r="J223" t="str">
            <v>焊接车间</v>
          </cell>
          <cell r="K223" t="str">
            <v>焊工</v>
          </cell>
        </row>
        <row r="223">
          <cell r="M223" t="str">
            <v>河北</v>
          </cell>
          <cell r="N223" t="str">
            <v>河北工厂</v>
          </cell>
          <cell r="O223" t="str">
            <v>劳动合同</v>
          </cell>
          <cell r="P223" t="str">
            <v>是</v>
          </cell>
          <cell r="Q223" t="str">
            <v>否</v>
          </cell>
          <cell r="R223" t="str">
            <v>正式工</v>
          </cell>
          <cell r="S223" t="str">
            <v>生产类</v>
          </cell>
          <cell r="T223" t="str">
            <v>直接人员</v>
          </cell>
        </row>
        <row r="224">
          <cell r="D224" t="str">
            <v>刘景源</v>
          </cell>
          <cell r="E224" t="str">
            <v>130983198904070956</v>
          </cell>
          <cell r="F224" t="str">
            <v>男</v>
          </cell>
          <cell r="G224" t="str">
            <v>前台</v>
          </cell>
          <cell r="H224" t="str">
            <v>河北光华荣昌汽车部件有限公司</v>
          </cell>
          <cell r="I224" t="str">
            <v>焊接车间</v>
          </cell>
          <cell r="J224" t="str">
            <v>焊接车间</v>
          </cell>
          <cell r="K224" t="str">
            <v>焊工</v>
          </cell>
        </row>
        <row r="224">
          <cell r="M224" t="str">
            <v>河北</v>
          </cell>
          <cell r="N224" t="str">
            <v>河北工厂</v>
          </cell>
          <cell r="O224" t="str">
            <v>劳动合同</v>
          </cell>
          <cell r="P224" t="str">
            <v>是</v>
          </cell>
          <cell r="Q224" t="str">
            <v>否</v>
          </cell>
          <cell r="R224" t="str">
            <v>正式工</v>
          </cell>
          <cell r="S224" t="str">
            <v>生产类</v>
          </cell>
          <cell r="T224" t="str">
            <v>直接人员</v>
          </cell>
        </row>
        <row r="225">
          <cell r="D225" t="str">
            <v>赵永昌</v>
          </cell>
          <cell r="E225" t="str">
            <v>130983199002260317</v>
          </cell>
          <cell r="F225" t="str">
            <v>男</v>
          </cell>
          <cell r="G225" t="str">
            <v>前台</v>
          </cell>
          <cell r="H225" t="str">
            <v>河北光华荣昌汽车部件有限公司</v>
          </cell>
          <cell r="I225" t="str">
            <v>焊接车间</v>
          </cell>
          <cell r="J225" t="str">
            <v>焊接车间</v>
          </cell>
          <cell r="K225" t="str">
            <v>焊工</v>
          </cell>
        </row>
        <row r="225">
          <cell r="M225" t="str">
            <v>河北</v>
          </cell>
          <cell r="N225" t="str">
            <v>河北工厂</v>
          </cell>
          <cell r="O225" t="str">
            <v>劳动合同</v>
          </cell>
          <cell r="P225" t="str">
            <v>是</v>
          </cell>
          <cell r="Q225" t="str">
            <v>否</v>
          </cell>
          <cell r="R225" t="str">
            <v>正式工</v>
          </cell>
          <cell r="S225" t="str">
            <v>生产类</v>
          </cell>
          <cell r="T225" t="str">
            <v>直接人员</v>
          </cell>
        </row>
        <row r="226">
          <cell r="D226" t="str">
            <v>韩涛</v>
          </cell>
          <cell r="E226" t="str">
            <v>13092519860820563X</v>
          </cell>
          <cell r="F226" t="str">
            <v>男</v>
          </cell>
          <cell r="G226" t="str">
            <v>前台</v>
          </cell>
          <cell r="H226" t="str">
            <v>河北光华荣昌汽车部件有限公司</v>
          </cell>
          <cell r="I226" t="str">
            <v>焊接车间</v>
          </cell>
          <cell r="J226" t="str">
            <v>焊接车间</v>
          </cell>
          <cell r="K226" t="str">
            <v>焊工</v>
          </cell>
        </row>
        <row r="226">
          <cell r="M226" t="str">
            <v>河北</v>
          </cell>
          <cell r="N226" t="str">
            <v>河北工厂</v>
          </cell>
          <cell r="O226" t="str">
            <v>劳动合同</v>
          </cell>
          <cell r="P226" t="str">
            <v>是</v>
          </cell>
          <cell r="Q226" t="str">
            <v>否</v>
          </cell>
          <cell r="R226" t="str">
            <v>正式工</v>
          </cell>
          <cell r="S226" t="str">
            <v>生产类</v>
          </cell>
          <cell r="T226" t="str">
            <v>直接人员</v>
          </cell>
        </row>
        <row r="227">
          <cell r="D227" t="str">
            <v>李彬彬</v>
          </cell>
          <cell r="E227" t="str">
            <v>130983199305231417</v>
          </cell>
          <cell r="F227" t="str">
            <v>男</v>
          </cell>
          <cell r="G227" t="str">
            <v>前台</v>
          </cell>
          <cell r="H227" t="str">
            <v>河北光华荣昌汽车部件有限公司</v>
          </cell>
          <cell r="I227" t="str">
            <v>焊接车间</v>
          </cell>
          <cell r="J227" t="str">
            <v>焊接车间</v>
          </cell>
          <cell r="K227" t="str">
            <v>焊工</v>
          </cell>
        </row>
        <row r="227">
          <cell r="M227" t="str">
            <v>河北</v>
          </cell>
          <cell r="N227" t="str">
            <v>河北工厂</v>
          </cell>
          <cell r="O227" t="str">
            <v>劳动合同</v>
          </cell>
          <cell r="P227" t="str">
            <v>是</v>
          </cell>
          <cell r="Q227" t="str">
            <v>否</v>
          </cell>
          <cell r="R227" t="str">
            <v>正式工</v>
          </cell>
          <cell r="S227" t="str">
            <v>生产类</v>
          </cell>
          <cell r="T227" t="str">
            <v>直接人员</v>
          </cell>
        </row>
        <row r="228">
          <cell r="D228" t="str">
            <v>刘玉红</v>
          </cell>
          <cell r="E228" t="str">
            <v>13293019751222181X</v>
          </cell>
          <cell r="F228" t="str">
            <v>男</v>
          </cell>
          <cell r="G228" t="str">
            <v>前台</v>
          </cell>
          <cell r="H228" t="str">
            <v>河北光华荣昌汽车部件有限公司</v>
          </cell>
          <cell r="I228" t="str">
            <v>焊接车间</v>
          </cell>
          <cell r="J228" t="str">
            <v>焊接车间</v>
          </cell>
          <cell r="K228" t="str">
            <v>焊工</v>
          </cell>
        </row>
        <row r="228">
          <cell r="M228" t="str">
            <v>河北</v>
          </cell>
          <cell r="N228" t="str">
            <v>河北工厂</v>
          </cell>
          <cell r="O228" t="str">
            <v>劳动合同</v>
          </cell>
          <cell r="P228" t="str">
            <v>是</v>
          </cell>
          <cell r="Q228" t="str">
            <v>否</v>
          </cell>
          <cell r="R228" t="str">
            <v>正式工</v>
          </cell>
          <cell r="S228" t="str">
            <v>生产类</v>
          </cell>
          <cell r="T228" t="str">
            <v>直接人员</v>
          </cell>
        </row>
        <row r="229">
          <cell r="D229" t="str">
            <v>崔新峰</v>
          </cell>
        </row>
        <row r="229">
          <cell r="F229" t="str">
            <v>男</v>
          </cell>
          <cell r="G229" t="str">
            <v>前台</v>
          </cell>
          <cell r="H229" t="str">
            <v>河北光华荣昌汽车部件有限公司</v>
          </cell>
          <cell r="I229" t="str">
            <v>焊接车间</v>
          </cell>
          <cell r="J229" t="str">
            <v>焊接车间</v>
          </cell>
          <cell r="K229" t="str">
            <v>焊工</v>
          </cell>
        </row>
        <row r="229">
          <cell r="M229" t="str">
            <v>河北</v>
          </cell>
          <cell r="N229" t="str">
            <v>正熙人力</v>
          </cell>
          <cell r="O229" t="str">
            <v>劳务派遣</v>
          </cell>
          <cell r="P229" t="str">
            <v>是</v>
          </cell>
          <cell r="Q229" t="str">
            <v>否</v>
          </cell>
          <cell r="R229" t="str">
            <v>劳务派遣</v>
          </cell>
          <cell r="S229" t="str">
            <v>生产类</v>
          </cell>
          <cell r="T229" t="str">
            <v>直接人员</v>
          </cell>
        </row>
        <row r="230">
          <cell r="D230" t="str">
            <v>张小飞</v>
          </cell>
        </row>
        <row r="230">
          <cell r="F230" t="str">
            <v>男</v>
          </cell>
          <cell r="G230" t="str">
            <v>前台</v>
          </cell>
          <cell r="H230" t="str">
            <v>河北光华荣昌汽车部件有限公司</v>
          </cell>
          <cell r="I230" t="str">
            <v>焊接车间</v>
          </cell>
          <cell r="J230" t="str">
            <v>焊接车间</v>
          </cell>
          <cell r="K230" t="str">
            <v>焊工</v>
          </cell>
        </row>
        <row r="230">
          <cell r="M230" t="str">
            <v>河北</v>
          </cell>
          <cell r="N230" t="str">
            <v>正熙人力</v>
          </cell>
          <cell r="O230" t="str">
            <v>劳务派遣</v>
          </cell>
          <cell r="P230" t="str">
            <v>是</v>
          </cell>
          <cell r="Q230" t="str">
            <v>否</v>
          </cell>
          <cell r="R230" t="str">
            <v>劳务派遣</v>
          </cell>
          <cell r="S230" t="str">
            <v>生产类</v>
          </cell>
          <cell r="T230" t="str">
            <v>直接人员</v>
          </cell>
        </row>
        <row r="231">
          <cell r="D231" t="str">
            <v>孙广林</v>
          </cell>
          <cell r="E231" t="str">
            <v>230229196801272019</v>
          </cell>
          <cell r="F231" t="str">
            <v>男</v>
          </cell>
          <cell r="G231" t="str">
            <v>前台</v>
          </cell>
          <cell r="H231" t="str">
            <v>河北光华荣昌汽车部件有限公司</v>
          </cell>
          <cell r="I231" t="str">
            <v>焊接车间</v>
          </cell>
          <cell r="J231" t="str">
            <v>焊接车间</v>
          </cell>
          <cell r="K231" t="str">
            <v>辅工（检验）</v>
          </cell>
        </row>
        <row r="231">
          <cell r="M231" t="str">
            <v>河北</v>
          </cell>
          <cell r="N231" t="str">
            <v>河北工厂</v>
          </cell>
          <cell r="O231" t="str">
            <v>劳动合同</v>
          </cell>
          <cell r="P231" t="str">
            <v>是</v>
          </cell>
          <cell r="Q231" t="str">
            <v>否</v>
          </cell>
          <cell r="R231" t="str">
            <v>正式工</v>
          </cell>
          <cell r="S231" t="str">
            <v>生产类</v>
          </cell>
          <cell r="T231" t="str">
            <v>直接人员</v>
          </cell>
        </row>
        <row r="232">
          <cell r="D232" t="str">
            <v>孙国峰</v>
          </cell>
          <cell r="E232" t="str">
            <v>132930196805250118</v>
          </cell>
          <cell r="F232" t="str">
            <v>男</v>
          </cell>
          <cell r="G232" t="str">
            <v>前台</v>
          </cell>
          <cell r="H232" t="str">
            <v>河北光华荣昌汽车部件有限公司</v>
          </cell>
          <cell r="I232" t="str">
            <v>焊接车间</v>
          </cell>
          <cell r="J232" t="str">
            <v>焊接车间</v>
          </cell>
          <cell r="K232" t="str">
            <v>辅工（检验）</v>
          </cell>
        </row>
        <row r="232">
          <cell r="M232" t="str">
            <v>河北</v>
          </cell>
          <cell r="N232" t="str">
            <v>河北工厂</v>
          </cell>
          <cell r="O232" t="str">
            <v>劳动合同</v>
          </cell>
          <cell r="P232" t="str">
            <v>是</v>
          </cell>
          <cell r="Q232" t="str">
            <v>否</v>
          </cell>
          <cell r="R232" t="str">
            <v>正式工</v>
          </cell>
          <cell r="S232" t="str">
            <v>生产类</v>
          </cell>
          <cell r="T232" t="str">
            <v>直接人员</v>
          </cell>
        </row>
        <row r="233">
          <cell r="D233" t="str">
            <v>孙金海</v>
          </cell>
          <cell r="E233" t="str">
            <v>132930196712241415</v>
          </cell>
          <cell r="F233" t="str">
            <v>男</v>
          </cell>
          <cell r="G233" t="str">
            <v>前台</v>
          </cell>
          <cell r="H233" t="str">
            <v>河北光华荣昌汽车部件有限公司</v>
          </cell>
          <cell r="I233" t="str">
            <v>焊接车间</v>
          </cell>
          <cell r="J233" t="str">
            <v>焊接车间</v>
          </cell>
          <cell r="K233" t="str">
            <v>辅工（检验）</v>
          </cell>
        </row>
        <row r="233">
          <cell r="M233" t="str">
            <v>河北</v>
          </cell>
          <cell r="N233" t="str">
            <v>河北工厂</v>
          </cell>
          <cell r="O233" t="str">
            <v>劳动合同</v>
          </cell>
          <cell r="P233" t="str">
            <v>是</v>
          </cell>
          <cell r="Q233" t="str">
            <v>否</v>
          </cell>
          <cell r="R233" t="str">
            <v>正式工</v>
          </cell>
          <cell r="S233" t="str">
            <v>生产类</v>
          </cell>
          <cell r="T233" t="str">
            <v>直接人员</v>
          </cell>
        </row>
        <row r="234">
          <cell r="D234" t="str">
            <v>胡庆生</v>
          </cell>
          <cell r="E234" t="str">
            <v>132930196611212412</v>
          </cell>
          <cell r="F234" t="str">
            <v>男</v>
          </cell>
          <cell r="G234" t="str">
            <v>前台</v>
          </cell>
          <cell r="H234" t="str">
            <v>河北光华荣昌汽车部件有限公司</v>
          </cell>
          <cell r="I234" t="str">
            <v>焊接车间</v>
          </cell>
          <cell r="J234" t="str">
            <v>焊接车间</v>
          </cell>
          <cell r="K234" t="str">
            <v>辅工（检验）</v>
          </cell>
        </row>
        <row r="234">
          <cell r="M234" t="str">
            <v>河北</v>
          </cell>
          <cell r="N234" t="str">
            <v>河北工厂</v>
          </cell>
          <cell r="O234" t="str">
            <v>劳动合同</v>
          </cell>
          <cell r="P234" t="str">
            <v>是</v>
          </cell>
          <cell r="Q234" t="str">
            <v>否</v>
          </cell>
          <cell r="R234" t="str">
            <v>正式工</v>
          </cell>
          <cell r="S234" t="str">
            <v>生产类</v>
          </cell>
          <cell r="T234" t="str">
            <v>直接人员</v>
          </cell>
        </row>
        <row r="235">
          <cell r="D235" t="str">
            <v>张世玉</v>
          </cell>
          <cell r="E235" t="str">
            <v>130930199902082111</v>
          </cell>
          <cell r="F235" t="str">
            <v>男</v>
          </cell>
          <cell r="G235" t="str">
            <v>前台</v>
          </cell>
          <cell r="H235" t="str">
            <v>河北光华荣昌汽车部件有限公司</v>
          </cell>
          <cell r="I235" t="str">
            <v>焊接车间</v>
          </cell>
          <cell r="J235" t="str">
            <v>焊接车间</v>
          </cell>
          <cell r="K235" t="str">
            <v>摆件工</v>
          </cell>
        </row>
        <row r="235">
          <cell r="M235" t="str">
            <v>河北</v>
          </cell>
          <cell r="N235" t="str">
            <v>河北工厂</v>
          </cell>
          <cell r="O235" t="str">
            <v>劳动合同</v>
          </cell>
          <cell r="P235" t="str">
            <v>是</v>
          </cell>
          <cell r="Q235" t="str">
            <v>否</v>
          </cell>
          <cell r="R235" t="str">
            <v>正式工</v>
          </cell>
          <cell r="S235" t="str">
            <v>生产类</v>
          </cell>
          <cell r="T235" t="str">
            <v>直接人员</v>
          </cell>
        </row>
        <row r="236">
          <cell r="D236" t="str">
            <v>商松坡</v>
          </cell>
          <cell r="E236" t="str">
            <v>130983198607190716</v>
          </cell>
          <cell r="F236" t="str">
            <v>男</v>
          </cell>
          <cell r="G236" t="str">
            <v>前台</v>
          </cell>
          <cell r="H236" t="str">
            <v>河北光华荣昌汽车部件有限公司</v>
          </cell>
          <cell r="I236" t="str">
            <v>焊接车间</v>
          </cell>
          <cell r="J236" t="str">
            <v>焊接车间</v>
          </cell>
          <cell r="K236" t="str">
            <v>摆件工</v>
          </cell>
        </row>
        <row r="236">
          <cell r="M236" t="str">
            <v>河北</v>
          </cell>
          <cell r="N236" t="str">
            <v>河北工厂</v>
          </cell>
          <cell r="O236" t="str">
            <v>劳动合同</v>
          </cell>
          <cell r="P236" t="str">
            <v>是</v>
          </cell>
          <cell r="Q236" t="str">
            <v>否</v>
          </cell>
          <cell r="R236" t="str">
            <v>正式工</v>
          </cell>
          <cell r="S236" t="str">
            <v>生产类</v>
          </cell>
          <cell r="T236" t="str">
            <v>直接人员</v>
          </cell>
        </row>
        <row r="237">
          <cell r="D237" t="str">
            <v>刘金良</v>
          </cell>
          <cell r="E237" t="str">
            <v>130925197205116056</v>
          </cell>
          <cell r="F237" t="str">
            <v>男</v>
          </cell>
          <cell r="G237" t="str">
            <v>前台</v>
          </cell>
          <cell r="H237" t="str">
            <v>河北光华荣昌汽车部件有限公司</v>
          </cell>
          <cell r="I237" t="str">
            <v>焊接车间</v>
          </cell>
          <cell r="J237" t="str">
            <v>焊接车间</v>
          </cell>
          <cell r="K237" t="str">
            <v>摆件工</v>
          </cell>
        </row>
        <row r="237">
          <cell r="M237" t="str">
            <v>河北</v>
          </cell>
          <cell r="N237" t="str">
            <v>河北工厂</v>
          </cell>
          <cell r="O237" t="str">
            <v>劳动合同</v>
          </cell>
          <cell r="P237" t="str">
            <v>是</v>
          </cell>
          <cell r="Q237" t="str">
            <v>否</v>
          </cell>
          <cell r="R237" t="str">
            <v>正式工</v>
          </cell>
          <cell r="S237" t="str">
            <v>生产类</v>
          </cell>
          <cell r="T237" t="str">
            <v>直接人员</v>
          </cell>
        </row>
        <row r="238">
          <cell r="D238" t="str">
            <v>杨树国</v>
          </cell>
          <cell r="E238" t="str">
            <v>132929197105024012</v>
          </cell>
          <cell r="F238" t="str">
            <v>男</v>
          </cell>
          <cell r="G238" t="str">
            <v>前台</v>
          </cell>
          <cell r="H238" t="str">
            <v>河北光华荣昌汽车部件有限公司</v>
          </cell>
          <cell r="I238" t="str">
            <v>焊接车间</v>
          </cell>
          <cell r="J238" t="str">
            <v>焊接车间</v>
          </cell>
          <cell r="K238" t="str">
            <v>摆件工</v>
          </cell>
        </row>
        <row r="238">
          <cell r="M238" t="str">
            <v>河北</v>
          </cell>
          <cell r="N238" t="str">
            <v>河北工厂</v>
          </cell>
          <cell r="O238" t="str">
            <v>劳动合同</v>
          </cell>
          <cell r="P238" t="str">
            <v>是</v>
          </cell>
          <cell r="Q238" t="str">
            <v>否</v>
          </cell>
          <cell r="R238" t="str">
            <v>正式工</v>
          </cell>
          <cell r="S238" t="str">
            <v>生产类</v>
          </cell>
          <cell r="T238" t="str">
            <v>直接人员</v>
          </cell>
        </row>
        <row r="239">
          <cell r="D239" t="str">
            <v>韩桂栋</v>
          </cell>
          <cell r="E239" t="str">
            <v>132930198109012019</v>
          </cell>
          <cell r="F239" t="str">
            <v>男</v>
          </cell>
          <cell r="G239" t="str">
            <v>前台</v>
          </cell>
          <cell r="H239" t="str">
            <v>河北光华荣昌汽车部件有限公司</v>
          </cell>
          <cell r="I239" t="str">
            <v>焊接车间</v>
          </cell>
          <cell r="J239" t="str">
            <v>焊接车间</v>
          </cell>
          <cell r="K239" t="str">
            <v>摆件工</v>
          </cell>
        </row>
        <row r="239">
          <cell r="M239" t="str">
            <v>河北</v>
          </cell>
          <cell r="N239" t="str">
            <v>河北工厂</v>
          </cell>
          <cell r="O239" t="str">
            <v>劳动合同</v>
          </cell>
          <cell r="P239" t="str">
            <v>是</v>
          </cell>
          <cell r="Q239" t="str">
            <v>否</v>
          </cell>
          <cell r="R239" t="str">
            <v>正式工</v>
          </cell>
          <cell r="S239" t="str">
            <v>生产类</v>
          </cell>
          <cell r="T239" t="str">
            <v>直接人员</v>
          </cell>
        </row>
        <row r="240">
          <cell r="D240" t="str">
            <v>吴晓萌</v>
          </cell>
          <cell r="E240" t="str">
            <v>130924198909114241</v>
          </cell>
          <cell r="F240" t="str">
            <v>女</v>
          </cell>
          <cell r="G240" t="str">
            <v>前台</v>
          </cell>
          <cell r="H240" t="str">
            <v>河北光华荣昌汽车部件有限公司</v>
          </cell>
          <cell r="I240" t="str">
            <v>焊接车间</v>
          </cell>
          <cell r="J240" t="str">
            <v>焊接车间</v>
          </cell>
          <cell r="K240" t="str">
            <v>摆件工</v>
          </cell>
        </row>
        <row r="240">
          <cell r="M240" t="str">
            <v>河北</v>
          </cell>
          <cell r="N240" t="str">
            <v>河北工厂</v>
          </cell>
          <cell r="O240" t="str">
            <v>劳动合同</v>
          </cell>
          <cell r="P240" t="str">
            <v>是</v>
          </cell>
          <cell r="Q240" t="str">
            <v>否</v>
          </cell>
          <cell r="R240" t="str">
            <v>正式工</v>
          </cell>
          <cell r="S240" t="str">
            <v>生产类</v>
          </cell>
          <cell r="T240" t="str">
            <v>直接人员</v>
          </cell>
        </row>
        <row r="241">
          <cell r="D241" t="str">
            <v>王红梅</v>
          </cell>
          <cell r="E241" t="str">
            <v>132930198107081424</v>
          </cell>
          <cell r="F241" t="str">
            <v>女</v>
          </cell>
          <cell r="G241" t="str">
            <v>前台</v>
          </cell>
          <cell r="H241" t="str">
            <v>河北光华荣昌汽车部件有限公司</v>
          </cell>
          <cell r="I241" t="str">
            <v>焊接车间</v>
          </cell>
          <cell r="J241" t="str">
            <v>焊接车间</v>
          </cell>
          <cell r="K241" t="str">
            <v>摆件工</v>
          </cell>
        </row>
        <row r="241">
          <cell r="M241" t="str">
            <v>河北</v>
          </cell>
          <cell r="N241" t="str">
            <v>河北工厂</v>
          </cell>
          <cell r="O241" t="str">
            <v>劳动合同</v>
          </cell>
          <cell r="P241" t="str">
            <v>是</v>
          </cell>
          <cell r="Q241" t="str">
            <v>否</v>
          </cell>
          <cell r="R241" t="str">
            <v>正式工</v>
          </cell>
          <cell r="S241" t="str">
            <v>生产类</v>
          </cell>
          <cell r="T241" t="str">
            <v>直接人员</v>
          </cell>
        </row>
        <row r="242">
          <cell r="D242" t="str">
            <v>吴红红</v>
          </cell>
          <cell r="E242" t="str">
            <v>130981198308164427</v>
          </cell>
          <cell r="F242" t="str">
            <v>女</v>
          </cell>
          <cell r="G242" t="str">
            <v>前台</v>
          </cell>
          <cell r="H242" t="str">
            <v>河北光华荣昌汽车部件有限公司</v>
          </cell>
          <cell r="I242" t="str">
            <v>焊接车间</v>
          </cell>
          <cell r="J242" t="str">
            <v>焊接车间</v>
          </cell>
          <cell r="K242" t="str">
            <v>摆件工</v>
          </cell>
        </row>
        <row r="242">
          <cell r="M242" t="str">
            <v>河北</v>
          </cell>
          <cell r="N242" t="str">
            <v>河北工厂</v>
          </cell>
          <cell r="O242" t="str">
            <v>劳动合同</v>
          </cell>
          <cell r="P242" t="str">
            <v>是</v>
          </cell>
          <cell r="Q242" t="str">
            <v>否</v>
          </cell>
          <cell r="R242" t="str">
            <v>正式工</v>
          </cell>
          <cell r="S242" t="str">
            <v>生产类</v>
          </cell>
          <cell r="T242" t="str">
            <v>直接人员</v>
          </cell>
        </row>
        <row r="243">
          <cell r="D243" t="str">
            <v>刘双双</v>
          </cell>
          <cell r="E243" t="str">
            <v>130924198208044260</v>
          </cell>
          <cell r="F243" t="str">
            <v>女</v>
          </cell>
          <cell r="G243" t="str">
            <v>前台</v>
          </cell>
          <cell r="H243" t="str">
            <v>河北光华荣昌汽车部件有限公司</v>
          </cell>
          <cell r="I243" t="str">
            <v>焊接车间</v>
          </cell>
          <cell r="J243" t="str">
            <v>焊接车间</v>
          </cell>
          <cell r="K243" t="str">
            <v>摆件工</v>
          </cell>
        </row>
        <row r="243">
          <cell r="M243" t="str">
            <v>河北</v>
          </cell>
          <cell r="N243" t="str">
            <v>河北工厂</v>
          </cell>
          <cell r="O243" t="str">
            <v>劳动合同</v>
          </cell>
          <cell r="P243" t="str">
            <v>是</v>
          </cell>
          <cell r="Q243" t="str">
            <v>否</v>
          </cell>
          <cell r="R243" t="str">
            <v>正式工</v>
          </cell>
          <cell r="S243" t="str">
            <v>生产类</v>
          </cell>
          <cell r="T243" t="str">
            <v>直接人员</v>
          </cell>
        </row>
        <row r="244">
          <cell r="D244" t="str">
            <v>崔新玲</v>
          </cell>
          <cell r="E244" t="str">
            <v>130923199212160529</v>
          </cell>
          <cell r="F244" t="str">
            <v>女</v>
          </cell>
          <cell r="G244" t="str">
            <v>前台</v>
          </cell>
          <cell r="H244" t="str">
            <v>河北光华荣昌汽车部件有限公司</v>
          </cell>
          <cell r="I244" t="str">
            <v>焊接车间</v>
          </cell>
          <cell r="J244" t="str">
            <v>焊接车间</v>
          </cell>
          <cell r="K244" t="str">
            <v>摆件工</v>
          </cell>
        </row>
        <row r="244">
          <cell r="M244" t="str">
            <v>河北</v>
          </cell>
          <cell r="N244" t="str">
            <v>河北工厂</v>
          </cell>
          <cell r="O244" t="str">
            <v>劳动合同</v>
          </cell>
          <cell r="P244" t="str">
            <v>是</v>
          </cell>
          <cell r="Q244" t="str">
            <v>否</v>
          </cell>
          <cell r="R244" t="str">
            <v>正式工</v>
          </cell>
          <cell r="S244" t="str">
            <v>生产类</v>
          </cell>
          <cell r="T244" t="str">
            <v>直接人员</v>
          </cell>
        </row>
        <row r="245">
          <cell r="D245" t="str">
            <v>张景义</v>
          </cell>
          <cell r="E245" t="str">
            <v>132934197102240933</v>
          </cell>
          <cell r="F245" t="str">
            <v>男</v>
          </cell>
          <cell r="G245" t="str">
            <v>前台</v>
          </cell>
          <cell r="H245" t="str">
            <v>河北光华荣昌汽车部件有限公司</v>
          </cell>
          <cell r="I245" t="str">
            <v>焊接车间</v>
          </cell>
          <cell r="J245" t="str">
            <v>焊接车间</v>
          </cell>
          <cell r="K245" t="str">
            <v>摆件工</v>
          </cell>
        </row>
        <row r="245">
          <cell r="M245" t="str">
            <v>河北</v>
          </cell>
          <cell r="N245" t="str">
            <v>河北工厂</v>
          </cell>
          <cell r="O245" t="str">
            <v>劳动合同</v>
          </cell>
          <cell r="P245" t="str">
            <v>是</v>
          </cell>
          <cell r="Q245" t="str">
            <v>否</v>
          </cell>
          <cell r="R245" t="str">
            <v>正式工</v>
          </cell>
          <cell r="S245" t="str">
            <v>生产类</v>
          </cell>
          <cell r="T245" t="str">
            <v>直接人员</v>
          </cell>
        </row>
        <row r="246">
          <cell r="D246" t="str">
            <v>王新楼</v>
          </cell>
          <cell r="E246" t="str">
            <v>130925198807155612</v>
          </cell>
          <cell r="F246" t="str">
            <v>男</v>
          </cell>
          <cell r="G246" t="str">
            <v>前台</v>
          </cell>
          <cell r="H246" t="str">
            <v>河北光华荣昌汽车部件有限公司</v>
          </cell>
          <cell r="I246" t="str">
            <v>焊接车间</v>
          </cell>
          <cell r="J246" t="str">
            <v>焊接车间</v>
          </cell>
          <cell r="K246" t="str">
            <v>摆件工</v>
          </cell>
        </row>
        <row r="246">
          <cell r="M246" t="str">
            <v>河北</v>
          </cell>
          <cell r="N246" t="str">
            <v>河北工厂</v>
          </cell>
          <cell r="O246" t="str">
            <v>劳动合同</v>
          </cell>
          <cell r="P246" t="str">
            <v>是</v>
          </cell>
          <cell r="Q246" t="str">
            <v>否</v>
          </cell>
          <cell r="R246" t="str">
            <v>正式工</v>
          </cell>
          <cell r="S246" t="str">
            <v>生产类</v>
          </cell>
          <cell r="T246" t="str">
            <v>直接人员</v>
          </cell>
        </row>
        <row r="247">
          <cell r="D247" t="str">
            <v>邵俊智</v>
          </cell>
          <cell r="E247" t="str">
            <v>132930199512023919</v>
          </cell>
          <cell r="F247" t="str">
            <v>男</v>
          </cell>
          <cell r="G247" t="str">
            <v>前台</v>
          </cell>
          <cell r="H247" t="str">
            <v>河北光华荣昌汽车部件有限公司</v>
          </cell>
          <cell r="I247" t="str">
            <v>焊接车间</v>
          </cell>
          <cell r="J247" t="str">
            <v>焊接车间</v>
          </cell>
          <cell r="K247" t="str">
            <v>摆件工</v>
          </cell>
        </row>
        <row r="247">
          <cell r="M247" t="str">
            <v>河北</v>
          </cell>
          <cell r="N247" t="str">
            <v>河北工厂</v>
          </cell>
          <cell r="O247" t="str">
            <v>劳动合同</v>
          </cell>
          <cell r="P247" t="str">
            <v>是</v>
          </cell>
          <cell r="Q247" t="str">
            <v>否</v>
          </cell>
          <cell r="R247" t="str">
            <v>正式工</v>
          </cell>
          <cell r="S247" t="str">
            <v>生产类</v>
          </cell>
          <cell r="T247" t="str">
            <v>直接人员</v>
          </cell>
        </row>
        <row r="248">
          <cell r="D248" t="str">
            <v>石钊锡</v>
          </cell>
          <cell r="E248" t="str">
            <v>130983200605133718</v>
          </cell>
          <cell r="F248" t="str">
            <v>男</v>
          </cell>
          <cell r="G248" t="str">
            <v>前台</v>
          </cell>
          <cell r="H248" t="str">
            <v>河北光华荣昌汽车部件有限公司</v>
          </cell>
          <cell r="I248" t="str">
            <v>焊接车间</v>
          </cell>
          <cell r="J248" t="str">
            <v>焊接车间</v>
          </cell>
          <cell r="K248" t="str">
            <v>摆件工</v>
          </cell>
        </row>
        <row r="248">
          <cell r="M248" t="str">
            <v>河北</v>
          </cell>
          <cell r="N248" t="str">
            <v>河北工厂</v>
          </cell>
          <cell r="O248" t="str">
            <v>劳动合同</v>
          </cell>
          <cell r="P248" t="str">
            <v>是</v>
          </cell>
          <cell r="Q248" t="str">
            <v>否</v>
          </cell>
          <cell r="R248" t="str">
            <v>正式工</v>
          </cell>
          <cell r="S248" t="str">
            <v>生产类</v>
          </cell>
          <cell r="T248" t="str">
            <v>直接人员</v>
          </cell>
        </row>
        <row r="249">
          <cell r="D249" t="str">
            <v>邓博元</v>
          </cell>
          <cell r="E249" t="str">
            <v>130983199906011612</v>
          </cell>
          <cell r="F249" t="str">
            <v>男</v>
          </cell>
          <cell r="G249" t="str">
            <v>前台</v>
          </cell>
          <cell r="H249" t="str">
            <v>河北光华荣昌汽车部件有限公司</v>
          </cell>
          <cell r="I249" t="str">
            <v>焊接车间</v>
          </cell>
          <cell r="J249" t="str">
            <v>焊接车间</v>
          </cell>
          <cell r="K249" t="str">
            <v>摆件工</v>
          </cell>
        </row>
        <row r="249">
          <cell r="M249" t="str">
            <v>河北</v>
          </cell>
          <cell r="N249" t="str">
            <v>河北工厂</v>
          </cell>
          <cell r="O249" t="str">
            <v>劳动合同</v>
          </cell>
          <cell r="P249" t="str">
            <v>是</v>
          </cell>
          <cell r="Q249" t="str">
            <v>否</v>
          </cell>
          <cell r="R249" t="str">
            <v>正式工</v>
          </cell>
          <cell r="S249" t="str">
            <v>生产类</v>
          </cell>
          <cell r="T249" t="str">
            <v>直接人员</v>
          </cell>
        </row>
        <row r="250">
          <cell r="D250" t="str">
            <v>卢俊英</v>
          </cell>
          <cell r="E250" t="str">
            <v>130983198906111627</v>
          </cell>
          <cell r="F250" t="str">
            <v>女</v>
          </cell>
          <cell r="G250" t="str">
            <v>前台</v>
          </cell>
          <cell r="H250" t="str">
            <v>河北光华荣昌汽车部件有限公司</v>
          </cell>
          <cell r="I250" t="str">
            <v>焊接车间</v>
          </cell>
          <cell r="J250" t="str">
            <v>焊接车间</v>
          </cell>
          <cell r="K250" t="str">
            <v>摆件工</v>
          </cell>
        </row>
        <row r="250">
          <cell r="M250" t="str">
            <v>河北</v>
          </cell>
          <cell r="N250" t="str">
            <v>河北工厂</v>
          </cell>
          <cell r="O250" t="str">
            <v>劳动合同</v>
          </cell>
          <cell r="P250" t="str">
            <v>是</v>
          </cell>
          <cell r="Q250" t="str">
            <v>否</v>
          </cell>
          <cell r="R250" t="str">
            <v>正式工</v>
          </cell>
          <cell r="S250" t="str">
            <v>生产类</v>
          </cell>
          <cell r="T250" t="str">
            <v>直接人员</v>
          </cell>
        </row>
        <row r="251">
          <cell r="D251" t="str">
            <v>柴爱霞</v>
          </cell>
        </row>
        <row r="251">
          <cell r="F251" t="str">
            <v>女</v>
          </cell>
          <cell r="G251" t="str">
            <v>前台</v>
          </cell>
          <cell r="H251" t="str">
            <v>河北光华荣昌汽车部件有限公司</v>
          </cell>
          <cell r="I251" t="str">
            <v>焊接车间</v>
          </cell>
          <cell r="J251" t="str">
            <v>焊接车间</v>
          </cell>
          <cell r="K251" t="str">
            <v>摆件工</v>
          </cell>
        </row>
        <row r="251">
          <cell r="M251" t="str">
            <v>河北</v>
          </cell>
          <cell r="N251" t="str">
            <v>天津宏达翔科技有限公司</v>
          </cell>
          <cell r="O251" t="str">
            <v>劳务派遣</v>
          </cell>
          <cell r="P251" t="str">
            <v>是</v>
          </cell>
          <cell r="Q251" t="str">
            <v>否</v>
          </cell>
          <cell r="R251" t="str">
            <v>劳务派遣</v>
          </cell>
          <cell r="S251" t="str">
            <v>生产类</v>
          </cell>
          <cell r="T251" t="str">
            <v>直接人员</v>
          </cell>
        </row>
        <row r="252">
          <cell r="D252" t="str">
            <v>孙明明</v>
          </cell>
        </row>
        <row r="252">
          <cell r="F252" t="str">
            <v>女</v>
          </cell>
          <cell r="G252" t="str">
            <v>前台</v>
          </cell>
          <cell r="H252" t="str">
            <v>河北光华荣昌汽车部件有限公司</v>
          </cell>
          <cell r="I252" t="str">
            <v>焊接车间</v>
          </cell>
          <cell r="J252" t="str">
            <v>焊接车间</v>
          </cell>
          <cell r="K252" t="str">
            <v>摆件工</v>
          </cell>
        </row>
        <row r="252">
          <cell r="M252" t="str">
            <v>河北</v>
          </cell>
          <cell r="N252" t="str">
            <v>天津宏达翔科技有限公司</v>
          </cell>
          <cell r="O252" t="str">
            <v>劳务派遣</v>
          </cell>
          <cell r="P252" t="str">
            <v>是</v>
          </cell>
          <cell r="Q252" t="str">
            <v>否</v>
          </cell>
          <cell r="R252" t="str">
            <v>劳务派遣</v>
          </cell>
          <cell r="S252" t="str">
            <v>生产类</v>
          </cell>
          <cell r="T252" t="str">
            <v>直接人员</v>
          </cell>
        </row>
        <row r="253">
          <cell r="D253" t="str">
            <v>范秀华</v>
          </cell>
        </row>
        <row r="253">
          <cell r="F253" t="str">
            <v>女</v>
          </cell>
          <cell r="G253" t="str">
            <v>前台</v>
          </cell>
          <cell r="H253" t="str">
            <v>河北光华荣昌汽车部件有限公司</v>
          </cell>
          <cell r="I253" t="str">
            <v>焊接车间</v>
          </cell>
          <cell r="J253" t="str">
            <v>焊接车间</v>
          </cell>
          <cell r="K253" t="str">
            <v>摆件工</v>
          </cell>
        </row>
        <row r="253">
          <cell r="M253" t="str">
            <v>河北</v>
          </cell>
          <cell r="N253" t="str">
            <v>天津宏达翔科技有限公司</v>
          </cell>
          <cell r="O253" t="str">
            <v>劳务派遣</v>
          </cell>
          <cell r="P253" t="str">
            <v>是</v>
          </cell>
          <cell r="Q253" t="str">
            <v>否</v>
          </cell>
          <cell r="R253" t="str">
            <v>劳务派遣</v>
          </cell>
          <cell r="S253" t="str">
            <v>生产类</v>
          </cell>
          <cell r="T253" t="str">
            <v>直接人员</v>
          </cell>
        </row>
        <row r="254">
          <cell r="D254" t="str">
            <v>蔡华岭</v>
          </cell>
        </row>
        <row r="254">
          <cell r="F254" t="str">
            <v>男</v>
          </cell>
          <cell r="G254" t="str">
            <v>前台</v>
          </cell>
          <cell r="H254" t="str">
            <v>河北光华荣昌汽车部件有限公司</v>
          </cell>
          <cell r="I254" t="str">
            <v>焊接车间</v>
          </cell>
          <cell r="J254" t="str">
            <v>焊接车间</v>
          </cell>
          <cell r="K254" t="str">
            <v>摆件工</v>
          </cell>
        </row>
        <row r="254">
          <cell r="M254" t="str">
            <v>河北</v>
          </cell>
          <cell r="N254" t="str">
            <v>天津宏达翔科技有限公司</v>
          </cell>
          <cell r="O254" t="str">
            <v>劳务派遣</v>
          </cell>
          <cell r="P254" t="str">
            <v>是</v>
          </cell>
          <cell r="Q254" t="str">
            <v>否</v>
          </cell>
          <cell r="R254" t="str">
            <v>劳务派遣</v>
          </cell>
          <cell r="S254" t="str">
            <v>生产类</v>
          </cell>
          <cell r="T254" t="str">
            <v>直接人员</v>
          </cell>
        </row>
        <row r="255">
          <cell r="D255" t="str">
            <v>王庆骥</v>
          </cell>
          <cell r="E255" t="str">
            <v>130983199810110712</v>
          </cell>
          <cell r="F255" t="str">
            <v>男</v>
          </cell>
          <cell r="G255" t="str">
            <v>前台</v>
          </cell>
          <cell r="H255" t="str">
            <v>河北光华荣昌汽车部件有限公司</v>
          </cell>
          <cell r="I255" t="str">
            <v>底座装配车间</v>
          </cell>
          <cell r="J255" t="str">
            <v>底座装配车间-H6</v>
          </cell>
          <cell r="K255" t="str">
            <v>H6-组装工</v>
          </cell>
        </row>
        <row r="255">
          <cell r="M255" t="str">
            <v>河北</v>
          </cell>
          <cell r="N255" t="str">
            <v>河北工厂</v>
          </cell>
          <cell r="O255" t="str">
            <v>劳动合同</v>
          </cell>
          <cell r="P255" t="str">
            <v>是</v>
          </cell>
          <cell r="Q255" t="str">
            <v>否</v>
          </cell>
          <cell r="R255" t="str">
            <v>正式工</v>
          </cell>
          <cell r="S255" t="str">
            <v>生产类</v>
          </cell>
          <cell r="T255" t="str">
            <v>直接人员</v>
          </cell>
        </row>
        <row r="256">
          <cell r="D256" t="str">
            <v>郭凤友</v>
          </cell>
          <cell r="E256" t="str">
            <v>130983199704011112</v>
          </cell>
          <cell r="F256" t="str">
            <v>男</v>
          </cell>
          <cell r="G256" t="str">
            <v>前台</v>
          </cell>
          <cell r="H256" t="str">
            <v>河北光华荣昌汽车部件有限公司</v>
          </cell>
          <cell r="I256" t="str">
            <v>底座装配车间</v>
          </cell>
          <cell r="J256" t="str">
            <v>底座装配车间-H6</v>
          </cell>
          <cell r="K256" t="str">
            <v>H6-组装工</v>
          </cell>
        </row>
        <row r="256">
          <cell r="M256" t="str">
            <v>河北</v>
          </cell>
          <cell r="N256" t="str">
            <v>河北工厂</v>
          </cell>
          <cell r="O256" t="str">
            <v>劳动合同</v>
          </cell>
          <cell r="P256" t="str">
            <v>是</v>
          </cell>
          <cell r="Q256" t="str">
            <v>否</v>
          </cell>
          <cell r="R256" t="str">
            <v>正式工</v>
          </cell>
          <cell r="S256" t="str">
            <v>生产类</v>
          </cell>
          <cell r="T256" t="str">
            <v>直接人员</v>
          </cell>
        </row>
        <row r="257">
          <cell r="D257" t="str">
            <v>杨博文</v>
          </cell>
          <cell r="E257" t="str">
            <v>130924199904090513</v>
          </cell>
          <cell r="F257" t="str">
            <v>男</v>
          </cell>
          <cell r="G257" t="str">
            <v>前台</v>
          </cell>
          <cell r="H257" t="str">
            <v>河北光华荣昌汽车部件有限公司</v>
          </cell>
          <cell r="I257" t="str">
            <v>底座装配车间</v>
          </cell>
          <cell r="J257" t="str">
            <v>底座装配车间-H6</v>
          </cell>
          <cell r="K257" t="str">
            <v>H6-组装工</v>
          </cell>
        </row>
        <row r="257">
          <cell r="M257" t="str">
            <v>河北</v>
          </cell>
          <cell r="N257" t="str">
            <v>河北工厂</v>
          </cell>
          <cell r="O257" t="str">
            <v>劳动合同</v>
          </cell>
          <cell r="P257" t="str">
            <v>是</v>
          </cell>
          <cell r="Q257" t="str">
            <v>否</v>
          </cell>
          <cell r="R257" t="str">
            <v>正式工</v>
          </cell>
          <cell r="S257" t="str">
            <v>生产类</v>
          </cell>
          <cell r="T257" t="str">
            <v>直接人员</v>
          </cell>
        </row>
        <row r="258">
          <cell r="D258" t="str">
            <v>康春艳</v>
          </cell>
          <cell r="E258" t="str">
            <v>130983199003122063</v>
          </cell>
          <cell r="F258" t="str">
            <v>女</v>
          </cell>
          <cell r="G258" t="str">
            <v>前台</v>
          </cell>
          <cell r="H258" t="str">
            <v>河北光华荣昌汽车部件有限公司</v>
          </cell>
          <cell r="I258" t="str">
            <v>底座装配车间</v>
          </cell>
          <cell r="J258" t="str">
            <v>底座装配车间-H6</v>
          </cell>
          <cell r="K258" t="str">
            <v>H6-组装工</v>
          </cell>
        </row>
        <row r="258">
          <cell r="M258" t="str">
            <v>河北</v>
          </cell>
          <cell r="N258" t="str">
            <v>河北工厂</v>
          </cell>
          <cell r="O258" t="str">
            <v>劳动合同</v>
          </cell>
          <cell r="P258" t="str">
            <v>是</v>
          </cell>
          <cell r="Q258" t="str">
            <v>否</v>
          </cell>
          <cell r="R258" t="str">
            <v>正式工</v>
          </cell>
          <cell r="S258" t="str">
            <v>生产类</v>
          </cell>
          <cell r="T258" t="str">
            <v>直接人员</v>
          </cell>
        </row>
        <row r="259">
          <cell r="D259" t="str">
            <v>张广涛</v>
          </cell>
          <cell r="E259" t="str">
            <v>130983199901041118</v>
          </cell>
          <cell r="F259" t="str">
            <v>男</v>
          </cell>
          <cell r="G259" t="str">
            <v>前台</v>
          </cell>
          <cell r="H259" t="str">
            <v>河北光华荣昌汽车部件有限公司</v>
          </cell>
          <cell r="I259" t="str">
            <v>底座装配车间</v>
          </cell>
          <cell r="J259" t="str">
            <v>底座装配车间</v>
          </cell>
          <cell r="K259" t="str">
            <v>代班组长-底座装配</v>
          </cell>
        </row>
        <row r="259">
          <cell r="M259" t="str">
            <v>河北</v>
          </cell>
          <cell r="N259" t="str">
            <v>河北工厂</v>
          </cell>
          <cell r="O259" t="str">
            <v>劳动合同</v>
          </cell>
          <cell r="P259" t="str">
            <v>是</v>
          </cell>
          <cell r="Q259" t="str">
            <v>否</v>
          </cell>
          <cell r="R259" t="str">
            <v>正式工</v>
          </cell>
          <cell r="S259" t="str">
            <v>生产类</v>
          </cell>
          <cell r="T259" t="str">
            <v>直接人员</v>
          </cell>
        </row>
        <row r="260">
          <cell r="D260" t="str">
            <v>宗方明</v>
          </cell>
          <cell r="E260" t="str">
            <v>130983199003282235</v>
          </cell>
          <cell r="F260" t="str">
            <v>男</v>
          </cell>
          <cell r="G260" t="str">
            <v>前台</v>
          </cell>
          <cell r="H260" t="str">
            <v>河北光华荣昌汽车部件有限公司</v>
          </cell>
          <cell r="I260" t="str">
            <v>底座装配车间</v>
          </cell>
          <cell r="J260" t="str">
            <v>底座装配车间</v>
          </cell>
          <cell r="K260" t="str">
            <v>组装工</v>
          </cell>
        </row>
        <row r="260">
          <cell r="M260" t="str">
            <v>河北</v>
          </cell>
          <cell r="N260" t="str">
            <v>河北工厂</v>
          </cell>
          <cell r="O260" t="str">
            <v>劳动合同</v>
          </cell>
          <cell r="P260" t="str">
            <v>是</v>
          </cell>
          <cell r="Q260" t="str">
            <v>否</v>
          </cell>
          <cell r="R260" t="str">
            <v>正式工</v>
          </cell>
          <cell r="S260" t="str">
            <v>生产类</v>
          </cell>
          <cell r="T260" t="str">
            <v>直接人员</v>
          </cell>
        </row>
        <row r="261">
          <cell r="D261" t="str">
            <v>王国防</v>
          </cell>
          <cell r="E261" t="str">
            <v>132930197710245310</v>
          </cell>
          <cell r="F261" t="str">
            <v>男</v>
          </cell>
          <cell r="G261" t="str">
            <v>前台</v>
          </cell>
          <cell r="H261" t="str">
            <v>河北光华荣昌汽车部件有限公司</v>
          </cell>
          <cell r="I261" t="str">
            <v>底座装配车间</v>
          </cell>
          <cell r="J261" t="str">
            <v>底座装配车间</v>
          </cell>
          <cell r="K261" t="str">
            <v>组装工</v>
          </cell>
        </row>
        <row r="261">
          <cell r="M261" t="str">
            <v>河北</v>
          </cell>
          <cell r="N261" t="str">
            <v>河北工厂</v>
          </cell>
          <cell r="O261" t="str">
            <v>劳动合同</v>
          </cell>
          <cell r="P261" t="str">
            <v>是</v>
          </cell>
          <cell r="Q261" t="str">
            <v>否</v>
          </cell>
          <cell r="R261" t="str">
            <v>正式工</v>
          </cell>
          <cell r="S261" t="str">
            <v>生产类</v>
          </cell>
          <cell r="T261" t="str">
            <v>直接人员</v>
          </cell>
        </row>
        <row r="262">
          <cell r="D262" t="str">
            <v>刘杨</v>
          </cell>
          <cell r="E262" t="str">
            <v>13293019970422351X</v>
          </cell>
          <cell r="F262" t="str">
            <v>男</v>
          </cell>
          <cell r="G262" t="str">
            <v>前台</v>
          </cell>
          <cell r="H262" t="str">
            <v>河北光华荣昌汽车部件有限公司</v>
          </cell>
          <cell r="I262" t="str">
            <v>底座装配车间</v>
          </cell>
          <cell r="J262" t="str">
            <v>底座装配车间</v>
          </cell>
          <cell r="K262" t="str">
            <v>组装工</v>
          </cell>
        </row>
        <row r="262">
          <cell r="M262" t="str">
            <v>河北</v>
          </cell>
          <cell r="N262" t="str">
            <v>河北工厂</v>
          </cell>
          <cell r="O262" t="str">
            <v>劳动合同</v>
          </cell>
          <cell r="P262" t="str">
            <v>是</v>
          </cell>
          <cell r="Q262" t="str">
            <v>否</v>
          </cell>
          <cell r="R262" t="str">
            <v>正式工</v>
          </cell>
          <cell r="S262" t="str">
            <v>生产类</v>
          </cell>
          <cell r="T262" t="str">
            <v>直接人员</v>
          </cell>
        </row>
        <row r="263">
          <cell r="D263" t="str">
            <v>白义凯</v>
          </cell>
          <cell r="E263" t="str">
            <v>13098319990608001X</v>
          </cell>
          <cell r="F263" t="str">
            <v>男</v>
          </cell>
          <cell r="G263" t="str">
            <v>前台</v>
          </cell>
          <cell r="H263" t="str">
            <v>河北光华荣昌汽车部件有限公司</v>
          </cell>
          <cell r="I263" t="str">
            <v>底座装配车间</v>
          </cell>
          <cell r="J263" t="str">
            <v>底座装配车间</v>
          </cell>
          <cell r="K263" t="str">
            <v>组装工</v>
          </cell>
        </row>
        <row r="263">
          <cell r="M263" t="str">
            <v>河北</v>
          </cell>
          <cell r="N263" t="str">
            <v>河北工厂</v>
          </cell>
          <cell r="O263" t="str">
            <v>劳动合同</v>
          </cell>
          <cell r="P263" t="str">
            <v>是</v>
          </cell>
          <cell r="Q263" t="str">
            <v>否</v>
          </cell>
          <cell r="R263" t="str">
            <v>正式工</v>
          </cell>
          <cell r="S263" t="str">
            <v>生产类</v>
          </cell>
          <cell r="T263" t="str">
            <v>直接人员</v>
          </cell>
        </row>
        <row r="264">
          <cell r="D264" t="str">
            <v>闻龙超</v>
          </cell>
          <cell r="E264" t="str">
            <v>130983199304151618</v>
          </cell>
          <cell r="F264" t="str">
            <v>男</v>
          </cell>
          <cell r="G264" t="str">
            <v>前台</v>
          </cell>
          <cell r="H264" t="str">
            <v>河北光华荣昌汽车部件有限公司</v>
          </cell>
          <cell r="I264" t="str">
            <v>底座装配车间</v>
          </cell>
          <cell r="J264" t="str">
            <v>底座装配车间</v>
          </cell>
          <cell r="K264" t="str">
            <v>组装工</v>
          </cell>
        </row>
        <row r="264">
          <cell r="M264" t="str">
            <v>河北</v>
          </cell>
          <cell r="N264" t="str">
            <v>河北工厂</v>
          </cell>
          <cell r="O264" t="str">
            <v>劳动合同</v>
          </cell>
          <cell r="P264" t="str">
            <v>是</v>
          </cell>
          <cell r="Q264" t="str">
            <v>否</v>
          </cell>
          <cell r="R264" t="str">
            <v>正式工</v>
          </cell>
          <cell r="S264" t="str">
            <v>生产类</v>
          </cell>
          <cell r="T264" t="str">
            <v>直接人员</v>
          </cell>
        </row>
        <row r="265">
          <cell r="D265" t="str">
            <v>姚梅芳</v>
          </cell>
          <cell r="E265" t="str">
            <v>132930198207091427</v>
          </cell>
          <cell r="F265" t="str">
            <v>女</v>
          </cell>
          <cell r="G265" t="str">
            <v>前台</v>
          </cell>
          <cell r="H265" t="str">
            <v>河北光华荣昌汽车部件有限公司</v>
          </cell>
          <cell r="I265" t="str">
            <v>底座装配车间</v>
          </cell>
          <cell r="J265" t="str">
            <v>底座装配车间</v>
          </cell>
          <cell r="K265" t="str">
            <v>组装工</v>
          </cell>
        </row>
        <row r="265">
          <cell r="M265" t="str">
            <v>河北</v>
          </cell>
          <cell r="N265" t="str">
            <v>河北工厂</v>
          </cell>
          <cell r="O265" t="str">
            <v>劳动合同</v>
          </cell>
          <cell r="P265" t="str">
            <v>是</v>
          </cell>
          <cell r="Q265" t="str">
            <v>否</v>
          </cell>
          <cell r="R265" t="str">
            <v>正式工</v>
          </cell>
          <cell r="S265" t="str">
            <v>生产类</v>
          </cell>
          <cell r="T265" t="str">
            <v>直接人员</v>
          </cell>
        </row>
        <row r="266">
          <cell r="D266" t="str">
            <v>刘二精</v>
          </cell>
          <cell r="E266" t="str">
            <v>132930197812051840</v>
          </cell>
          <cell r="F266" t="str">
            <v>女</v>
          </cell>
          <cell r="G266" t="str">
            <v>前台</v>
          </cell>
          <cell r="H266" t="str">
            <v>河北光华荣昌汽车部件有限公司</v>
          </cell>
          <cell r="I266" t="str">
            <v>底座装配车间</v>
          </cell>
          <cell r="J266" t="str">
            <v>底座装配车间</v>
          </cell>
          <cell r="K266" t="str">
            <v>组装工</v>
          </cell>
        </row>
        <row r="266">
          <cell r="M266" t="str">
            <v>河北</v>
          </cell>
          <cell r="N266" t="str">
            <v>河北工厂</v>
          </cell>
          <cell r="O266" t="str">
            <v>劳动合同</v>
          </cell>
          <cell r="P266" t="str">
            <v>是</v>
          </cell>
          <cell r="Q266" t="str">
            <v>否</v>
          </cell>
          <cell r="R266" t="str">
            <v>正式工</v>
          </cell>
          <cell r="S266" t="str">
            <v>生产类</v>
          </cell>
          <cell r="T266" t="str">
            <v>直接人员</v>
          </cell>
        </row>
        <row r="267">
          <cell r="D267" t="str">
            <v>杨艳</v>
          </cell>
          <cell r="E267" t="str">
            <v>132930197806240522</v>
          </cell>
          <cell r="F267" t="str">
            <v>女</v>
          </cell>
          <cell r="G267" t="str">
            <v>前台</v>
          </cell>
          <cell r="H267" t="str">
            <v>河北光华荣昌汽车部件有限公司</v>
          </cell>
          <cell r="I267" t="str">
            <v>底座装配车间</v>
          </cell>
          <cell r="J267" t="str">
            <v>底座装配车间</v>
          </cell>
          <cell r="K267" t="str">
            <v>组装工</v>
          </cell>
        </row>
        <row r="267">
          <cell r="M267" t="str">
            <v>河北</v>
          </cell>
          <cell r="N267" t="str">
            <v>河北工厂</v>
          </cell>
          <cell r="O267" t="str">
            <v>劳动合同</v>
          </cell>
          <cell r="P267" t="str">
            <v>是</v>
          </cell>
          <cell r="Q267" t="str">
            <v>否</v>
          </cell>
          <cell r="R267" t="str">
            <v>正式工</v>
          </cell>
          <cell r="S267" t="str">
            <v>生产类</v>
          </cell>
          <cell r="T267" t="str">
            <v>直接人员</v>
          </cell>
        </row>
        <row r="268">
          <cell r="D268" t="str">
            <v>李艳平</v>
          </cell>
          <cell r="E268" t="str">
            <v>130930198302283329</v>
          </cell>
          <cell r="F268" t="str">
            <v>女</v>
          </cell>
          <cell r="G268" t="str">
            <v>前台</v>
          </cell>
          <cell r="H268" t="str">
            <v>河北光华荣昌汽车部件有限公司</v>
          </cell>
          <cell r="I268" t="str">
            <v>底座装配车间</v>
          </cell>
          <cell r="J268" t="str">
            <v>底座装配车间</v>
          </cell>
          <cell r="K268" t="str">
            <v>组装工</v>
          </cell>
        </row>
        <row r="268">
          <cell r="M268" t="str">
            <v>河北</v>
          </cell>
          <cell r="N268" t="str">
            <v>河北工厂</v>
          </cell>
          <cell r="O268" t="str">
            <v>劳动合同</v>
          </cell>
          <cell r="P268" t="str">
            <v>是</v>
          </cell>
          <cell r="Q268" t="str">
            <v>否</v>
          </cell>
          <cell r="R268" t="str">
            <v>正式工</v>
          </cell>
          <cell r="S268" t="str">
            <v>生产类</v>
          </cell>
          <cell r="T268" t="str">
            <v>直接人员</v>
          </cell>
        </row>
        <row r="269">
          <cell r="D269" t="str">
            <v>孟洪臣</v>
          </cell>
          <cell r="E269" t="str">
            <v>130924199308253523</v>
          </cell>
          <cell r="F269" t="str">
            <v>女</v>
          </cell>
          <cell r="G269" t="str">
            <v>前台</v>
          </cell>
          <cell r="H269" t="str">
            <v>河北光华荣昌汽车部件有限公司</v>
          </cell>
          <cell r="I269" t="str">
            <v>底座装配车间</v>
          </cell>
          <cell r="J269" t="str">
            <v>底座装配车间</v>
          </cell>
          <cell r="K269" t="str">
            <v>组装工</v>
          </cell>
        </row>
        <row r="269">
          <cell r="M269" t="str">
            <v>河北</v>
          </cell>
          <cell r="N269" t="str">
            <v>河北工厂</v>
          </cell>
          <cell r="O269" t="str">
            <v>劳动合同</v>
          </cell>
          <cell r="P269" t="str">
            <v>是</v>
          </cell>
          <cell r="Q269" t="str">
            <v>否</v>
          </cell>
          <cell r="R269" t="str">
            <v>正式工</v>
          </cell>
          <cell r="S269" t="str">
            <v>生产类</v>
          </cell>
          <cell r="T269" t="str">
            <v>直接人员</v>
          </cell>
        </row>
        <row r="270">
          <cell r="D270" t="str">
            <v>刘景丽</v>
          </cell>
          <cell r="E270" t="str">
            <v>130930198709193624</v>
          </cell>
          <cell r="F270" t="str">
            <v>女</v>
          </cell>
          <cell r="G270" t="str">
            <v>前台</v>
          </cell>
          <cell r="H270" t="str">
            <v>河北光华荣昌汽车部件有限公司</v>
          </cell>
          <cell r="I270" t="str">
            <v>底座装配车间</v>
          </cell>
          <cell r="J270" t="str">
            <v>底座装配车间</v>
          </cell>
          <cell r="K270" t="str">
            <v>操作工</v>
          </cell>
        </row>
        <row r="270">
          <cell r="M270" t="str">
            <v>河北</v>
          </cell>
          <cell r="N270" t="str">
            <v>河北工厂</v>
          </cell>
          <cell r="O270" t="str">
            <v>劳动合同</v>
          </cell>
          <cell r="P270" t="str">
            <v>是</v>
          </cell>
          <cell r="Q270" t="str">
            <v>否</v>
          </cell>
          <cell r="R270" t="str">
            <v>正式工</v>
          </cell>
          <cell r="S270" t="str">
            <v>生产类</v>
          </cell>
          <cell r="T270" t="str">
            <v>直接人员</v>
          </cell>
        </row>
        <row r="271">
          <cell r="D271" t="str">
            <v>王文通</v>
          </cell>
          <cell r="E271" t="str">
            <v>130983200305062815</v>
          </cell>
          <cell r="F271" t="str">
            <v>男</v>
          </cell>
          <cell r="G271" t="str">
            <v>前台</v>
          </cell>
          <cell r="H271" t="str">
            <v>河北光华荣昌汽车部件有限公司</v>
          </cell>
          <cell r="I271" t="str">
            <v>底座装配车间</v>
          </cell>
          <cell r="J271" t="str">
            <v>底座装配车间</v>
          </cell>
          <cell r="K271" t="str">
            <v>组装工</v>
          </cell>
        </row>
        <row r="271">
          <cell r="M271" t="str">
            <v>河北</v>
          </cell>
          <cell r="N271" t="str">
            <v>河北工厂</v>
          </cell>
          <cell r="O271" t="str">
            <v>劳动合同</v>
          </cell>
          <cell r="P271" t="str">
            <v>是</v>
          </cell>
          <cell r="Q271" t="str">
            <v>否</v>
          </cell>
          <cell r="R271" t="str">
            <v>正式工</v>
          </cell>
          <cell r="S271" t="str">
            <v>生产类</v>
          </cell>
          <cell r="T271" t="str">
            <v>直接人员</v>
          </cell>
        </row>
        <row r="272">
          <cell r="D272" t="str">
            <v>张艳</v>
          </cell>
          <cell r="E272" t="str">
            <v>132930198105265027</v>
          </cell>
          <cell r="F272" t="str">
            <v>女</v>
          </cell>
          <cell r="G272" t="str">
            <v>前台</v>
          </cell>
          <cell r="H272" t="str">
            <v>河北光华荣昌汽车部件有限公司</v>
          </cell>
          <cell r="I272" t="str">
            <v>底座装配车间</v>
          </cell>
          <cell r="J272" t="str">
            <v>底座装配车间</v>
          </cell>
          <cell r="K272" t="str">
            <v>组装工</v>
          </cell>
        </row>
        <row r="272">
          <cell r="M272" t="str">
            <v>河北</v>
          </cell>
          <cell r="N272" t="str">
            <v>河北工厂</v>
          </cell>
          <cell r="O272" t="str">
            <v>劳动合同</v>
          </cell>
          <cell r="P272" t="str">
            <v>是</v>
          </cell>
          <cell r="Q272" t="str">
            <v>否</v>
          </cell>
          <cell r="R272" t="str">
            <v>正式工</v>
          </cell>
          <cell r="S272" t="str">
            <v>生产类</v>
          </cell>
          <cell r="T272" t="str">
            <v>直接人员</v>
          </cell>
        </row>
        <row r="273">
          <cell r="D273" t="str">
            <v>杨东兴</v>
          </cell>
          <cell r="E273" t="str">
            <v>130924198503160539</v>
          </cell>
          <cell r="F273" t="str">
            <v>男</v>
          </cell>
          <cell r="G273" t="str">
            <v>前台</v>
          </cell>
          <cell r="H273" t="str">
            <v>河北光华荣昌汽车部件有限公司</v>
          </cell>
          <cell r="I273" t="str">
            <v>底座装配车间</v>
          </cell>
          <cell r="J273" t="str">
            <v>底座装配车间</v>
          </cell>
          <cell r="K273" t="str">
            <v>组装工</v>
          </cell>
        </row>
        <row r="273">
          <cell r="M273" t="str">
            <v>河北</v>
          </cell>
          <cell r="N273" t="str">
            <v>河北工厂</v>
          </cell>
          <cell r="O273" t="str">
            <v>劳动合同</v>
          </cell>
          <cell r="P273" t="str">
            <v>是</v>
          </cell>
          <cell r="Q273" t="str">
            <v>否</v>
          </cell>
          <cell r="R273" t="str">
            <v>正式工</v>
          </cell>
          <cell r="S273" t="str">
            <v>生产类</v>
          </cell>
          <cell r="T273" t="str">
            <v>直接人员</v>
          </cell>
        </row>
        <row r="274">
          <cell r="D274" t="str">
            <v>崔金朋</v>
          </cell>
          <cell r="E274" t="str">
            <v>132930198003030569</v>
          </cell>
          <cell r="F274" t="str">
            <v>女</v>
          </cell>
          <cell r="G274" t="str">
            <v>前台</v>
          </cell>
          <cell r="H274" t="str">
            <v>河北光华荣昌汽车部件有限公司</v>
          </cell>
          <cell r="I274" t="str">
            <v>底座装配车间</v>
          </cell>
          <cell r="J274" t="str">
            <v>底座装配车间</v>
          </cell>
          <cell r="K274" t="str">
            <v>组装工</v>
          </cell>
        </row>
        <row r="274">
          <cell r="M274" t="str">
            <v>河北</v>
          </cell>
          <cell r="N274" t="str">
            <v>河北工厂</v>
          </cell>
          <cell r="O274" t="str">
            <v>劳动合同</v>
          </cell>
          <cell r="P274" t="str">
            <v>是</v>
          </cell>
          <cell r="Q274" t="str">
            <v>否</v>
          </cell>
          <cell r="R274" t="str">
            <v>正式工</v>
          </cell>
          <cell r="S274" t="str">
            <v>生产类</v>
          </cell>
          <cell r="T274" t="str">
            <v>直接人员</v>
          </cell>
        </row>
        <row r="275">
          <cell r="D275" t="str">
            <v>赵秋杰</v>
          </cell>
          <cell r="E275" t="str">
            <v>131025198501223063</v>
          </cell>
          <cell r="F275" t="str">
            <v>女</v>
          </cell>
          <cell r="G275" t="str">
            <v>前台</v>
          </cell>
          <cell r="H275" t="str">
            <v>河北光华荣昌汽车部件有限公司</v>
          </cell>
          <cell r="I275" t="str">
            <v>底座装配车间</v>
          </cell>
          <cell r="J275" t="str">
            <v>底座装配车间</v>
          </cell>
          <cell r="K275" t="str">
            <v>组装工</v>
          </cell>
        </row>
        <row r="275">
          <cell r="M275" t="str">
            <v>河北</v>
          </cell>
          <cell r="N275" t="str">
            <v>河北工厂</v>
          </cell>
          <cell r="O275" t="str">
            <v>劳动合同</v>
          </cell>
          <cell r="P275" t="str">
            <v>是</v>
          </cell>
          <cell r="Q275" t="str">
            <v>否</v>
          </cell>
          <cell r="R275" t="str">
            <v>正式工</v>
          </cell>
          <cell r="S275" t="str">
            <v>生产类</v>
          </cell>
          <cell r="T275" t="str">
            <v>直接人员</v>
          </cell>
        </row>
        <row r="276">
          <cell r="D276" t="str">
            <v>张强</v>
          </cell>
          <cell r="E276" t="str">
            <v>130983199808020953</v>
          </cell>
          <cell r="F276" t="str">
            <v>男</v>
          </cell>
          <cell r="G276" t="str">
            <v>前台</v>
          </cell>
          <cell r="H276" t="str">
            <v>河北光华荣昌汽车部件有限公司</v>
          </cell>
          <cell r="I276" t="str">
            <v>底座装配车间</v>
          </cell>
          <cell r="J276" t="str">
            <v>底座装配车间</v>
          </cell>
          <cell r="K276" t="str">
            <v>组装工</v>
          </cell>
        </row>
        <row r="276">
          <cell r="M276" t="str">
            <v>河北</v>
          </cell>
          <cell r="N276" t="str">
            <v>河北工厂</v>
          </cell>
          <cell r="O276" t="str">
            <v>劳动合同</v>
          </cell>
          <cell r="P276" t="str">
            <v>是</v>
          </cell>
          <cell r="Q276" t="str">
            <v>否</v>
          </cell>
          <cell r="R276" t="str">
            <v>正式工</v>
          </cell>
          <cell r="S276" t="str">
            <v>生产类</v>
          </cell>
          <cell r="T276" t="str">
            <v>直接人员</v>
          </cell>
        </row>
        <row r="277">
          <cell r="D277" t="str">
            <v>罗娜</v>
          </cell>
          <cell r="E277" t="str">
            <v>130921198403082028</v>
          </cell>
          <cell r="F277" t="str">
            <v>女</v>
          </cell>
          <cell r="G277" t="str">
            <v>前台</v>
          </cell>
          <cell r="H277" t="str">
            <v>河北光华荣昌汽车部件有限公司</v>
          </cell>
          <cell r="I277" t="str">
            <v>底座装配车间</v>
          </cell>
          <cell r="J277" t="str">
            <v>底座装配车间</v>
          </cell>
          <cell r="K277" t="str">
            <v>组装工</v>
          </cell>
        </row>
        <row r="277">
          <cell r="M277" t="str">
            <v>河北</v>
          </cell>
          <cell r="N277" t="str">
            <v>河北工厂</v>
          </cell>
          <cell r="O277" t="str">
            <v>劳动合同</v>
          </cell>
          <cell r="P277" t="str">
            <v>是</v>
          </cell>
          <cell r="Q277" t="str">
            <v>否</v>
          </cell>
          <cell r="R277" t="str">
            <v>正式工</v>
          </cell>
          <cell r="S277" t="str">
            <v>生产类</v>
          </cell>
          <cell r="T277" t="str">
            <v>直接人员</v>
          </cell>
        </row>
        <row r="278">
          <cell r="D278" t="str">
            <v>王亚宁</v>
          </cell>
          <cell r="E278" t="str">
            <v>130924200410283513</v>
          </cell>
          <cell r="F278" t="str">
            <v>男</v>
          </cell>
          <cell r="G278" t="str">
            <v>前台</v>
          </cell>
          <cell r="H278" t="str">
            <v>河北光华荣昌汽车部件有限公司</v>
          </cell>
          <cell r="I278" t="str">
            <v>底座装配车间</v>
          </cell>
          <cell r="J278" t="str">
            <v>底座装配车间</v>
          </cell>
          <cell r="K278" t="str">
            <v>组装工</v>
          </cell>
        </row>
        <row r="278">
          <cell r="M278" t="str">
            <v>河北</v>
          </cell>
          <cell r="N278" t="str">
            <v>河北工厂</v>
          </cell>
          <cell r="O278" t="str">
            <v>劳动合同</v>
          </cell>
          <cell r="P278" t="str">
            <v>是</v>
          </cell>
          <cell r="Q278" t="str">
            <v>否</v>
          </cell>
          <cell r="R278" t="str">
            <v>正式工</v>
          </cell>
          <cell r="S278" t="str">
            <v>生产类</v>
          </cell>
          <cell r="T278" t="str">
            <v>直接人员</v>
          </cell>
        </row>
        <row r="279">
          <cell r="D279" t="str">
            <v>蒋观龙</v>
          </cell>
          <cell r="E279" t="str">
            <v>130983200012011619</v>
          </cell>
          <cell r="F279" t="str">
            <v>男</v>
          </cell>
          <cell r="G279" t="str">
            <v>前台</v>
          </cell>
          <cell r="H279" t="str">
            <v>河北光华荣昌汽车部件有限公司</v>
          </cell>
          <cell r="I279" t="str">
            <v>底座装配车间</v>
          </cell>
          <cell r="J279" t="str">
            <v>底座装配车间</v>
          </cell>
          <cell r="K279" t="str">
            <v>组装工</v>
          </cell>
        </row>
        <row r="279">
          <cell r="M279" t="str">
            <v>河北</v>
          </cell>
          <cell r="N279" t="str">
            <v>河北工厂</v>
          </cell>
          <cell r="O279" t="str">
            <v>劳动合同</v>
          </cell>
          <cell r="P279" t="str">
            <v>是</v>
          </cell>
          <cell r="Q279" t="str">
            <v>否</v>
          </cell>
          <cell r="R279" t="str">
            <v>正式工</v>
          </cell>
          <cell r="S279" t="str">
            <v>生产类</v>
          </cell>
          <cell r="T279" t="str">
            <v>直接人员</v>
          </cell>
        </row>
        <row r="280">
          <cell r="D280" t="str">
            <v>石家昌</v>
          </cell>
        </row>
        <row r="280">
          <cell r="F280" t="str">
            <v>男</v>
          </cell>
          <cell r="G280" t="str">
            <v>前台</v>
          </cell>
          <cell r="H280" t="str">
            <v>河北光华荣昌汽车部件有限公司</v>
          </cell>
          <cell r="I280" t="str">
            <v>底座装配车间</v>
          </cell>
          <cell r="J280" t="str">
            <v>底座装配车间</v>
          </cell>
          <cell r="K280" t="str">
            <v>组装工</v>
          </cell>
        </row>
        <row r="280">
          <cell r="M280" t="str">
            <v>河北</v>
          </cell>
          <cell r="N280" t="str">
            <v>正熙人力</v>
          </cell>
          <cell r="O280" t="str">
            <v>劳务派遣</v>
          </cell>
          <cell r="P280" t="str">
            <v>是</v>
          </cell>
          <cell r="Q280" t="str">
            <v>否</v>
          </cell>
          <cell r="R280" t="str">
            <v>劳务派遣</v>
          </cell>
          <cell r="S280" t="str">
            <v>生产类</v>
          </cell>
          <cell r="T280" t="str">
            <v>直接人员</v>
          </cell>
        </row>
        <row r="281">
          <cell r="D281" t="str">
            <v>赵金鹏</v>
          </cell>
        </row>
        <row r="281">
          <cell r="F281" t="str">
            <v>男</v>
          </cell>
          <cell r="G281" t="str">
            <v>前台</v>
          </cell>
          <cell r="H281" t="str">
            <v>河北光华荣昌汽车部件有限公司</v>
          </cell>
          <cell r="I281" t="str">
            <v>底座装配车间</v>
          </cell>
          <cell r="J281" t="str">
            <v>底座装配车间</v>
          </cell>
          <cell r="K281" t="str">
            <v>组装工</v>
          </cell>
        </row>
        <row r="281">
          <cell r="M281" t="str">
            <v>河北</v>
          </cell>
          <cell r="N281" t="str">
            <v>正熙人力</v>
          </cell>
          <cell r="O281" t="str">
            <v>劳务派遣</v>
          </cell>
          <cell r="P281" t="str">
            <v>是</v>
          </cell>
          <cell r="Q281" t="str">
            <v>否</v>
          </cell>
          <cell r="R281" t="str">
            <v>劳务派遣</v>
          </cell>
          <cell r="S281" t="str">
            <v>生产类</v>
          </cell>
          <cell r="T281" t="str">
            <v>直接人员</v>
          </cell>
        </row>
        <row r="282">
          <cell r="D282" t="str">
            <v>王谋瑞</v>
          </cell>
        </row>
        <row r="282">
          <cell r="F282" t="str">
            <v>男</v>
          </cell>
          <cell r="G282" t="str">
            <v>前台</v>
          </cell>
          <cell r="H282" t="str">
            <v>河北光华荣昌汽车部件有限公司</v>
          </cell>
          <cell r="I282" t="str">
            <v>底座装配车间</v>
          </cell>
          <cell r="J282" t="str">
            <v>底座装配车间</v>
          </cell>
          <cell r="K282" t="str">
            <v>组装工</v>
          </cell>
        </row>
        <row r="282">
          <cell r="M282" t="str">
            <v>河北</v>
          </cell>
          <cell r="N282" t="str">
            <v>正熙人力</v>
          </cell>
          <cell r="O282" t="str">
            <v>劳务派遣</v>
          </cell>
          <cell r="P282" t="str">
            <v>是</v>
          </cell>
          <cell r="Q282" t="str">
            <v>否</v>
          </cell>
          <cell r="R282" t="str">
            <v>劳务派遣</v>
          </cell>
          <cell r="S282" t="str">
            <v>生产类</v>
          </cell>
          <cell r="T282" t="str">
            <v>直接人员</v>
          </cell>
        </row>
        <row r="283">
          <cell r="D283" t="str">
            <v>王云婧</v>
          </cell>
          <cell r="E283" t="str">
            <v>132930198206011421</v>
          </cell>
          <cell r="F283" t="str">
            <v>女</v>
          </cell>
          <cell r="G283" t="str">
            <v>前台</v>
          </cell>
          <cell r="H283" t="str">
            <v>河北光华荣昌汽车部件有限公司</v>
          </cell>
          <cell r="I283" t="str">
            <v>电泳车间</v>
          </cell>
          <cell r="J283" t="str">
            <v>电泳车间</v>
          </cell>
          <cell r="K283" t="str">
            <v>代班组长-电泳</v>
          </cell>
        </row>
        <row r="283">
          <cell r="M283" t="str">
            <v>河北</v>
          </cell>
          <cell r="N283" t="str">
            <v>河北工厂</v>
          </cell>
          <cell r="O283" t="str">
            <v>劳动合同</v>
          </cell>
          <cell r="P283" t="str">
            <v>是</v>
          </cell>
          <cell r="Q283" t="str">
            <v>否</v>
          </cell>
          <cell r="R283" t="str">
            <v>正式工</v>
          </cell>
          <cell r="S283" t="str">
            <v>生产类</v>
          </cell>
          <cell r="T283" t="str">
            <v>直接人员</v>
          </cell>
        </row>
        <row r="284">
          <cell r="D284" t="str">
            <v>刘宝洪</v>
          </cell>
          <cell r="E284" t="str">
            <v>132930196807061417</v>
          </cell>
          <cell r="F284" t="str">
            <v>男</v>
          </cell>
          <cell r="G284" t="str">
            <v>前台</v>
          </cell>
          <cell r="H284" t="str">
            <v>河北光华荣昌汽车部件有限公司</v>
          </cell>
          <cell r="I284" t="str">
            <v>电泳车间</v>
          </cell>
          <cell r="J284" t="str">
            <v>电泳车间</v>
          </cell>
          <cell r="K284" t="str">
            <v>挂件工</v>
          </cell>
        </row>
        <row r="284">
          <cell r="M284" t="str">
            <v>河北</v>
          </cell>
          <cell r="N284" t="str">
            <v>河北工厂</v>
          </cell>
          <cell r="O284" t="str">
            <v>劳动合同</v>
          </cell>
          <cell r="P284" t="str">
            <v>是</v>
          </cell>
          <cell r="Q284" t="str">
            <v>否</v>
          </cell>
          <cell r="R284" t="str">
            <v>正式工</v>
          </cell>
          <cell r="S284" t="str">
            <v>生产类</v>
          </cell>
          <cell r="T284" t="str">
            <v>直接人员</v>
          </cell>
        </row>
        <row r="285">
          <cell r="D285" t="str">
            <v>从恩健</v>
          </cell>
          <cell r="E285" t="str">
            <v>130983198911090314</v>
          </cell>
          <cell r="F285" t="str">
            <v>男</v>
          </cell>
          <cell r="G285" t="str">
            <v>前台</v>
          </cell>
          <cell r="H285" t="str">
            <v>河北光华荣昌汽车部件有限公司</v>
          </cell>
          <cell r="I285" t="str">
            <v>电泳车间</v>
          </cell>
          <cell r="J285" t="str">
            <v>电泳车间</v>
          </cell>
          <cell r="K285" t="str">
            <v>挂件工</v>
          </cell>
        </row>
        <row r="285">
          <cell r="M285" t="str">
            <v>河北</v>
          </cell>
          <cell r="N285" t="str">
            <v>河北工厂</v>
          </cell>
          <cell r="O285" t="str">
            <v>劳动合同</v>
          </cell>
          <cell r="P285" t="str">
            <v>是</v>
          </cell>
          <cell r="Q285" t="str">
            <v>否</v>
          </cell>
          <cell r="R285" t="str">
            <v>正式工</v>
          </cell>
          <cell r="S285" t="str">
            <v>生产类</v>
          </cell>
          <cell r="T285" t="str">
            <v>直接人员</v>
          </cell>
        </row>
        <row r="286">
          <cell r="D286" t="str">
            <v>窦桂英</v>
          </cell>
          <cell r="E286" t="str">
            <v>13293119781020394X</v>
          </cell>
          <cell r="F286" t="str">
            <v>女</v>
          </cell>
          <cell r="G286" t="str">
            <v>前台</v>
          </cell>
          <cell r="H286" t="str">
            <v>河北光华荣昌汽车部件有限公司</v>
          </cell>
          <cell r="I286" t="str">
            <v>电泳车间</v>
          </cell>
          <cell r="J286" t="str">
            <v>电泳车间</v>
          </cell>
          <cell r="K286" t="str">
            <v>挂件工</v>
          </cell>
        </row>
        <row r="286">
          <cell r="M286" t="str">
            <v>河北</v>
          </cell>
          <cell r="N286" t="str">
            <v>河北工厂</v>
          </cell>
          <cell r="O286" t="str">
            <v>劳动合同</v>
          </cell>
          <cell r="P286" t="str">
            <v>是</v>
          </cell>
          <cell r="Q286" t="str">
            <v>否</v>
          </cell>
          <cell r="R286" t="str">
            <v>正式工</v>
          </cell>
          <cell r="S286" t="str">
            <v>生产类</v>
          </cell>
          <cell r="T286" t="str">
            <v>直接人员</v>
          </cell>
        </row>
        <row r="287">
          <cell r="D287" t="str">
            <v>张秀荣</v>
          </cell>
          <cell r="E287" t="str">
            <v>132930197611261446</v>
          </cell>
          <cell r="F287" t="str">
            <v>女</v>
          </cell>
          <cell r="G287" t="str">
            <v>前台</v>
          </cell>
          <cell r="H287" t="str">
            <v>河北光华荣昌汽车部件有限公司</v>
          </cell>
          <cell r="I287" t="str">
            <v>电泳车间</v>
          </cell>
          <cell r="J287" t="str">
            <v>电泳车间</v>
          </cell>
          <cell r="K287" t="str">
            <v>挂件工</v>
          </cell>
        </row>
        <row r="287">
          <cell r="M287" t="str">
            <v>河北</v>
          </cell>
          <cell r="N287" t="str">
            <v>河北工厂</v>
          </cell>
          <cell r="O287" t="str">
            <v>劳动合同</v>
          </cell>
          <cell r="P287" t="str">
            <v>是</v>
          </cell>
          <cell r="Q287" t="str">
            <v>否</v>
          </cell>
          <cell r="R287" t="str">
            <v>正式工</v>
          </cell>
          <cell r="S287" t="str">
            <v>生产类</v>
          </cell>
          <cell r="T287" t="str">
            <v>直接人员</v>
          </cell>
        </row>
        <row r="288">
          <cell r="D288" t="str">
            <v>李晓霞</v>
          </cell>
          <cell r="E288" t="str">
            <v>130983199004162227</v>
          </cell>
          <cell r="F288" t="str">
            <v>女</v>
          </cell>
          <cell r="G288" t="str">
            <v>前台</v>
          </cell>
          <cell r="H288" t="str">
            <v>河北光华荣昌汽车部件有限公司</v>
          </cell>
          <cell r="I288" t="str">
            <v>电泳车间</v>
          </cell>
          <cell r="J288" t="str">
            <v>电泳车间</v>
          </cell>
          <cell r="K288" t="str">
            <v>挂件工</v>
          </cell>
        </row>
        <row r="288">
          <cell r="M288" t="str">
            <v>河北</v>
          </cell>
          <cell r="N288" t="str">
            <v>河北工厂</v>
          </cell>
          <cell r="O288" t="str">
            <v>劳动合同</v>
          </cell>
          <cell r="P288" t="str">
            <v>是</v>
          </cell>
          <cell r="Q288" t="str">
            <v>否</v>
          </cell>
          <cell r="R288" t="str">
            <v>正式工</v>
          </cell>
          <cell r="S288" t="str">
            <v>生产类</v>
          </cell>
          <cell r="T288" t="str">
            <v>直接人员</v>
          </cell>
        </row>
        <row r="289">
          <cell r="D289" t="str">
            <v>果永红</v>
          </cell>
          <cell r="E289" t="str">
            <v>130726199510063127</v>
          </cell>
          <cell r="F289" t="str">
            <v>女</v>
          </cell>
          <cell r="G289" t="str">
            <v>前台</v>
          </cell>
          <cell r="H289" t="str">
            <v>河北光华荣昌汽车部件有限公司</v>
          </cell>
          <cell r="I289" t="str">
            <v>电泳车间</v>
          </cell>
          <cell r="J289" t="str">
            <v>电泳车间</v>
          </cell>
          <cell r="K289" t="str">
            <v>挂件工</v>
          </cell>
        </row>
        <row r="289">
          <cell r="M289" t="str">
            <v>河北</v>
          </cell>
          <cell r="N289" t="str">
            <v>河北工厂</v>
          </cell>
          <cell r="O289" t="str">
            <v>劳动合同</v>
          </cell>
          <cell r="P289" t="str">
            <v>是</v>
          </cell>
          <cell r="Q289" t="str">
            <v>否</v>
          </cell>
          <cell r="R289" t="str">
            <v>正式工</v>
          </cell>
          <cell r="S289" t="str">
            <v>生产类</v>
          </cell>
          <cell r="T289" t="str">
            <v>直接人员</v>
          </cell>
        </row>
        <row r="290">
          <cell r="D290" t="str">
            <v>王艳</v>
          </cell>
          <cell r="E290" t="str">
            <v>132930199211102824</v>
          </cell>
          <cell r="F290" t="str">
            <v>女</v>
          </cell>
          <cell r="G290" t="str">
            <v>前台</v>
          </cell>
          <cell r="H290" t="str">
            <v>河北光华荣昌汽车部件有限公司</v>
          </cell>
          <cell r="I290" t="str">
            <v>座椅总装车间</v>
          </cell>
          <cell r="J290" t="str">
            <v>座椅总装车间</v>
          </cell>
          <cell r="K290" t="str">
            <v>QAD管理兼打标员</v>
          </cell>
        </row>
        <row r="290">
          <cell r="M290" t="str">
            <v>河北</v>
          </cell>
          <cell r="N290" t="str">
            <v>河北工厂</v>
          </cell>
          <cell r="O290" t="str">
            <v>劳动合同</v>
          </cell>
          <cell r="P290" t="str">
            <v>是</v>
          </cell>
          <cell r="Q290" t="str">
            <v>否</v>
          </cell>
          <cell r="R290" t="str">
            <v>正式工</v>
          </cell>
          <cell r="S290" t="str">
            <v>生产类</v>
          </cell>
          <cell r="T290" t="str">
            <v>直接人员</v>
          </cell>
        </row>
        <row r="291">
          <cell r="D291" t="str">
            <v>刘梦鹤</v>
          </cell>
          <cell r="E291" t="str">
            <v>130983199306174557</v>
          </cell>
          <cell r="F291" t="str">
            <v>男</v>
          </cell>
          <cell r="G291" t="str">
            <v>前台</v>
          </cell>
          <cell r="H291" t="str">
            <v>河北光华荣昌汽车部件有限公司</v>
          </cell>
          <cell r="I291" t="str">
            <v>座椅总装车间</v>
          </cell>
          <cell r="J291" t="str">
            <v>座椅总装车间-H6</v>
          </cell>
          <cell r="K291" t="str">
            <v>代班组长</v>
          </cell>
        </row>
        <row r="291">
          <cell r="M291" t="str">
            <v>河北</v>
          </cell>
          <cell r="N291" t="str">
            <v>河北工厂</v>
          </cell>
          <cell r="O291" t="str">
            <v>劳动合同</v>
          </cell>
          <cell r="P291" t="str">
            <v>是</v>
          </cell>
          <cell r="Q291" t="str">
            <v>否</v>
          </cell>
          <cell r="R291" t="str">
            <v>正式工</v>
          </cell>
          <cell r="S291" t="str">
            <v>生产类</v>
          </cell>
          <cell r="T291" t="str">
            <v>直接人员</v>
          </cell>
        </row>
        <row r="292">
          <cell r="D292" t="str">
            <v>张俊苓</v>
          </cell>
          <cell r="E292" t="str">
            <v>13293019780907112X</v>
          </cell>
          <cell r="F292" t="str">
            <v>女</v>
          </cell>
          <cell r="G292" t="str">
            <v>前台</v>
          </cell>
          <cell r="H292" t="str">
            <v>河北光华荣昌汽车部件有限公司</v>
          </cell>
          <cell r="I292" t="str">
            <v>座椅总装车间</v>
          </cell>
          <cell r="J292" t="str">
            <v>座椅总装车间-H6</v>
          </cell>
          <cell r="K292" t="str">
            <v>检验员</v>
          </cell>
        </row>
        <row r="292">
          <cell r="M292" t="str">
            <v>河北</v>
          </cell>
          <cell r="N292" t="str">
            <v>河北工厂</v>
          </cell>
          <cell r="O292" t="str">
            <v>劳动合同</v>
          </cell>
          <cell r="P292" t="str">
            <v>是</v>
          </cell>
          <cell r="Q292" t="str">
            <v>否</v>
          </cell>
          <cell r="R292" t="str">
            <v>正式工</v>
          </cell>
          <cell r="S292" t="str">
            <v>生产类</v>
          </cell>
          <cell r="T292" t="str">
            <v>直接人员</v>
          </cell>
        </row>
        <row r="293">
          <cell r="D293" t="str">
            <v>吕新辉</v>
          </cell>
          <cell r="E293" t="str">
            <v>230231198505052952</v>
          </cell>
          <cell r="F293" t="str">
            <v>男</v>
          </cell>
          <cell r="G293" t="str">
            <v>前台</v>
          </cell>
          <cell r="H293" t="str">
            <v>河北光华荣昌汽车部件有限公司</v>
          </cell>
          <cell r="I293" t="str">
            <v>座椅总装车间</v>
          </cell>
          <cell r="J293" t="str">
            <v>座椅总装车间-H6</v>
          </cell>
          <cell r="K293" t="str">
            <v>组装工</v>
          </cell>
        </row>
        <row r="293">
          <cell r="M293" t="str">
            <v>河北</v>
          </cell>
          <cell r="N293" t="str">
            <v>河北工厂</v>
          </cell>
          <cell r="O293" t="str">
            <v>劳动合同</v>
          </cell>
          <cell r="P293" t="str">
            <v>是</v>
          </cell>
          <cell r="Q293" t="str">
            <v>否</v>
          </cell>
          <cell r="R293" t="str">
            <v>正式工</v>
          </cell>
          <cell r="S293" t="str">
            <v>生产类</v>
          </cell>
          <cell r="T293" t="str">
            <v>直接人员</v>
          </cell>
        </row>
        <row r="294">
          <cell r="D294" t="str">
            <v>马强</v>
          </cell>
          <cell r="E294" t="str">
            <v>132930199605060313</v>
          </cell>
          <cell r="F294" t="str">
            <v>男</v>
          </cell>
          <cell r="G294" t="str">
            <v>前台</v>
          </cell>
          <cell r="H294" t="str">
            <v>河北光华荣昌汽车部件有限公司</v>
          </cell>
          <cell r="I294" t="str">
            <v>座椅总装车间</v>
          </cell>
          <cell r="J294" t="str">
            <v>座椅总装车间-H6</v>
          </cell>
          <cell r="K294" t="str">
            <v>组装工</v>
          </cell>
        </row>
        <row r="294">
          <cell r="M294" t="str">
            <v>河北</v>
          </cell>
          <cell r="N294" t="str">
            <v>河北工厂</v>
          </cell>
          <cell r="O294" t="str">
            <v>劳动合同</v>
          </cell>
          <cell r="P294" t="str">
            <v>是</v>
          </cell>
          <cell r="Q294" t="str">
            <v>否</v>
          </cell>
          <cell r="R294" t="str">
            <v>正式工</v>
          </cell>
          <cell r="S294" t="str">
            <v>生产类</v>
          </cell>
          <cell r="T294" t="str">
            <v>直接人员</v>
          </cell>
        </row>
        <row r="295">
          <cell r="D295" t="str">
            <v>邓程霖</v>
          </cell>
          <cell r="E295" t="str">
            <v>130983200202022212</v>
          </cell>
          <cell r="F295" t="str">
            <v>男</v>
          </cell>
          <cell r="G295" t="str">
            <v>前台</v>
          </cell>
          <cell r="H295" t="str">
            <v>河北光华荣昌汽车部件有限公司</v>
          </cell>
          <cell r="I295" t="str">
            <v>座椅总装车间</v>
          </cell>
          <cell r="J295" t="str">
            <v>座椅总装车间-H6</v>
          </cell>
          <cell r="K295" t="str">
            <v>组装工</v>
          </cell>
        </row>
        <row r="295">
          <cell r="M295" t="str">
            <v>河北</v>
          </cell>
          <cell r="N295" t="str">
            <v>河北工厂</v>
          </cell>
          <cell r="O295" t="str">
            <v>劳动合同</v>
          </cell>
          <cell r="P295" t="str">
            <v>是</v>
          </cell>
          <cell r="Q295" t="str">
            <v>否</v>
          </cell>
          <cell r="R295" t="str">
            <v>正式工</v>
          </cell>
          <cell r="S295" t="str">
            <v>生产类</v>
          </cell>
          <cell r="T295" t="str">
            <v>直接人员</v>
          </cell>
        </row>
        <row r="296">
          <cell r="D296" t="str">
            <v>王培亮</v>
          </cell>
          <cell r="E296" t="str">
            <v>132924197704103212</v>
          </cell>
          <cell r="F296" t="str">
            <v>男</v>
          </cell>
          <cell r="G296" t="str">
            <v>前台</v>
          </cell>
          <cell r="H296" t="str">
            <v>河北光华荣昌汽车部件有限公司</v>
          </cell>
          <cell r="I296" t="str">
            <v>座椅总装车间</v>
          </cell>
          <cell r="J296" t="str">
            <v>座椅总装车间-H6</v>
          </cell>
          <cell r="K296" t="str">
            <v>组装工</v>
          </cell>
        </row>
        <row r="296">
          <cell r="M296" t="str">
            <v>河北</v>
          </cell>
          <cell r="N296" t="str">
            <v>河北工厂</v>
          </cell>
          <cell r="O296" t="str">
            <v>劳动合同</v>
          </cell>
          <cell r="P296" t="str">
            <v>是</v>
          </cell>
          <cell r="Q296" t="str">
            <v>否</v>
          </cell>
          <cell r="R296" t="str">
            <v>正式工</v>
          </cell>
          <cell r="S296" t="str">
            <v>生产类</v>
          </cell>
          <cell r="T296" t="str">
            <v>直接人员</v>
          </cell>
        </row>
        <row r="297">
          <cell r="D297" t="str">
            <v>白艳娟</v>
          </cell>
          <cell r="E297" t="str">
            <v>132627198812190066</v>
          </cell>
          <cell r="F297" t="str">
            <v>女</v>
          </cell>
          <cell r="G297" t="str">
            <v>前台</v>
          </cell>
          <cell r="H297" t="str">
            <v>河北光华荣昌汽车部件有限公司</v>
          </cell>
          <cell r="I297" t="str">
            <v>座椅总装车间</v>
          </cell>
          <cell r="J297" t="str">
            <v>座椅总装车间-H6</v>
          </cell>
          <cell r="K297" t="str">
            <v>组装工</v>
          </cell>
        </row>
        <row r="297">
          <cell r="M297" t="str">
            <v>河北</v>
          </cell>
          <cell r="N297" t="str">
            <v>河北工厂</v>
          </cell>
          <cell r="O297" t="str">
            <v>劳动合同</v>
          </cell>
          <cell r="P297" t="str">
            <v>是</v>
          </cell>
          <cell r="Q297" t="str">
            <v>否</v>
          </cell>
          <cell r="R297" t="str">
            <v>正式工</v>
          </cell>
          <cell r="S297" t="str">
            <v>生产类</v>
          </cell>
          <cell r="T297" t="str">
            <v>直接人员</v>
          </cell>
        </row>
        <row r="298">
          <cell r="D298" t="str">
            <v>仝立明</v>
          </cell>
          <cell r="E298" t="str">
            <v>130924199104250910</v>
          </cell>
          <cell r="F298" t="str">
            <v>男</v>
          </cell>
          <cell r="G298" t="str">
            <v>前台</v>
          </cell>
          <cell r="H298" t="str">
            <v>河北光华荣昌汽车部件有限公司</v>
          </cell>
          <cell r="I298" t="str">
            <v>座椅总装车间</v>
          </cell>
          <cell r="J298" t="str">
            <v>座椅总装车间-重卡</v>
          </cell>
          <cell r="K298" t="str">
            <v>组装工</v>
          </cell>
        </row>
        <row r="298">
          <cell r="M298" t="str">
            <v>河北</v>
          </cell>
          <cell r="N298" t="str">
            <v>河北工厂</v>
          </cell>
          <cell r="O298" t="str">
            <v>劳动合同</v>
          </cell>
          <cell r="P298" t="str">
            <v>是</v>
          </cell>
          <cell r="Q298" t="str">
            <v>否</v>
          </cell>
          <cell r="R298" t="str">
            <v>正式工</v>
          </cell>
          <cell r="S298" t="str">
            <v>生产类</v>
          </cell>
          <cell r="T298" t="str">
            <v>直接人员</v>
          </cell>
        </row>
        <row r="299">
          <cell r="D299" t="str">
            <v>李玉静</v>
          </cell>
          <cell r="E299" t="str">
            <v>130983198807101423</v>
          </cell>
          <cell r="F299" t="str">
            <v>女</v>
          </cell>
          <cell r="G299" t="str">
            <v>前台</v>
          </cell>
          <cell r="H299" t="str">
            <v>河北光华荣昌汽车部件有限公司</v>
          </cell>
          <cell r="I299" t="str">
            <v>座椅总装车间</v>
          </cell>
          <cell r="J299" t="str">
            <v>座椅总装车间-重卡</v>
          </cell>
          <cell r="K299" t="str">
            <v>组装工</v>
          </cell>
        </row>
        <row r="299">
          <cell r="M299" t="str">
            <v>河北</v>
          </cell>
          <cell r="N299" t="str">
            <v>河北工厂</v>
          </cell>
          <cell r="O299" t="str">
            <v>劳动合同</v>
          </cell>
          <cell r="P299" t="str">
            <v>是</v>
          </cell>
          <cell r="Q299" t="str">
            <v>否</v>
          </cell>
          <cell r="R299" t="str">
            <v>正式工</v>
          </cell>
          <cell r="S299" t="str">
            <v>生产类</v>
          </cell>
          <cell r="T299" t="str">
            <v>直接人员</v>
          </cell>
        </row>
        <row r="300">
          <cell r="D300" t="str">
            <v>张坤</v>
          </cell>
          <cell r="E300" t="str">
            <v>132930199310160536</v>
          </cell>
          <cell r="F300" t="str">
            <v>男</v>
          </cell>
          <cell r="G300" t="str">
            <v>前台</v>
          </cell>
          <cell r="H300" t="str">
            <v>河北光华荣昌汽车部件有限公司</v>
          </cell>
          <cell r="I300" t="str">
            <v>座椅总装车间</v>
          </cell>
          <cell r="J300" t="str">
            <v>座椅总装车间-重卡</v>
          </cell>
          <cell r="K300" t="str">
            <v>组装工</v>
          </cell>
        </row>
        <row r="300">
          <cell r="M300" t="str">
            <v>河北</v>
          </cell>
          <cell r="N300" t="str">
            <v>河北工厂</v>
          </cell>
          <cell r="O300" t="str">
            <v>劳动合同</v>
          </cell>
          <cell r="P300" t="str">
            <v>是</v>
          </cell>
          <cell r="Q300" t="str">
            <v>否</v>
          </cell>
          <cell r="R300" t="str">
            <v>正式工</v>
          </cell>
          <cell r="S300" t="str">
            <v>生产类</v>
          </cell>
          <cell r="T300" t="str">
            <v>直接人员</v>
          </cell>
        </row>
        <row r="301">
          <cell r="D301" t="str">
            <v>李加弘</v>
          </cell>
          <cell r="E301" t="str">
            <v>130983200302025015</v>
          </cell>
          <cell r="F301" t="str">
            <v>男</v>
          </cell>
          <cell r="G301" t="str">
            <v>前台</v>
          </cell>
          <cell r="H301" t="str">
            <v>河北光华荣昌汽车部件有限公司</v>
          </cell>
          <cell r="I301" t="str">
            <v>座椅总装车间</v>
          </cell>
          <cell r="J301" t="str">
            <v>座椅总装车间-重卡</v>
          </cell>
          <cell r="K301" t="str">
            <v>组装工</v>
          </cell>
        </row>
        <row r="301">
          <cell r="M301" t="str">
            <v>河北</v>
          </cell>
          <cell r="N301" t="str">
            <v>河北工厂</v>
          </cell>
          <cell r="O301" t="str">
            <v>劳动合同</v>
          </cell>
          <cell r="P301" t="str">
            <v>是</v>
          </cell>
          <cell r="Q301" t="str">
            <v>否</v>
          </cell>
          <cell r="R301" t="str">
            <v>正式工</v>
          </cell>
          <cell r="S301" t="str">
            <v>生产类</v>
          </cell>
          <cell r="T301" t="str">
            <v>直接人员</v>
          </cell>
        </row>
        <row r="302">
          <cell r="D302" t="str">
            <v>张振宇</v>
          </cell>
          <cell r="E302" t="str">
            <v>130921198501251614</v>
          </cell>
          <cell r="F302" t="str">
            <v>男</v>
          </cell>
          <cell r="G302" t="str">
            <v>前台</v>
          </cell>
          <cell r="H302" t="str">
            <v>河北光华荣昌汽车部件有限公司</v>
          </cell>
          <cell r="I302" t="str">
            <v>座椅总装车间</v>
          </cell>
          <cell r="J302" t="str">
            <v>座椅总装车间-重卡</v>
          </cell>
          <cell r="K302" t="str">
            <v>组装工</v>
          </cell>
        </row>
        <row r="302">
          <cell r="M302" t="str">
            <v>河北</v>
          </cell>
          <cell r="N302" t="str">
            <v>河北工厂</v>
          </cell>
          <cell r="O302" t="str">
            <v>劳动合同</v>
          </cell>
          <cell r="P302" t="str">
            <v>是</v>
          </cell>
          <cell r="Q302" t="str">
            <v>否</v>
          </cell>
          <cell r="R302" t="str">
            <v>正式工</v>
          </cell>
          <cell r="S302" t="str">
            <v>生产类</v>
          </cell>
          <cell r="T302" t="str">
            <v>直接人员</v>
          </cell>
        </row>
        <row r="303">
          <cell r="D303" t="str">
            <v>王富民</v>
          </cell>
          <cell r="E303" t="str">
            <v>130983200308200312</v>
          </cell>
          <cell r="F303" t="str">
            <v>男</v>
          </cell>
          <cell r="G303" t="str">
            <v>前台</v>
          </cell>
          <cell r="H303" t="str">
            <v>河北光华荣昌汽车部件有限公司</v>
          </cell>
          <cell r="I303" t="str">
            <v>座椅总装车间</v>
          </cell>
          <cell r="J303" t="str">
            <v>座椅总装车间-重卡</v>
          </cell>
          <cell r="K303" t="str">
            <v>组装工</v>
          </cell>
        </row>
        <row r="303">
          <cell r="M303" t="str">
            <v>河北</v>
          </cell>
          <cell r="N303" t="str">
            <v>河北工厂</v>
          </cell>
          <cell r="O303" t="str">
            <v>劳动合同</v>
          </cell>
          <cell r="P303" t="str">
            <v>是</v>
          </cell>
          <cell r="Q303" t="str">
            <v>否</v>
          </cell>
          <cell r="R303" t="str">
            <v>正式工</v>
          </cell>
          <cell r="S303" t="str">
            <v>生产类</v>
          </cell>
          <cell r="T303" t="str">
            <v>直接人员</v>
          </cell>
        </row>
        <row r="304">
          <cell r="D304" t="str">
            <v>王悦丞</v>
          </cell>
          <cell r="E304" t="str">
            <v>130983200304201115</v>
          </cell>
          <cell r="F304" t="str">
            <v>男</v>
          </cell>
          <cell r="G304" t="str">
            <v>前台</v>
          </cell>
          <cell r="H304" t="str">
            <v>河北光华荣昌汽车部件有限公司</v>
          </cell>
          <cell r="I304" t="str">
            <v>座椅总装车间</v>
          </cell>
          <cell r="J304" t="str">
            <v>座椅总装车间-重卡</v>
          </cell>
          <cell r="K304" t="str">
            <v>组装工</v>
          </cell>
        </row>
        <row r="304">
          <cell r="M304" t="str">
            <v>河北</v>
          </cell>
          <cell r="N304" t="str">
            <v>河北工厂</v>
          </cell>
          <cell r="O304" t="str">
            <v>劳动合同</v>
          </cell>
          <cell r="P304" t="str">
            <v>是</v>
          </cell>
          <cell r="Q304" t="str">
            <v>否</v>
          </cell>
          <cell r="R304" t="str">
            <v>正式工</v>
          </cell>
          <cell r="S304" t="str">
            <v>生产类</v>
          </cell>
          <cell r="T304" t="str">
            <v>直接人员</v>
          </cell>
        </row>
        <row r="305">
          <cell r="D305" t="str">
            <v>刘柏林</v>
          </cell>
          <cell r="E305" t="str">
            <v>132930199409233512</v>
          </cell>
          <cell r="F305" t="str">
            <v>男</v>
          </cell>
          <cell r="G305" t="str">
            <v>前台</v>
          </cell>
          <cell r="H305" t="str">
            <v>河北光华荣昌汽车部件有限公司</v>
          </cell>
          <cell r="I305" t="str">
            <v>座椅总装车间</v>
          </cell>
          <cell r="J305" t="str">
            <v>座椅总装车间-轻卡</v>
          </cell>
          <cell r="K305" t="str">
            <v>代班组长</v>
          </cell>
        </row>
        <row r="305">
          <cell r="M305" t="str">
            <v>河北</v>
          </cell>
          <cell r="N305" t="str">
            <v>河北工厂</v>
          </cell>
          <cell r="O305" t="str">
            <v>劳动合同</v>
          </cell>
          <cell r="P305" t="str">
            <v>是</v>
          </cell>
          <cell r="Q305" t="str">
            <v>否</v>
          </cell>
          <cell r="R305" t="str">
            <v>正式工</v>
          </cell>
          <cell r="S305" t="str">
            <v>生产类</v>
          </cell>
          <cell r="T305" t="str">
            <v>直接人员</v>
          </cell>
        </row>
        <row r="306">
          <cell r="D306" t="str">
            <v>李忠峰</v>
          </cell>
          <cell r="E306" t="str">
            <v>130983198602105332</v>
          </cell>
          <cell r="F306" t="str">
            <v>男</v>
          </cell>
          <cell r="G306" t="str">
            <v>前台</v>
          </cell>
          <cell r="H306" t="str">
            <v>河北光华荣昌汽车部件有限公司</v>
          </cell>
          <cell r="I306" t="str">
            <v>座椅总装车间</v>
          </cell>
          <cell r="J306" t="str">
            <v>座椅总装车间-B40</v>
          </cell>
          <cell r="K306" t="str">
            <v>组装工</v>
          </cell>
        </row>
        <row r="306">
          <cell r="M306" t="str">
            <v>河北</v>
          </cell>
          <cell r="N306" t="str">
            <v>河北工厂</v>
          </cell>
          <cell r="O306" t="str">
            <v>劳动合同</v>
          </cell>
          <cell r="P306" t="str">
            <v>是</v>
          </cell>
          <cell r="Q306" t="str">
            <v>否</v>
          </cell>
          <cell r="R306" t="str">
            <v>正式工</v>
          </cell>
          <cell r="S306" t="str">
            <v>生产类</v>
          </cell>
          <cell r="T306" t="str">
            <v>直接人员</v>
          </cell>
        </row>
        <row r="307">
          <cell r="D307" t="str">
            <v>刘荣辰</v>
          </cell>
          <cell r="E307" t="str">
            <v>13098320000703471X</v>
          </cell>
          <cell r="F307" t="str">
            <v>男</v>
          </cell>
          <cell r="G307" t="str">
            <v>前台</v>
          </cell>
          <cell r="H307" t="str">
            <v>河北光华荣昌汽车部件有限公司</v>
          </cell>
          <cell r="I307" t="str">
            <v>座椅总装车间</v>
          </cell>
          <cell r="J307" t="str">
            <v>座椅总装车间-B40</v>
          </cell>
          <cell r="K307" t="str">
            <v>组装工</v>
          </cell>
        </row>
        <row r="307">
          <cell r="M307" t="str">
            <v>河北</v>
          </cell>
          <cell r="N307" t="str">
            <v>河北工厂</v>
          </cell>
          <cell r="O307" t="str">
            <v>劳动合同</v>
          </cell>
          <cell r="P307" t="str">
            <v>是</v>
          </cell>
          <cell r="Q307" t="str">
            <v>否</v>
          </cell>
          <cell r="R307" t="str">
            <v>正式工</v>
          </cell>
          <cell r="S307" t="str">
            <v>生产类</v>
          </cell>
          <cell r="T307" t="str">
            <v>直接人员</v>
          </cell>
        </row>
        <row r="308">
          <cell r="D308" t="str">
            <v>朱文奇</v>
          </cell>
          <cell r="E308" t="str">
            <v>13043519930423153X</v>
          </cell>
          <cell r="F308" t="str">
            <v>男</v>
          </cell>
          <cell r="G308" t="str">
            <v>前台</v>
          </cell>
          <cell r="H308" t="str">
            <v>河北光华荣昌汽车部件有限公司</v>
          </cell>
          <cell r="I308" t="str">
            <v>座椅总装车间</v>
          </cell>
          <cell r="J308" t="str">
            <v>座椅总装车间-重卡</v>
          </cell>
          <cell r="K308" t="str">
            <v>组装工</v>
          </cell>
        </row>
        <row r="308">
          <cell r="M308" t="str">
            <v>河北</v>
          </cell>
          <cell r="N308" t="str">
            <v>河北工厂</v>
          </cell>
          <cell r="O308" t="str">
            <v>劳动合同</v>
          </cell>
          <cell r="P308" t="str">
            <v>是</v>
          </cell>
          <cell r="Q308" t="str">
            <v>否</v>
          </cell>
          <cell r="R308" t="str">
            <v>正式工</v>
          </cell>
          <cell r="S308" t="str">
            <v>生产类</v>
          </cell>
          <cell r="T308" t="str">
            <v>直接人员</v>
          </cell>
        </row>
        <row r="309">
          <cell r="D309" t="str">
            <v>杨起越</v>
          </cell>
          <cell r="E309" t="str">
            <v>131022199807246415</v>
          </cell>
          <cell r="F309" t="str">
            <v>男</v>
          </cell>
          <cell r="G309" t="str">
            <v>前台</v>
          </cell>
          <cell r="H309" t="str">
            <v>河北光华荣昌汽车部件有限公司</v>
          </cell>
          <cell r="I309" t="str">
            <v>座椅总装车间</v>
          </cell>
          <cell r="J309" t="str">
            <v>座椅总装车间-重卡</v>
          </cell>
          <cell r="K309" t="str">
            <v>组装工</v>
          </cell>
        </row>
        <row r="309">
          <cell r="M309" t="str">
            <v>河北</v>
          </cell>
          <cell r="N309" t="str">
            <v>河北工厂</v>
          </cell>
          <cell r="O309" t="str">
            <v>劳动合同</v>
          </cell>
          <cell r="P309" t="str">
            <v>是</v>
          </cell>
          <cell r="Q309" t="str">
            <v>否</v>
          </cell>
          <cell r="R309" t="str">
            <v>正式工</v>
          </cell>
          <cell r="S309" t="str">
            <v>生产类</v>
          </cell>
          <cell r="T309" t="str">
            <v>直接人员</v>
          </cell>
        </row>
        <row r="310">
          <cell r="D310" t="str">
            <v>李素元</v>
          </cell>
          <cell r="E310" t="str">
            <v>140322197708231515</v>
          </cell>
          <cell r="F310" t="str">
            <v>男</v>
          </cell>
          <cell r="G310" t="str">
            <v>前台</v>
          </cell>
          <cell r="H310" t="str">
            <v>河北光华荣昌汽车部件有限公司</v>
          </cell>
          <cell r="I310" t="str">
            <v>座椅总装车间</v>
          </cell>
          <cell r="J310" t="str">
            <v>座椅总装车间-B40</v>
          </cell>
          <cell r="K310" t="str">
            <v>组装工</v>
          </cell>
        </row>
        <row r="310">
          <cell r="M310" t="str">
            <v>河北</v>
          </cell>
          <cell r="N310" t="str">
            <v>河北工厂</v>
          </cell>
          <cell r="O310" t="str">
            <v>劳动合同</v>
          </cell>
          <cell r="P310" t="str">
            <v>是</v>
          </cell>
          <cell r="Q310" t="str">
            <v>否</v>
          </cell>
          <cell r="R310" t="str">
            <v>正式工</v>
          </cell>
          <cell r="S310" t="str">
            <v>生产类</v>
          </cell>
          <cell r="T310" t="str">
            <v>直接人员</v>
          </cell>
        </row>
        <row r="311">
          <cell r="D311" t="str">
            <v>李冉</v>
          </cell>
          <cell r="E311" t="str">
            <v>132930199801223511</v>
          </cell>
          <cell r="F311" t="str">
            <v>男</v>
          </cell>
          <cell r="G311" t="str">
            <v>前台</v>
          </cell>
          <cell r="H311" t="str">
            <v>河北光华荣昌汽车部件有限公司</v>
          </cell>
          <cell r="I311" t="str">
            <v>座椅总装车间</v>
          </cell>
          <cell r="J311" t="str">
            <v>座椅总装车间-B40</v>
          </cell>
          <cell r="K311" t="str">
            <v>组装工</v>
          </cell>
        </row>
        <row r="311">
          <cell r="M311" t="str">
            <v>河北</v>
          </cell>
          <cell r="N311" t="str">
            <v>河北工厂</v>
          </cell>
          <cell r="O311" t="str">
            <v>劳动合同</v>
          </cell>
          <cell r="P311" t="str">
            <v>是</v>
          </cell>
          <cell r="Q311" t="str">
            <v>否</v>
          </cell>
          <cell r="R311" t="str">
            <v>正式工</v>
          </cell>
          <cell r="S311" t="str">
            <v>生产类</v>
          </cell>
          <cell r="T311" t="str">
            <v>直接人员</v>
          </cell>
        </row>
        <row r="312">
          <cell r="D312" t="str">
            <v>李冬旭</v>
          </cell>
          <cell r="E312" t="str">
            <v>130983199901120713</v>
          </cell>
          <cell r="F312" t="str">
            <v>男</v>
          </cell>
          <cell r="G312" t="str">
            <v>前台</v>
          </cell>
          <cell r="H312" t="str">
            <v>河北光华荣昌汽车部件有限公司</v>
          </cell>
          <cell r="I312" t="str">
            <v>座椅总装车间</v>
          </cell>
          <cell r="J312" t="str">
            <v>座椅总装车间-B40</v>
          </cell>
          <cell r="K312" t="str">
            <v>代班组长</v>
          </cell>
        </row>
        <row r="312">
          <cell r="M312" t="str">
            <v>河北</v>
          </cell>
          <cell r="N312" t="str">
            <v>河北工厂</v>
          </cell>
          <cell r="O312" t="str">
            <v>劳动合同</v>
          </cell>
          <cell r="P312" t="str">
            <v>是</v>
          </cell>
          <cell r="Q312" t="str">
            <v>否</v>
          </cell>
          <cell r="R312" t="str">
            <v>正式工</v>
          </cell>
          <cell r="S312" t="str">
            <v>生产类</v>
          </cell>
          <cell r="T312" t="str">
            <v>直接人员</v>
          </cell>
        </row>
        <row r="313">
          <cell r="D313" t="str">
            <v>张家旺</v>
          </cell>
          <cell r="E313" t="str">
            <v>130924200111284276</v>
          </cell>
          <cell r="F313" t="str">
            <v>男</v>
          </cell>
          <cell r="G313" t="str">
            <v>前台</v>
          </cell>
          <cell r="H313" t="str">
            <v>河北光华荣昌汽车部件有限公司</v>
          </cell>
          <cell r="I313" t="str">
            <v>座椅总装车间</v>
          </cell>
          <cell r="J313" t="str">
            <v>座椅总装车间-B40</v>
          </cell>
          <cell r="K313" t="str">
            <v>组装工</v>
          </cell>
        </row>
        <row r="313">
          <cell r="M313" t="str">
            <v>河北</v>
          </cell>
          <cell r="N313" t="str">
            <v>河北工厂</v>
          </cell>
          <cell r="O313" t="str">
            <v>劳动合同</v>
          </cell>
          <cell r="P313" t="str">
            <v>是</v>
          </cell>
          <cell r="Q313" t="str">
            <v>否</v>
          </cell>
          <cell r="R313" t="str">
            <v>正式工</v>
          </cell>
          <cell r="S313" t="str">
            <v>生产类</v>
          </cell>
          <cell r="T313" t="str">
            <v>直接人员</v>
          </cell>
        </row>
        <row r="314">
          <cell r="D314" t="str">
            <v>王忠梅</v>
          </cell>
          <cell r="E314" t="str">
            <v>132924197602053226</v>
          </cell>
          <cell r="F314" t="str">
            <v>女</v>
          </cell>
          <cell r="G314" t="str">
            <v>前台</v>
          </cell>
          <cell r="H314" t="str">
            <v>河北光华荣昌汽车部件有限公司</v>
          </cell>
          <cell r="I314" t="str">
            <v>座椅总装车间</v>
          </cell>
          <cell r="J314" t="str">
            <v>座椅总装车间-B40</v>
          </cell>
          <cell r="K314" t="str">
            <v>组装工</v>
          </cell>
        </row>
        <row r="314">
          <cell r="M314" t="str">
            <v>河北</v>
          </cell>
          <cell r="N314" t="str">
            <v>河北工厂</v>
          </cell>
          <cell r="O314" t="str">
            <v>劳动合同</v>
          </cell>
          <cell r="P314" t="str">
            <v>是</v>
          </cell>
          <cell r="Q314" t="str">
            <v>否</v>
          </cell>
          <cell r="R314" t="str">
            <v>正式工</v>
          </cell>
          <cell r="S314" t="str">
            <v>生产类</v>
          </cell>
          <cell r="T314" t="str">
            <v>直接人员</v>
          </cell>
        </row>
        <row r="315">
          <cell r="D315" t="str">
            <v>董金岭</v>
          </cell>
          <cell r="E315" t="str">
            <v>132930198212310516</v>
          </cell>
          <cell r="F315" t="str">
            <v>男</v>
          </cell>
          <cell r="G315" t="str">
            <v>前台</v>
          </cell>
          <cell r="H315" t="str">
            <v>河北光华荣昌汽车部件有限公司</v>
          </cell>
          <cell r="I315" t="str">
            <v>座椅总装车间</v>
          </cell>
          <cell r="J315" t="str">
            <v>座椅总装车间-B40</v>
          </cell>
          <cell r="K315" t="str">
            <v>组装工</v>
          </cell>
        </row>
        <row r="315">
          <cell r="M315" t="str">
            <v>河北</v>
          </cell>
          <cell r="N315" t="str">
            <v>河北工厂</v>
          </cell>
          <cell r="O315" t="str">
            <v>劳动合同</v>
          </cell>
          <cell r="P315" t="str">
            <v>是</v>
          </cell>
          <cell r="Q315" t="str">
            <v>否</v>
          </cell>
          <cell r="R315" t="str">
            <v>正式工</v>
          </cell>
          <cell r="S315" t="str">
            <v>生产类</v>
          </cell>
          <cell r="T315" t="str">
            <v>直接人员</v>
          </cell>
        </row>
        <row r="316">
          <cell r="D316" t="str">
            <v>赵增坤</v>
          </cell>
          <cell r="E316" t="str">
            <v>132930198101250039</v>
          </cell>
          <cell r="F316" t="str">
            <v>男</v>
          </cell>
          <cell r="G316" t="str">
            <v>前台</v>
          </cell>
          <cell r="H316" t="str">
            <v>河北光华荣昌汽车部件有限公司</v>
          </cell>
          <cell r="I316" t="str">
            <v>座椅总装车间</v>
          </cell>
          <cell r="J316" t="str">
            <v>座椅总装车间-重卡</v>
          </cell>
          <cell r="K316" t="str">
            <v>组装工</v>
          </cell>
        </row>
        <row r="316">
          <cell r="M316" t="str">
            <v>河北</v>
          </cell>
          <cell r="N316" t="str">
            <v>河北工厂</v>
          </cell>
          <cell r="O316" t="str">
            <v>劳动合同</v>
          </cell>
          <cell r="P316" t="str">
            <v>是</v>
          </cell>
          <cell r="Q316" t="str">
            <v>否</v>
          </cell>
          <cell r="R316" t="str">
            <v>正式工</v>
          </cell>
          <cell r="S316" t="str">
            <v>生产类</v>
          </cell>
          <cell r="T316" t="str">
            <v>直接人员</v>
          </cell>
        </row>
        <row r="317">
          <cell r="D317" t="str">
            <v>张猛</v>
          </cell>
          <cell r="E317" t="str">
            <v>130983199810300516</v>
          </cell>
          <cell r="F317" t="str">
            <v>男</v>
          </cell>
          <cell r="G317" t="str">
            <v>前台</v>
          </cell>
          <cell r="H317" t="str">
            <v>河北光华荣昌汽车部件有限公司</v>
          </cell>
          <cell r="I317" t="str">
            <v>座椅总装车间</v>
          </cell>
          <cell r="J317" t="str">
            <v>座椅总装车间-欧马可</v>
          </cell>
          <cell r="K317" t="str">
            <v>代班组长</v>
          </cell>
        </row>
        <row r="317">
          <cell r="M317" t="str">
            <v>河北</v>
          </cell>
          <cell r="N317" t="str">
            <v>河北工厂</v>
          </cell>
          <cell r="O317" t="str">
            <v>劳动合同</v>
          </cell>
          <cell r="P317" t="str">
            <v>是</v>
          </cell>
          <cell r="Q317" t="str">
            <v>否</v>
          </cell>
          <cell r="R317" t="str">
            <v>正式工</v>
          </cell>
          <cell r="S317" t="str">
            <v>生产类</v>
          </cell>
          <cell r="T317" t="str">
            <v>直接人员</v>
          </cell>
        </row>
        <row r="318">
          <cell r="D318" t="str">
            <v>尚红红</v>
          </cell>
          <cell r="E318" t="str">
            <v>130983198302103028</v>
          </cell>
          <cell r="F318" t="str">
            <v>女</v>
          </cell>
          <cell r="G318" t="str">
            <v>前台</v>
          </cell>
          <cell r="H318" t="str">
            <v>河北光华荣昌汽车部件有限公司</v>
          </cell>
          <cell r="I318" t="str">
            <v>座椅总装车间</v>
          </cell>
          <cell r="J318" t="str">
            <v>座椅总装车间-B40</v>
          </cell>
          <cell r="K318" t="str">
            <v>组装工</v>
          </cell>
        </row>
        <row r="318">
          <cell r="M318" t="str">
            <v>河北</v>
          </cell>
          <cell r="N318" t="str">
            <v>河北工厂</v>
          </cell>
          <cell r="O318" t="str">
            <v>劳动合同</v>
          </cell>
          <cell r="P318" t="str">
            <v>是</v>
          </cell>
          <cell r="Q318" t="str">
            <v>否</v>
          </cell>
          <cell r="R318" t="str">
            <v>正式工</v>
          </cell>
          <cell r="S318" t="str">
            <v>生产类</v>
          </cell>
          <cell r="T318" t="str">
            <v>直接人员</v>
          </cell>
        </row>
        <row r="319">
          <cell r="D319" t="str">
            <v>孙立梅</v>
          </cell>
          <cell r="E319" t="str">
            <v>130921198212061021</v>
          </cell>
          <cell r="F319" t="str">
            <v>女</v>
          </cell>
          <cell r="G319" t="str">
            <v>前台</v>
          </cell>
          <cell r="H319" t="str">
            <v>河北光华荣昌汽车部件有限公司</v>
          </cell>
          <cell r="I319" t="str">
            <v>座椅总装车间</v>
          </cell>
          <cell r="J319" t="str">
            <v>座椅总装车间-轻卡</v>
          </cell>
          <cell r="K319" t="str">
            <v>组装工</v>
          </cell>
        </row>
        <row r="319">
          <cell r="M319" t="str">
            <v>河北</v>
          </cell>
          <cell r="N319" t="str">
            <v>河北工厂</v>
          </cell>
          <cell r="O319" t="str">
            <v>劳动合同</v>
          </cell>
          <cell r="P319" t="str">
            <v>是</v>
          </cell>
          <cell r="Q319" t="str">
            <v>否</v>
          </cell>
          <cell r="R319" t="str">
            <v>正式工</v>
          </cell>
          <cell r="S319" t="str">
            <v>生产类</v>
          </cell>
          <cell r="T319" t="str">
            <v>直接人员</v>
          </cell>
        </row>
        <row r="320">
          <cell r="D320" t="str">
            <v>宋秉鑫</v>
          </cell>
          <cell r="E320" t="str">
            <v>130983200208022432</v>
          </cell>
          <cell r="F320" t="str">
            <v>男</v>
          </cell>
          <cell r="G320" t="str">
            <v>前台</v>
          </cell>
          <cell r="H320" t="str">
            <v>河北光华荣昌汽车部件有限公司</v>
          </cell>
          <cell r="I320" t="str">
            <v>座椅总装车间</v>
          </cell>
          <cell r="J320" t="str">
            <v>座椅总装车间-轻卡</v>
          </cell>
          <cell r="K320" t="str">
            <v>组装工</v>
          </cell>
        </row>
        <row r="320">
          <cell r="M320" t="str">
            <v>河北</v>
          </cell>
          <cell r="N320" t="str">
            <v>河北工厂</v>
          </cell>
          <cell r="O320" t="str">
            <v>劳动合同</v>
          </cell>
          <cell r="P320" t="str">
            <v>是</v>
          </cell>
          <cell r="Q320" t="str">
            <v>否</v>
          </cell>
          <cell r="R320" t="str">
            <v>正式工</v>
          </cell>
          <cell r="S320" t="str">
            <v>生产类</v>
          </cell>
          <cell r="T320" t="str">
            <v>直接人员</v>
          </cell>
        </row>
        <row r="321">
          <cell r="D321" t="str">
            <v>赵学亮</v>
          </cell>
          <cell r="E321" t="str">
            <v>132930198111110312</v>
          </cell>
          <cell r="F321" t="str">
            <v>男</v>
          </cell>
          <cell r="G321" t="str">
            <v>前台</v>
          </cell>
          <cell r="H321" t="str">
            <v>河北光华荣昌汽车部件有限公司</v>
          </cell>
          <cell r="I321" t="str">
            <v>座椅总装车间</v>
          </cell>
          <cell r="J321" t="str">
            <v>座椅总装车间-欧马可</v>
          </cell>
          <cell r="K321" t="str">
            <v>组装工</v>
          </cell>
        </row>
        <row r="321">
          <cell r="M321" t="str">
            <v>河北</v>
          </cell>
          <cell r="N321" t="str">
            <v>河北工厂</v>
          </cell>
          <cell r="O321" t="str">
            <v>劳动合同</v>
          </cell>
          <cell r="P321" t="str">
            <v>是</v>
          </cell>
          <cell r="Q321" t="str">
            <v>否</v>
          </cell>
          <cell r="R321" t="str">
            <v>正式工</v>
          </cell>
          <cell r="S321" t="str">
            <v>生产类</v>
          </cell>
          <cell r="T321" t="str">
            <v>直接人员</v>
          </cell>
        </row>
        <row r="322">
          <cell r="D322" t="str">
            <v>李承锡</v>
          </cell>
          <cell r="E322" t="str">
            <v>130983200304092019</v>
          </cell>
          <cell r="F322" t="str">
            <v>男</v>
          </cell>
          <cell r="G322" t="str">
            <v>前台</v>
          </cell>
          <cell r="H322" t="str">
            <v>河北光华荣昌汽车部件有限公司</v>
          </cell>
          <cell r="I322" t="str">
            <v>座椅总装车间</v>
          </cell>
          <cell r="J322" t="str">
            <v>座椅总装车间-轻卡</v>
          </cell>
          <cell r="K322" t="str">
            <v>组装工</v>
          </cell>
        </row>
        <row r="322">
          <cell r="M322" t="str">
            <v>河北</v>
          </cell>
          <cell r="N322" t="str">
            <v>河北工厂</v>
          </cell>
          <cell r="O322" t="str">
            <v>劳动合同</v>
          </cell>
          <cell r="P322" t="str">
            <v>是</v>
          </cell>
          <cell r="Q322" t="str">
            <v>否</v>
          </cell>
          <cell r="R322" t="str">
            <v>正式工</v>
          </cell>
          <cell r="S322" t="str">
            <v>生产类</v>
          </cell>
          <cell r="T322" t="str">
            <v>直接人员</v>
          </cell>
        </row>
        <row r="323">
          <cell r="D323" t="str">
            <v>张跃进</v>
          </cell>
          <cell r="E323" t="str">
            <v>130983199908181113</v>
          </cell>
          <cell r="F323" t="str">
            <v>男</v>
          </cell>
          <cell r="G323" t="str">
            <v>前台</v>
          </cell>
          <cell r="H323" t="str">
            <v>河北光华荣昌汽车部件有限公司</v>
          </cell>
          <cell r="I323" t="str">
            <v>座椅总装车间</v>
          </cell>
          <cell r="J323" t="str">
            <v>座椅总装车间-欧马可</v>
          </cell>
          <cell r="K323" t="str">
            <v>组装工</v>
          </cell>
        </row>
        <row r="323">
          <cell r="M323" t="str">
            <v>河北</v>
          </cell>
          <cell r="N323" t="str">
            <v>河北工厂</v>
          </cell>
          <cell r="O323" t="str">
            <v>劳动合同</v>
          </cell>
          <cell r="P323" t="str">
            <v>是</v>
          </cell>
          <cell r="Q323" t="str">
            <v>否</v>
          </cell>
          <cell r="R323" t="str">
            <v>正式工</v>
          </cell>
          <cell r="S323" t="str">
            <v>生产类</v>
          </cell>
          <cell r="T323" t="str">
            <v>直接人员</v>
          </cell>
        </row>
        <row r="324">
          <cell r="D324" t="str">
            <v>王世玉</v>
          </cell>
          <cell r="E324" t="str">
            <v>130925200402016817</v>
          </cell>
          <cell r="F324" t="str">
            <v>男</v>
          </cell>
          <cell r="G324" t="str">
            <v>前台</v>
          </cell>
          <cell r="H324" t="str">
            <v>河北光华荣昌汽车部件有限公司</v>
          </cell>
          <cell r="I324" t="str">
            <v>座椅总装车间</v>
          </cell>
          <cell r="J324" t="str">
            <v>座椅总装车间-欧马可</v>
          </cell>
          <cell r="K324" t="str">
            <v>组装工</v>
          </cell>
        </row>
        <row r="324">
          <cell r="M324" t="str">
            <v>河北</v>
          </cell>
          <cell r="N324" t="str">
            <v>河北工厂</v>
          </cell>
          <cell r="O324" t="str">
            <v>实习三方协议</v>
          </cell>
          <cell r="P324" t="str">
            <v>是</v>
          </cell>
          <cell r="Q324" t="str">
            <v>否</v>
          </cell>
          <cell r="R324" t="str">
            <v>正式工</v>
          </cell>
          <cell r="S324" t="str">
            <v>生产类</v>
          </cell>
          <cell r="T324" t="str">
            <v>直接人员</v>
          </cell>
        </row>
        <row r="325">
          <cell r="D325" t="str">
            <v>窦向前</v>
          </cell>
          <cell r="E325" t="str">
            <v>130983199008241117</v>
          </cell>
          <cell r="F325" t="str">
            <v>男</v>
          </cell>
          <cell r="G325" t="str">
            <v>前台</v>
          </cell>
          <cell r="H325" t="str">
            <v>河北光华荣昌汽车部件有限公司</v>
          </cell>
          <cell r="I325" t="str">
            <v>座椅总装车间</v>
          </cell>
          <cell r="J325" t="str">
            <v>座椅总装车间-轻卡</v>
          </cell>
          <cell r="K325" t="str">
            <v>组装工</v>
          </cell>
        </row>
        <row r="325">
          <cell r="M325" t="str">
            <v>河北</v>
          </cell>
          <cell r="N325" t="str">
            <v>河北工厂</v>
          </cell>
          <cell r="O325" t="str">
            <v>劳动合同</v>
          </cell>
          <cell r="P325" t="str">
            <v>是</v>
          </cell>
          <cell r="Q325" t="str">
            <v>否</v>
          </cell>
          <cell r="R325" t="str">
            <v>正式工</v>
          </cell>
          <cell r="S325" t="str">
            <v>生产类</v>
          </cell>
          <cell r="T325" t="str">
            <v>直接人员</v>
          </cell>
        </row>
        <row r="326">
          <cell r="D326" t="str">
            <v>王凯</v>
          </cell>
          <cell r="E326" t="str">
            <v>130983199809050310</v>
          </cell>
          <cell r="F326" t="str">
            <v>男</v>
          </cell>
          <cell r="G326" t="str">
            <v>前台</v>
          </cell>
          <cell r="H326" t="str">
            <v>河北光华荣昌汽车部件有限公司</v>
          </cell>
          <cell r="I326" t="str">
            <v>座椅总装车间</v>
          </cell>
          <cell r="J326" t="str">
            <v>座椅总装车间-轻卡</v>
          </cell>
          <cell r="K326" t="str">
            <v>组装工</v>
          </cell>
        </row>
        <row r="326">
          <cell r="M326" t="str">
            <v>河北</v>
          </cell>
          <cell r="N326" t="str">
            <v>河北工厂</v>
          </cell>
          <cell r="O326" t="str">
            <v>劳动合同</v>
          </cell>
          <cell r="P326" t="str">
            <v>是</v>
          </cell>
          <cell r="Q326" t="str">
            <v>否</v>
          </cell>
          <cell r="R326" t="str">
            <v>正式工</v>
          </cell>
          <cell r="S326" t="str">
            <v>生产类</v>
          </cell>
          <cell r="T326" t="str">
            <v>直接人员</v>
          </cell>
        </row>
        <row r="327">
          <cell r="D327" t="str">
            <v>邓进</v>
          </cell>
          <cell r="E327" t="str">
            <v>130983199806061612</v>
          </cell>
          <cell r="F327" t="str">
            <v>男</v>
          </cell>
          <cell r="G327" t="str">
            <v>前台</v>
          </cell>
          <cell r="H327" t="str">
            <v>河北光华荣昌汽车部件有限公司</v>
          </cell>
          <cell r="I327" t="str">
            <v>座椅总装车间</v>
          </cell>
          <cell r="J327" t="str">
            <v>座椅总装车间-轻卡</v>
          </cell>
          <cell r="K327" t="str">
            <v>组装工</v>
          </cell>
        </row>
        <row r="327">
          <cell r="M327" t="str">
            <v>河北</v>
          </cell>
          <cell r="N327" t="str">
            <v>河北工厂</v>
          </cell>
          <cell r="O327" t="str">
            <v>劳动合同</v>
          </cell>
          <cell r="P327" t="str">
            <v>是</v>
          </cell>
          <cell r="Q327" t="str">
            <v>否</v>
          </cell>
          <cell r="R327" t="str">
            <v>正式工</v>
          </cell>
          <cell r="S327" t="str">
            <v>生产类</v>
          </cell>
          <cell r="T327" t="str">
            <v>直接人员</v>
          </cell>
        </row>
        <row r="328">
          <cell r="D328" t="str">
            <v>于香换</v>
          </cell>
          <cell r="E328" t="str">
            <v>130983198612261427</v>
          </cell>
          <cell r="F328" t="str">
            <v>女</v>
          </cell>
          <cell r="G328" t="str">
            <v>前台</v>
          </cell>
          <cell r="H328" t="str">
            <v>河北光华荣昌汽车部件有限公司</v>
          </cell>
          <cell r="I328" t="str">
            <v>座椅总装车间</v>
          </cell>
          <cell r="J328" t="str">
            <v>座椅总装车间-轻卡</v>
          </cell>
          <cell r="K328" t="str">
            <v>组装工</v>
          </cell>
        </row>
        <row r="328">
          <cell r="M328" t="str">
            <v>河北</v>
          </cell>
          <cell r="N328" t="str">
            <v>河北工厂</v>
          </cell>
          <cell r="O328" t="str">
            <v>劳动合同</v>
          </cell>
          <cell r="P328" t="str">
            <v>是</v>
          </cell>
          <cell r="Q328" t="str">
            <v>否</v>
          </cell>
          <cell r="R328" t="str">
            <v>正式工</v>
          </cell>
          <cell r="S328" t="str">
            <v>生产类</v>
          </cell>
          <cell r="T328" t="str">
            <v>直接人员</v>
          </cell>
        </row>
        <row r="329">
          <cell r="D329" t="str">
            <v>何世成</v>
          </cell>
          <cell r="E329" t="str">
            <v>130930200202185510</v>
          </cell>
          <cell r="F329" t="str">
            <v>男</v>
          </cell>
          <cell r="G329" t="str">
            <v>前台</v>
          </cell>
          <cell r="H329" t="str">
            <v>河北光华荣昌汽车部件有限公司</v>
          </cell>
          <cell r="I329" t="str">
            <v>座椅总装车间</v>
          </cell>
          <cell r="J329" t="str">
            <v>座椅总装车间-重卡</v>
          </cell>
          <cell r="K329" t="str">
            <v>组装工</v>
          </cell>
        </row>
        <row r="329">
          <cell r="M329" t="str">
            <v>河北</v>
          </cell>
          <cell r="N329" t="str">
            <v>河北工厂</v>
          </cell>
          <cell r="O329" t="str">
            <v>劳动合同</v>
          </cell>
          <cell r="P329" t="str">
            <v>是</v>
          </cell>
          <cell r="Q329" t="str">
            <v>否</v>
          </cell>
          <cell r="R329" t="str">
            <v>正式工</v>
          </cell>
          <cell r="S329" t="str">
            <v>生产类</v>
          </cell>
          <cell r="T329" t="str">
            <v>直接人员</v>
          </cell>
        </row>
        <row r="330">
          <cell r="D330" t="str">
            <v>潘彪</v>
          </cell>
          <cell r="E330" t="str">
            <v>130927198604294236</v>
          </cell>
          <cell r="F330" t="str">
            <v>男</v>
          </cell>
          <cell r="G330" t="str">
            <v>前台</v>
          </cell>
          <cell r="H330" t="str">
            <v>河北光华荣昌汽车部件有限公司</v>
          </cell>
          <cell r="I330" t="str">
            <v>座椅总装车间</v>
          </cell>
          <cell r="J330" t="str">
            <v>座椅总装车间-欧马可</v>
          </cell>
          <cell r="K330" t="str">
            <v>组装工</v>
          </cell>
        </row>
        <row r="330">
          <cell r="M330" t="str">
            <v>河北</v>
          </cell>
          <cell r="N330" t="str">
            <v>河北工厂</v>
          </cell>
          <cell r="O330" t="str">
            <v>劳动合同</v>
          </cell>
          <cell r="P330" t="str">
            <v>是</v>
          </cell>
          <cell r="Q330" t="str">
            <v>否</v>
          </cell>
          <cell r="R330" t="str">
            <v>正式工</v>
          </cell>
          <cell r="S330" t="str">
            <v>生产类</v>
          </cell>
          <cell r="T330" t="str">
            <v>直接人员</v>
          </cell>
        </row>
        <row r="331">
          <cell r="D331" t="str">
            <v>曹政</v>
          </cell>
          <cell r="E331" t="str">
            <v>130983198702050092</v>
          </cell>
          <cell r="F331" t="str">
            <v>男</v>
          </cell>
          <cell r="G331" t="str">
            <v>前台</v>
          </cell>
          <cell r="H331" t="str">
            <v>河北光华荣昌汽车部件有限公司</v>
          </cell>
          <cell r="I331" t="str">
            <v>座椅总装车间</v>
          </cell>
          <cell r="J331" t="str">
            <v>座椅总装车间-B40</v>
          </cell>
          <cell r="K331" t="str">
            <v>组装工</v>
          </cell>
        </row>
        <row r="331">
          <cell r="M331" t="str">
            <v>河北</v>
          </cell>
          <cell r="N331" t="str">
            <v>河北工厂</v>
          </cell>
          <cell r="O331" t="str">
            <v>劳动合同</v>
          </cell>
          <cell r="P331" t="str">
            <v>是</v>
          </cell>
          <cell r="Q331" t="str">
            <v>否</v>
          </cell>
          <cell r="R331" t="str">
            <v>正式工</v>
          </cell>
          <cell r="S331" t="str">
            <v>生产类</v>
          </cell>
          <cell r="T331" t="str">
            <v>直接人员</v>
          </cell>
        </row>
        <row r="332">
          <cell r="D332" t="str">
            <v>尤宏雪</v>
          </cell>
          <cell r="E332" t="str">
            <v>130983198704151129</v>
          </cell>
          <cell r="F332" t="str">
            <v>女</v>
          </cell>
          <cell r="G332" t="str">
            <v>前台</v>
          </cell>
          <cell r="H332" t="str">
            <v>河北光华荣昌汽车部件有限公司</v>
          </cell>
          <cell r="I332" t="str">
            <v>座椅总装车间</v>
          </cell>
          <cell r="J332" t="str">
            <v>座椅总装车间-欧马可</v>
          </cell>
          <cell r="K332" t="str">
            <v>组装工</v>
          </cell>
        </row>
        <row r="332">
          <cell r="M332" t="str">
            <v>河北</v>
          </cell>
          <cell r="N332" t="str">
            <v>河北工厂</v>
          </cell>
          <cell r="O332" t="str">
            <v>劳动合同</v>
          </cell>
          <cell r="P332" t="str">
            <v>是</v>
          </cell>
          <cell r="Q332" t="str">
            <v>否</v>
          </cell>
          <cell r="R332" t="str">
            <v>正式工</v>
          </cell>
          <cell r="S332" t="str">
            <v>生产类</v>
          </cell>
          <cell r="T332" t="str">
            <v>直接人员</v>
          </cell>
        </row>
        <row r="333">
          <cell r="D333" t="str">
            <v>吕金成</v>
          </cell>
          <cell r="E333" t="str">
            <v>232303199711082614</v>
          </cell>
          <cell r="F333" t="str">
            <v>男</v>
          </cell>
          <cell r="G333" t="str">
            <v>前台</v>
          </cell>
          <cell r="H333" t="str">
            <v>河北光华荣昌汽车部件有限公司</v>
          </cell>
          <cell r="I333" t="str">
            <v>座椅总装车间</v>
          </cell>
          <cell r="J333" t="str">
            <v>座椅总装车间-重卡</v>
          </cell>
          <cell r="K333" t="str">
            <v>组装工</v>
          </cell>
        </row>
        <row r="333">
          <cell r="M333" t="str">
            <v>河北</v>
          </cell>
          <cell r="N333" t="str">
            <v>河北工厂</v>
          </cell>
          <cell r="O333" t="str">
            <v>劳动合同</v>
          </cell>
          <cell r="P333" t="str">
            <v>是</v>
          </cell>
          <cell r="Q333" t="str">
            <v>否</v>
          </cell>
          <cell r="R333" t="str">
            <v>正式工</v>
          </cell>
          <cell r="S333" t="str">
            <v>生产类</v>
          </cell>
          <cell r="T333" t="str">
            <v>直接人员</v>
          </cell>
        </row>
        <row r="334">
          <cell r="D334" t="str">
            <v>顾伟钰</v>
          </cell>
          <cell r="E334" t="str">
            <v>130983200508105037</v>
          </cell>
          <cell r="F334" t="str">
            <v>男</v>
          </cell>
          <cell r="G334" t="str">
            <v>前台</v>
          </cell>
          <cell r="H334" t="str">
            <v>河北光华荣昌汽车部件有限公司</v>
          </cell>
          <cell r="I334" t="str">
            <v>座椅总装车间</v>
          </cell>
          <cell r="J334" t="str">
            <v>座椅总装车间-欧马可</v>
          </cell>
          <cell r="K334" t="str">
            <v>组装工</v>
          </cell>
        </row>
        <row r="334">
          <cell r="M334" t="str">
            <v>河北</v>
          </cell>
          <cell r="N334" t="str">
            <v>河北工厂</v>
          </cell>
          <cell r="O334" t="str">
            <v>劳动合同</v>
          </cell>
          <cell r="P334" t="str">
            <v>是</v>
          </cell>
          <cell r="Q334" t="str">
            <v>否</v>
          </cell>
          <cell r="R334" t="str">
            <v>正式工</v>
          </cell>
          <cell r="S334" t="str">
            <v>生产类</v>
          </cell>
          <cell r="T334" t="str">
            <v>直接人员</v>
          </cell>
        </row>
        <row r="335">
          <cell r="D335" t="str">
            <v>王宏达</v>
          </cell>
          <cell r="E335" t="str">
            <v>130983200409265019</v>
          </cell>
          <cell r="F335" t="str">
            <v>男</v>
          </cell>
          <cell r="G335" t="str">
            <v>前台</v>
          </cell>
          <cell r="H335" t="str">
            <v>河北光华荣昌汽车部件有限公司</v>
          </cell>
          <cell r="I335" t="str">
            <v>座椅总装车间</v>
          </cell>
          <cell r="J335" t="str">
            <v>座椅总装车间-欧马可</v>
          </cell>
          <cell r="K335" t="str">
            <v>组装工</v>
          </cell>
        </row>
        <row r="335">
          <cell r="M335" t="str">
            <v>河北</v>
          </cell>
          <cell r="N335" t="str">
            <v>河北工厂</v>
          </cell>
          <cell r="O335" t="str">
            <v>劳动合同</v>
          </cell>
          <cell r="P335" t="str">
            <v>是</v>
          </cell>
          <cell r="Q335" t="str">
            <v>否</v>
          </cell>
          <cell r="R335" t="str">
            <v>正式工</v>
          </cell>
          <cell r="S335" t="str">
            <v>生产类</v>
          </cell>
          <cell r="T335" t="str">
            <v>直接人员</v>
          </cell>
        </row>
        <row r="336">
          <cell r="D336" t="str">
            <v>李齐展</v>
          </cell>
          <cell r="E336" t="str">
            <v>130983200505022252</v>
          </cell>
          <cell r="F336" t="str">
            <v>男</v>
          </cell>
          <cell r="G336" t="str">
            <v>前台</v>
          </cell>
          <cell r="H336" t="str">
            <v>河北光华荣昌汽车部件有限公司</v>
          </cell>
          <cell r="I336" t="str">
            <v>座椅总装车间</v>
          </cell>
          <cell r="J336" t="str">
            <v>座椅总装车间-欧马可</v>
          </cell>
          <cell r="K336" t="str">
            <v>组装工</v>
          </cell>
        </row>
        <row r="336">
          <cell r="M336" t="str">
            <v>河北</v>
          </cell>
          <cell r="N336" t="str">
            <v>河北工厂</v>
          </cell>
          <cell r="O336" t="str">
            <v>劳动合同</v>
          </cell>
          <cell r="P336" t="str">
            <v>是</v>
          </cell>
          <cell r="Q336" t="str">
            <v>否</v>
          </cell>
          <cell r="R336" t="str">
            <v>正式工</v>
          </cell>
          <cell r="S336" t="str">
            <v>生产类</v>
          </cell>
          <cell r="T336" t="str">
            <v>直接人员</v>
          </cell>
        </row>
        <row r="337">
          <cell r="D337" t="str">
            <v>赵硕</v>
          </cell>
          <cell r="E337" t="str">
            <v>130983200409302035</v>
          </cell>
          <cell r="F337" t="str">
            <v>男</v>
          </cell>
          <cell r="G337" t="str">
            <v>前台</v>
          </cell>
          <cell r="H337" t="str">
            <v>河北光华荣昌汽车部件有限公司</v>
          </cell>
          <cell r="I337" t="str">
            <v>座椅总装车间</v>
          </cell>
          <cell r="J337" t="str">
            <v>座椅总装车间-欧马可</v>
          </cell>
          <cell r="K337" t="str">
            <v>组装工</v>
          </cell>
        </row>
        <row r="337">
          <cell r="M337" t="str">
            <v>河北</v>
          </cell>
          <cell r="N337" t="str">
            <v>河北工厂</v>
          </cell>
          <cell r="O337" t="str">
            <v>劳动合同</v>
          </cell>
          <cell r="P337" t="str">
            <v>是</v>
          </cell>
          <cell r="Q337" t="str">
            <v>否</v>
          </cell>
          <cell r="R337" t="str">
            <v>正式工</v>
          </cell>
          <cell r="S337" t="str">
            <v>生产类</v>
          </cell>
          <cell r="T337" t="str">
            <v>直接人员</v>
          </cell>
        </row>
        <row r="338">
          <cell r="D338" t="str">
            <v>任永泰</v>
          </cell>
          <cell r="E338" t="str">
            <v>130983200201204217</v>
          </cell>
          <cell r="F338" t="str">
            <v>男</v>
          </cell>
          <cell r="G338" t="str">
            <v>前台</v>
          </cell>
          <cell r="H338" t="str">
            <v>河北光华荣昌汽车部件有限公司</v>
          </cell>
          <cell r="I338" t="str">
            <v>座椅总装车间</v>
          </cell>
          <cell r="J338" t="str">
            <v>座椅总装车间-欧马可</v>
          </cell>
          <cell r="K338" t="str">
            <v>组装工</v>
          </cell>
        </row>
        <row r="338">
          <cell r="M338" t="str">
            <v>河北</v>
          </cell>
          <cell r="N338" t="str">
            <v>河北工厂</v>
          </cell>
          <cell r="O338" t="str">
            <v>劳动合同</v>
          </cell>
          <cell r="P338" t="str">
            <v>是</v>
          </cell>
          <cell r="Q338" t="str">
            <v>否</v>
          </cell>
          <cell r="R338" t="str">
            <v>正式工</v>
          </cell>
          <cell r="S338" t="str">
            <v>生产类</v>
          </cell>
          <cell r="T338" t="str">
            <v>直接人员</v>
          </cell>
        </row>
        <row r="339">
          <cell r="D339" t="str">
            <v>张志伟</v>
          </cell>
          <cell r="E339" t="str">
            <v>130925200402036017</v>
          </cell>
          <cell r="F339" t="str">
            <v>男</v>
          </cell>
          <cell r="G339" t="str">
            <v>前台</v>
          </cell>
          <cell r="H339" t="str">
            <v>河北光华荣昌汽车部件有限公司</v>
          </cell>
          <cell r="I339" t="str">
            <v>座椅总装车间</v>
          </cell>
          <cell r="J339" t="str">
            <v>座椅总装车间-轻卡</v>
          </cell>
          <cell r="K339" t="str">
            <v>组装工</v>
          </cell>
        </row>
        <row r="339">
          <cell r="M339" t="str">
            <v>河北</v>
          </cell>
          <cell r="N339" t="str">
            <v>河北工厂</v>
          </cell>
          <cell r="O339" t="str">
            <v>实习三方协议</v>
          </cell>
          <cell r="P339" t="str">
            <v>是</v>
          </cell>
          <cell r="Q339" t="str">
            <v>否</v>
          </cell>
          <cell r="R339" t="str">
            <v>正式工</v>
          </cell>
          <cell r="S339" t="str">
            <v>生产类</v>
          </cell>
          <cell r="T339" t="str">
            <v>直接人员</v>
          </cell>
        </row>
        <row r="340">
          <cell r="D340" t="str">
            <v>韩圣帝</v>
          </cell>
          <cell r="E340" t="str">
            <v>130983200403162238</v>
          </cell>
          <cell r="F340" t="str">
            <v>男</v>
          </cell>
          <cell r="G340" t="str">
            <v>前台</v>
          </cell>
          <cell r="H340" t="str">
            <v>河北光华荣昌汽车部件有限公司</v>
          </cell>
          <cell r="I340" t="str">
            <v>座椅总装车间</v>
          </cell>
          <cell r="J340" t="str">
            <v>座椅总装车间-B40</v>
          </cell>
          <cell r="K340" t="str">
            <v>组装工</v>
          </cell>
        </row>
        <row r="340">
          <cell r="M340" t="str">
            <v>河北</v>
          </cell>
          <cell r="N340" t="str">
            <v>河北工厂</v>
          </cell>
          <cell r="O340" t="str">
            <v>实习三方协议</v>
          </cell>
          <cell r="P340" t="str">
            <v>是</v>
          </cell>
          <cell r="Q340" t="str">
            <v>否</v>
          </cell>
          <cell r="R340" t="str">
            <v>正式工</v>
          </cell>
          <cell r="S340" t="str">
            <v>生产类</v>
          </cell>
          <cell r="T340" t="str">
            <v>直接人员</v>
          </cell>
        </row>
        <row r="341">
          <cell r="D341" t="str">
            <v>孙建炜</v>
          </cell>
          <cell r="E341" t="str">
            <v>130983200411152216</v>
          </cell>
          <cell r="F341" t="str">
            <v>男</v>
          </cell>
          <cell r="G341" t="str">
            <v>前台</v>
          </cell>
          <cell r="H341" t="str">
            <v>河北光华荣昌汽车部件有限公司</v>
          </cell>
          <cell r="I341" t="str">
            <v>座椅总装车间</v>
          </cell>
          <cell r="J341" t="str">
            <v>座椅总装车间-轻卡</v>
          </cell>
          <cell r="K341" t="str">
            <v>组装工</v>
          </cell>
        </row>
        <row r="341">
          <cell r="M341" t="str">
            <v>河北</v>
          </cell>
          <cell r="N341" t="str">
            <v>河北工厂</v>
          </cell>
          <cell r="O341" t="str">
            <v>实习三方协议</v>
          </cell>
          <cell r="P341" t="str">
            <v>是</v>
          </cell>
          <cell r="Q341" t="str">
            <v>否</v>
          </cell>
          <cell r="R341" t="str">
            <v>正式工</v>
          </cell>
          <cell r="S341" t="str">
            <v>生产类</v>
          </cell>
          <cell r="T341" t="str">
            <v>直接人员</v>
          </cell>
        </row>
        <row r="342">
          <cell r="D342" t="str">
            <v>孟祥阔</v>
          </cell>
        </row>
        <row r="342">
          <cell r="F342" t="str">
            <v>男</v>
          </cell>
          <cell r="G342" t="str">
            <v>前台</v>
          </cell>
          <cell r="H342" t="str">
            <v>河北光华荣昌汽车部件有限公司</v>
          </cell>
          <cell r="I342" t="str">
            <v>座椅总装车间</v>
          </cell>
          <cell r="J342" t="str">
            <v>座椅总装车间-H6</v>
          </cell>
          <cell r="K342" t="str">
            <v>组装工</v>
          </cell>
        </row>
        <row r="342">
          <cell r="M342" t="str">
            <v>河北</v>
          </cell>
          <cell r="N342" t="str">
            <v>沧州众智鑫成人力资源服务有限公司</v>
          </cell>
          <cell r="O342" t="str">
            <v>劳务派遣</v>
          </cell>
          <cell r="P342" t="str">
            <v>是</v>
          </cell>
          <cell r="Q342" t="str">
            <v>否</v>
          </cell>
          <cell r="R342" t="str">
            <v>劳务派遣</v>
          </cell>
          <cell r="S342" t="str">
            <v>生产类</v>
          </cell>
          <cell r="T342" t="str">
            <v>直接人员</v>
          </cell>
        </row>
        <row r="343">
          <cell r="D343" t="str">
            <v>翟国兴</v>
          </cell>
        </row>
        <row r="343">
          <cell r="F343" t="str">
            <v>男</v>
          </cell>
          <cell r="G343" t="str">
            <v>前台</v>
          </cell>
          <cell r="H343" t="str">
            <v>河北光华荣昌汽车部件有限公司</v>
          </cell>
          <cell r="I343" t="str">
            <v>座椅总装车间</v>
          </cell>
          <cell r="J343" t="str">
            <v>座椅总装车间-重卡</v>
          </cell>
          <cell r="K343" t="str">
            <v>组装工</v>
          </cell>
        </row>
        <row r="343">
          <cell r="M343" t="str">
            <v>河北</v>
          </cell>
          <cell r="N343" t="str">
            <v>正熙人力</v>
          </cell>
          <cell r="O343" t="str">
            <v>劳务派遣</v>
          </cell>
          <cell r="P343" t="str">
            <v>是</v>
          </cell>
          <cell r="Q343" t="str">
            <v>否</v>
          </cell>
          <cell r="R343" t="str">
            <v>劳务派遣</v>
          </cell>
          <cell r="S343" t="str">
            <v>生产类</v>
          </cell>
          <cell r="T343" t="str">
            <v>直接人员</v>
          </cell>
        </row>
        <row r="344">
          <cell r="D344" t="str">
            <v>王钇雄</v>
          </cell>
        </row>
        <row r="344">
          <cell r="F344" t="str">
            <v>男</v>
          </cell>
          <cell r="G344" t="str">
            <v>前台</v>
          </cell>
          <cell r="H344" t="str">
            <v>河北光华荣昌汽车部件有限公司</v>
          </cell>
          <cell r="I344" t="str">
            <v>座椅总装车间</v>
          </cell>
          <cell r="J344" t="str">
            <v>座椅总装车间-欧马可</v>
          </cell>
          <cell r="K344" t="str">
            <v>组装工</v>
          </cell>
        </row>
        <row r="344">
          <cell r="M344" t="str">
            <v>河北</v>
          </cell>
          <cell r="N344" t="str">
            <v>沧州众智鑫成人力资源服务有限公司</v>
          </cell>
          <cell r="O344" t="str">
            <v>劳务派遣</v>
          </cell>
          <cell r="P344" t="str">
            <v>是</v>
          </cell>
          <cell r="Q344" t="str">
            <v>否</v>
          </cell>
          <cell r="R344" t="str">
            <v>劳务派遣</v>
          </cell>
          <cell r="S344" t="str">
            <v>生产类</v>
          </cell>
          <cell r="T344" t="str">
            <v>直接人员</v>
          </cell>
        </row>
        <row r="345">
          <cell r="D345" t="str">
            <v>张建越</v>
          </cell>
        </row>
        <row r="345">
          <cell r="F345" t="str">
            <v>男</v>
          </cell>
          <cell r="G345" t="str">
            <v>前台</v>
          </cell>
          <cell r="H345" t="str">
            <v>河北光华荣昌汽车部件有限公司</v>
          </cell>
          <cell r="I345" t="str">
            <v>座椅总装车间</v>
          </cell>
          <cell r="J345" t="str">
            <v>座椅总装车间-轻卡</v>
          </cell>
          <cell r="K345" t="str">
            <v>组装工</v>
          </cell>
        </row>
        <row r="345">
          <cell r="M345" t="str">
            <v>河北</v>
          </cell>
          <cell r="N345" t="str">
            <v>天津宏达翔科技有限公司</v>
          </cell>
          <cell r="O345" t="str">
            <v>劳务派遣</v>
          </cell>
          <cell r="P345" t="str">
            <v>是</v>
          </cell>
          <cell r="Q345" t="str">
            <v>否</v>
          </cell>
          <cell r="R345" t="str">
            <v>劳务派遣</v>
          </cell>
          <cell r="S345" t="str">
            <v>生产类</v>
          </cell>
          <cell r="T345" t="str">
            <v>直接人员</v>
          </cell>
        </row>
        <row r="346">
          <cell r="D346" t="str">
            <v>辛鹏玉</v>
          </cell>
          <cell r="E346" t="str">
            <v>132930199412051138</v>
          </cell>
          <cell r="F346" t="str">
            <v>男</v>
          </cell>
          <cell r="G346" t="str">
            <v>前台</v>
          </cell>
          <cell r="H346" t="str">
            <v>河北光华荣昌汽车部件有限公司</v>
          </cell>
          <cell r="I346" t="str">
            <v>发泡车间</v>
          </cell>
          <cell r="J346" t="str">
            <v>发泡车间</v>
          </cell>
          <cell r="K346" t="str">
            <v>代理班组长</v>
          </cell>
        </row>
        <row r="346">
          <cell r="M346" t="str">
            <v>河北</v>
          </cell>
          <cell r="N346" t="str">
            <v>河北工厂</v>
          </cell>
          <cell r="O346" t="str">
            <v>劳动合同</v>
          </cell>
          <cell r="P346" t="str">
            <v>是</v>
          </cell>
          <cell r="Q346" t="str">
            <v>否</v>
          </cell>
          <cell r="R346" t="str">
            <v>正式工</v>
          </cell>
          <cell r="S346" t="str">
            <v>生产类</v>
          </cell>
          <cell r="T346" t="str">
            <v>直接人员</v>
          </cell>
        </row>
        <row r="347">
          <cell r="D347" t="str">
            <v>王贵宝</v>
          </cell>
          <cell r="E347" t="str">
            <v>132401196703097096</v>
          </cell>
          <cell r="F347" t="str">
            <v>男</v>
          </cell>
          <cell r="G347" t="str">
            <v>前台</v>
          </cell>
          <cell r="H347" t="str">
            <v>河北光华荣昌汽车部件有限公司</v>
          </cell>
          <cell r="I347" t="str">
            <v>发泡车间</v>
          </cell>
          <cell r="J347" t="str">
            <v>发泡车间</v>
          </cell>
          <cell r="K347" t="str">
            <v>混料质量员</v>
          </cell>
        </row>
        <row r="347">
          <cell r="M347" t="str">
            <v>河北</v>
          </cell>
          <cell r="N347" t="str">
            <v>河北工厂</v>
          </cell>
          <cell r="O347" t="str">
            <v>劳动合同</v>
          </cell>
          <cell r="P347" t="str">
            <v>是</v>
          </cell>
          <cell r="Q347" t="str">
            <v>否</v>
          </cell>
          <cell r="R347" t="str">
            <v>正式工</v>
          </cell>
          <cell r="S347" t="str">
            <v>生产类</v>
          </cell>
          <cell r="T347" t="str">
            <v>直接人员</v>
          </cell>
        </row>
        <row r="348">
          <cell r="D348" t="str">
            <v>王明城</v>
          </cell>
          <cell r="E348" t="str">
            <v>13098319980722281X</v>
          </cell>
          <cell r="F348" t="str">
            <v>男</v>
          </cell>
          <cell r="G348" t="str">
            <v>前台</v>
          </cell>
          <cell r="H348" t="str">
            <v>河北光华荣昌汽车部件有限公司</v>
          </cell>
          <cell r="I348" t="str">
            <v>发泡车间</v>
          </cell>
          <cell r="J348" t="str">
            <v>发泡车间</v>
          </cell>
          <cell r="K348" t="str">
            <v>发泡模具维修工</v>
          </cell>
        </row>
        <row r="348">
          <cell r="M348" t="str">
            <v>河北</v>
          </cell>
          <cell r="N348" t="str">
            <v>河北工厂</v>
          </cell>
          <cell r="O348" t="str">
            <v>劳动合同</v>
          </cell>
          <cell r="P348" t="str">
            <v>是</v>
          </cell>
          <cell r="Q348" t="str">
            <v>否</v>
          </cell>
          <cell r="R348" t="str">
            <v>正式工</v>
          </cell>
          <cell r="S348" t="str">
            <v>生产类</v>
          </cell>
          <cell r="T348" t="str">
            <v>直接人员</v>
          </cell>
        </row>
        <row r="349">
          <cell r="D349" t="str">
            <v>温朋飞</v>
          </cell>
          <cell r="E349" t="str">
            <v>130681200006023219</v>
          </cell>
          <cell r="F349" t="str">
            <v>男</v>
          </cell>
          <cell r="G349" t="str">
            <v>前台</v>
          </cell>
          <cell r="H349" t="str">
            <v>河北光华荣昌汽车部件有限公司</v>
          </cell>
          <cell r="I349" t="str">
            <v>发泡车间</v>
          </cell>
          <cell r="J349" t="str">
            <v>发泡车间</v>
          </cell>
          <cell r="K349" t="str">
            <v>储备大学生</v>
          </cell>
        </row>
        <row r="349">
          <cell r="M349" t="str">
            <v>河北</v>
          </cell>
          <cell r="N349" t="str">
            <v>河北工厂</v>
          </cell>
          <cell r="O349" t="str">
            <v>劳动合同</v>
          </cell>
          <cell r="P349" t="str">
            <v>是</v>
          </cell>
          <cell r="Q349" t="str">
            <v>否</v>
          </cell>
          <cell r="R349" t="str">
            <v>正式工</v>
          </cell>
          <cell r="S349" t="str">
            <v>生产类</v>
          </cell>
          <cell r="T349" t="str">
            <v>直接人员</v>
          </cell>
        </row>
        <row r="350">
          <cell r="D350" t="str">
            <v>唐崇涛</v>
          </cell>
          <cell r="E350" t="str">
            <v>230222197407060659</v>
          </cell>
          <cell r="F350" t="str">
            <v>男</v>
          </cell>
          <cell r="G350" t="str">
            <v>前台</v>
          </cell>
          <cell r="H350" t="str">
            <v>河北光华荣昌汽车部件有限公司</v>
          </cell>
          <cell r="I350" t="str">
            <v>发泡车间</v>
          </cell>
          <cell r="J350" t="str">
            <v>发泡车间</v>
          </cell>
          <cell r="K350" t="str">
            <v>发泡工</v>
          </cell>
        </row>
        <row r="350">
          <cell r="M350" t="str">
            <v>河北</v>
          </cell>
          <cell r="N350" t="str">
            <v>河北工厂</v>
          </cell>
          <cell r="O350" t="str">
            <v>劳动合同</v>
          </cell>
          <cell r="P350" t="str">
            <v>是</v>
          </cell>
          <cell r="Q350" t="str">
            <v>否</v>
          </cell>
          <cell r="R350" t="str">
            <v>正式工</v>
          </cell>
          <cell r="S350" t="str">
            <v>生产类</v>
          </cell>
          <cell r="T350" t="str">
            <v>直接人员</v>
          </cell>
        </row>
        <row r="351">
          <cell r="D351" t="str">
            <v>张云峰</v>
          </cell>
          <cell r="E351" t="str">
            <v>230123197104080012</v>
          </cell>
          <cell r="F351" t="str">
            <v>男</v>
          </cell>
          <cell r="G351" t="str">
            <v>前台</v>
          </cell>
          <cell r="H351" t="str">
            <v>河北光华荣昌汽车部件有限公司</v>
          </cell>
          <cell r="I351" t="str">
            <v>发泡车间</v>
          </cell>
          <cell r="J351" t="str">
            <v>发泡车间</v>
          </cell>
          <cell r="K351" t="str">
            <v>发泡工</v>
          </cell>
        </row>
        <row r="351">
          <cell r="M351" t="str">
            <v>河北</v>
          </cell>
          <cell r="N351" t="str">
            <v>河北工厂</v>
          </cell>
          <cell r="O351" t="str">
            <v>劳动合同</v>
          </cell>
          <cell r="P351" t="str">
            <v>是</v>
          </cell>
          <cell r="Q351" t="str">
            <v>否</v>
          </cell>
          <cell r="R351" t="str">
            <v>正式工</v>
          </cell>
          <cell r="S351" t="str">
            <v>生产类</v>
          </cell>
          <cell r="T351" t="str">
            <v>直接人员</v>
          </cell>
        </row>
        <row r="352">
          <cell r="D352" t="str">
            <v>刘迎涛</v>
          </cell>
          <cell r="E352" t="str">
            <v>13092419970401425X</v>
          </cell>
          <cell r="F352" t="str">
            <v>男</v>
          </cell>
          <cell r="G352" t="str">
            <v>前台</v>
          </cell>
          <cell r="H352" t="str">
            <v>河北光华荣昌汽车部件有限公司</v>
          </cell>
          <cell r="I352" t="str">
            <v>发泡车间</v>
          </cell>
          <cell r="J352" t="str">
            <v>发泡车间</v>
          </cell>
          <cell r="K352" t="str">
            <v>发泡工</v>
          </cell>
        </row>
        <row r="352">
          <cell r="M352" t="str">
            <v>河北</v>
          </cell>
          <cell r="N352" t="str">
            <v>河北工厂</v>
          </cell>
          <cell r="O352" t="str">
            <v>劳动合同</v>
          </cell>
          <cell r="P352" t="str">
            <v>是</v>
          </cell>
          <cell r="Q352" t="str">
            <v>否</v>
          </cell>
          <cell r="R352" t="str">
            <v>正式工</v>
          </cell>
          <cell r="S352" t="str">
            <v>生产类</v>
          </cell>
          <cell r="T352" t="str">
            <v>直接人员</v>
          </cell>
        </row>
        <row r="353">
          <cell r="D353" t="str">
            <v>董军</v>
          </cell>
          <cell r="E353" t="str">
            <v>132521197307163413</v>
          </cell>
          <cell r="F353" t="str">
            <v>男</v>
          </cell>
          <cell r="G353" t="str">
            <v>前台</v>
          </cell>
          <cell r="H353" t="str">
            <v>河北光华荣昌汽车部件有限公司</v>
          </cell>
          <cell r="I353" t="str">
            <v>发泡车间</v>
          </cell>
          <cell r="J353" t="str">
            <v>发泡车间</v>
          </cell>
          <cell r="K353" t="str">
            <v>发泡工</v>
          </cell>
        </row>
        <row r="353">
          <cell r="M353" t="str">
            <v>河北</v>
          </cell>
          <cell r="N353" t="str">
            <v>河北工厂</v>
          </cell>
          <cell r="O353" t="str">
            <v>劳动合同</v>
          </cell>
          <cell r="P353" t="str">
            <v>是</v>
          </cell>
          <cell r="Q353" t="str">
            <v>否</v>
          </cell>
          <cell r="R353" t="str">
            <v>正式工</v>
          </cell>
          <cell r="S353" t="str">
            <v>生产类</v>
          </cell>
          <cell r="T353" t="str">
            <v>直接人员</v>
          </cell>
        </row>
        <row r="354">
          <cell r="D354" t="str">
            <v>耿会峰</v>
          </cell>
          <cell r="E354" t="str">
            <v>232102196309165218</v>
          </cell>
          <cell r="F354" t="str">
            <v>男</v>
          </cell>
          <cell r="G354" t="str">
            <v>前台</v>
          </cell>
          <cell r="H354" t="str">
            <v>河北光华荣昌汽车部件有限公司</v>
          </cell>
          <cell r="I354" t="str">
            <v>发泡车间</v>
          </cell>
          <cell r="J354" t="str">
            <v>发泡车间</v>
          </cell>
          <cell r="K354" t="str">
            <v>发泡工</v>
          </cell>
        </row>
        <row r="354">
          <cell r="M354" t="str">
            <v>河北</v>
          </cell>
          <cell r="N354" t="str">
            <v>河北工厂</v>
          </cell>
          <cell r="O354" t="str">
            <v>劳动合同</v>
          </cell>
          <cell r="P354" t="str">
            <v>是</v>
          </cell>
          <cell r="Q354" t="str">
            <v>否</v>
          </cell>
          <cell r="R354" t="str">
            <v>正式工</v>
          </cell>
          <cell r="S354" t="str">
            <v>生产类</v>
          </cell>
          <cell r="T354" t="str">
            <v>直接人员</v>
          </cell>
        </row>
        <row r="355">
          <cell r="D355" t="str">
            <v>张凤广</v>
          </cell>
          <cell r="E355" t="str">
            <v>130983200412213017</v>
          </cell>
          <cell r="F355" t="str">
            <v>男</v>
          </cell>
          <cell r="G355" t="str">
            <v>前台</v>
          </cell>
          <cell r="H355" t="str">
            <v>河北光华荣昌汽车部件有限公司</v>
          </cell>
          <cell r="I355" t="str">
            <v>发泡车间</v>
          </cell>
          <cell r="J355" t="str">
            <v>发泡车间</v>
          </cell>
          <cell r="K355" t="str">
            <v>发泡工</v>
          </cell>
        </row>
        <row r="355">
          <cell r="M355" t="str">
            <v>河北</v>
          </cell>
          <cell r="N355" t="str">
            <v>河北工厂</v>
          </cell>
          <cell r="O355" t="str">
            <v>实习三方协议</v>
          </cell>
          <cell r="P355" t="str">
            <v>是</v>
          </cell>
          <cell r="Q355" t="str">
            <v>否</v>
          </cell>
          <cell r="R355" t="str">
            <v>正式工</v>
          </cell>
          <cell r="S355" t="str">
            <v>生产类</v>
          </cell>
          <cell r="T355" t="str">
            <v>直接人员</v>
          </cell>
        </row>
        <row r="356">
          <cell r="D356" t="str">
            <v>张家辉</v>
          </cell>
          <cell r="E356" t="str">
            <v>13098319960116241X</v>
          </cell>
          <cell r="F356" t="str">
            <v>男</v>
          </cell>
          <cell r="G356" t="str">
            <v>前台</v>
          </cell>
          <cell r="H356" t="str">
            <v>河北光华荣昌汽车部件有限公司</v>
          </cell>
          <cell r="I356" t="str">
            <v>发泡车间</v>
          </cell>
          <cell r="J356" t="str">
            <v>发泡车间</v>
          </cell>
          <cell r="K356" t="str">
            <v>发泡工</v>
          </cell>
        </row>
        <row r="356">
          <cell r="M356" t="str">
            <v>河北</v>
          </cell>
          <cell r="N356" t="str">
            <v>河北工厂</v>
          </cell>
          <cell r="O356" t="str">
            <v>劳动合同</v>
          </cell>
          <cell r="P356" t="str">
            <v>是</v>
          </cell>
          <cell r="Q356" t="str">
            <v>否</v>
          </cell>
          <cell r="R356" t="str">
            <v>正式工</v>
          </cell>
          <cell r="S356" t="str">
            <v>生产类</v>
          </cell>
          <cell r="T356" t="str">
            <v>直接人员</v>
          </cell>
        </row>
        <row r="357">
          <cell r="D357" t="str">
            <v>刘辉</v>
          </cell>
          <cell r="E357" t="str">
            <v>130983197812275511</v>
          </cell>
          <cell r="F357" t="str">
            <v>男</v>
          </cell>
          <cell r="G357" t="str">
            <v>前台</v>
          </cell>
          <cell r="H357" t="str">
            <v>河北光华荣昌汽车部件有限公司</v>
          </cell>
          <cell r="I357" t="str">
            <v>发泡车间</v>
          </cell>
          <cell r="J357" t="str">
            <v>发泡车间</v>
          </cell>
          <cell r="K357" t="str">
            <v>发泡工</v>
          </cell>
        </row>
        <row r="357">
          <cell r="M357" t="str">
            <v>河北</v>
          </cell>
          <cell r="N357" t="str">
            <v>河北工厂</v>
          </cell>
          <cell r="O357" t="str">
            <v>劳动合同</v>
          </cell>
          <cell r="P357" t="str">
            <v>是</v>
          </cell>
          <cell r="Q357" t="str">
            <v>否</v>
          </cell>
          <cell r="R357" t="str">
            <v>正式工</v>
          </cell>
          <cell r="S357" t="str">
            <v>生产类</v>
          </cell>
          <cell r="T357" t="str">
            <v>直接人员</v>
          </cell>
        </row>
        <row r="358">
          <cell r="D358" t="str">
            <v>于红艳</v>
          </cell>
          <cell r="E358" t="str">
            <v>132930197408240922</v>
          </cell>
          <cell r="F358" t="str">
            <v>女</v>
          </cell>
          <cell r="G358" t="str">
            <v>前台</v>
          </cell>
          <cell r="H358" t="str">
            <v>河北光华荣昌汽车部件有限公司</v>
          </cell>
          <cell r="I358" t="str">
            <v>发泡车间</v>
          </cell>
          <cell r="J358" t="str">
            <v>发泡车间</v>
          </cell>
          <cell r="K358" t="str">
            <v>发泡工</v>
          </cell>
        </row>
        <row r="358">
          <cell r="M358" t="str">
            <v>河北</v>
          </cell>
          <cell r="N358" t="str">
            <v>河北工厂</v>
          </cell>
          <cell r="O358" t="str">
            <v>劳动合同</v>
          </cell>
          <cell r="P358" t="str">
            <v>是</v>
          </cell>
          <cell r="Q358" t="str">
            <v>否</v>
          </cell>
          <cell r="R358" t="str">
            <v>正式工</v>
          </cell>
          <cell r="S358" t="str">
            <v>生产类</v>
          </cell>
          <cell r="T358" t="str">
            <v>直接人员</v>
          </cell>
        </row>
        <row r="359">
          <cell r="D359" t="str">
            <v>于俊焕</v>
          </cell>
          <cell r="E359" t="str">
            <v>130921198904263222</v>
          </cell>
          <cell r="F359" t="str">
            <v>女</v>
          </cell>
          <cell r="G359" t="str">
            <v>前台</v>
          </cell>
          <cell r="H359" t="str">
            <v>河北光华荣昌汽车部件有限公司</v>
          </cell>
          <cell r="I359" t="str">
            <v>发泡车间</v>
          </cell>
          <cell r="J359" t="str">
            <v>发泡车间</v>
          </cell>
          <cell r="K359" t="str">
            <v>发泡工</v>
          </cell>
        </row>
        <row r="359">
          <cell r="M359" t="str">
            <v>河北</v>
          </cell>
          <cell r="N359" t="str">
            <v>河北工厂</v>
          </cell>
          <cell r="O359" t="str">
            <v>劳动合同</v>
          </cell>
          <cell r="P359" t="str">
            <v>是</v>
          </cell>
          <cell r="Q359" t="str">
            <v>否</v>
          </cell>
          <cell r="R359" t="str">
            <v>正式工</v>
          </cell>
          <cell r="S359" t="str">
            <v>生产类</v>
          </cell>
          <cell r="T359" t="str">
            <v>直接人员</v>
          </cell>
        </row>
        <row r="360">
          <cell r="D360" t="str">
            <v>滕秀丽</v>
          </cell>
          <cell r="E360" t="str">
            <v>130983198310232428</v>
          </cell>
          <cell r="F360" t="str">
            <v>女</v>
          </cell>
          <cell r="G360" t="str">
            <v>前台</v>
          </cell>
          <cell r="H360" t="str">
            <v>河北光华荣昌汽车部件有限公司</v>
          </cell>
          <cell r="I360" t="str">
            <v>发泡车间</v>
          </cell>
          <cell r="J360" t="str">
            <v>发泡车间</v>
          </cell>
          <cell r="K360" t="str">
            <v>发泡工</v>
          </cell>
        </row>
        <row r="360">
          <cell r="M360" t="str">
            <v>河北</v>
          </cell>
          <cell r="N360" t="str">
            <v>河北工厂</v>
          </cell>
          <cell r="O360" t="str">
            <v>劳动合同</v>
          </cell>
          <cell r="P360" t="str">
            <v>是</v>
          </cell>
          <cell r="Q360" t="str">
            <v>否</v>
          </cell>
          <cell r="R360" t="str">
            <v>正式工</v>
          </cell>
          <cell r="S360" t="str">
            <v>生产类</v>
          </cell>
          <cell r="T360" t="str">
            <v>直接人员</v>
          </cell>
        </row>
        <row r="361">
          <cell r="D361" t="str">
            <v>司洪英</v>
          </cell>
          <cell r="E361" t="str">
            <v>132930197705143045</v>
          </cell>
          <cell r="F361" t="str">
            <v>女</v>
          </cell>
          <cell r="G361" t="str">
            <v>前台</v>
          </cell>
          <cell r="H361" t="str">
            <v>河北光华荣昌汽车部件有限公司</v>
          </cell>
          <cell r="I361" t="str">
            <v>发泡车间</v>
          </cell>
          <cell r="J361" t="str">
            <v>发泡车间</v>
          </cell>
          <cell r="K361" t="str">
            <v>发泡工</v>
          </cell>
        </row>
        <row r="361">
          <cell r="M361" t="str">
            <v>河北</v>
          </cell>
          <cell r="N361" t="str">
            <v>河北工厂</v>
          </cell>
          <cell r="O361" t="str">
            <v>劳动合同</v>
          </cell>
          <cell r="P361" t="str">
            <v>是</v>
          </cell>
          <cell r="Q361" t="str">
            <v>否</v>
          </cell>
          <cell r="R361" t="str">
            <v>正式工</v>
          </cell>
          <cell r="S361" t="str">
            <v>生产类</v>
          </cell>
          <cell r="T361" t="str">
            <v>直接人员</v>
          </cell>
        </row>
        <row r="362">
          <cell r="D362" t="str">
            <v>冯连华</v>
          </cell>
          <cell r="E362" t="str">
            <v>130924198008024249</v>
          </cell>
          <cell r="F362" t="str">
            <v>女</v>
          </cell>
          <cell r="G362" t="str">
            <v>前台</v>
          </cell>
          <cell r="H362" t="str">
            <v>河北光华荣昌汽车部件有限公司</v>
          </cell>
          <cell r="I362" t="str">
            <v>发泡车间</v>
          </cell>
          <cell r="J362" t="str">
            <v>发泡车间</v>
          </cell>
          <cell r="K362" t="str">
            <v>发泡工</v>
          </cell>
        </row>
        <row r="362">
          <cell r="M362" t="str">
            <v>河北</v>
          </cell>
          <cell r="N362" t="str">
            <v>河北工厂</v>
          </cell>
          <cell r="O362" t="str">
            <v>劳动合同</v>
          </cell>
          <cell r="P362" t="str">
            <v>是</v>
          </cell>
          <cell r="Q362" t="str">
            <v>否</v>
          </cell>
          <cell r="R362" t="str">
            <v>正式工</v>
          </cell>
          <cell r="S362" t="str">
            <v>生产类</v>
          </cell>
          <cell r="T362" t="str">
            <v>直接人员</v>
          </cell>
        </row>
        <row r="363">
          <cell r="D363" t="str">
            <v>温记新</v>
          </cell>
          <cell r="E363" t="str">
            <v>23023019750808131X</v>
          </cell>
          <cell r="F363" t="str">
            <v>男</v>
          </cell>
          <cell r="G363" t="str">
            <v>前台</v>
          </cell>
          <cell r="H363" t="str">
            <v>河北光华荣昌汽车部件有限公司</v>
          </cell>
          <cell r="I363" t="str">
            <v>发泡车间</v>
          </cell>
          <cell r="J363" t="str">
            <v>发泡车间</v>
          </cell>
          <cell r="K363" t="str">
            <v>发泡工</v>
          </cell>
        </row>
        <row r="363">
          <cell r="M363" t="str">
            <v>河北</v>
          </cell>
          <cell r="N363" t="str">
            <v>河北工厂</v>
          </cell>
          <cell r="O363" t="str">
            <v>劳动合同</v>
          </cell>
          <cell r="P363" t="str">
            <v>是</v>
          </cell>
          <cell r="Q363" t="str">
            <v>否</v>
          </cell>
          <cell r="R363" t="str">
            <v>正式工</v>
          </cell>
          <cell r="S363" t="str">
            <v>生产类</v>
          </cell>
          <cell r="T363" t="str">
            <v>直接人员</v>
          </cell>
        </row>
        <row r="364">
          <cell r="D364" t="str">
            <v>张新林</v>
          </cell>
          <cell r="E364" t="str">
            <v>130983199903095515</v>
          </cell>
          <cell r="F364" t="str">
            <v>男</v>
          </cell>
          <cell r="G364" t="str">
            <v>前台</v>
          </cell>
          <cell r="H364" t="str">
            <v>河北光华荣昌汽车部件有限公司</v>
          </cell>
          <cell r="I364" t="str">
            <v>发泡车间</v>
          </cell>
          <cell r="J364" t="str">
            <v>发泡车间</v>
          </cell>
          <cell r="K364" t="str">
            <v>发泡工</v>
          </cell>
        </row>
        <row r="364">
          <cell r="M364" t="str">
            <v>河北</v>
          </cell>
          <cell r="N364" t="str">
            <v>河北工厂</v>
          </cell>
          <cell r="O364" t="str">
            <v>劳动合同</v>
          </cell>
          <cell r="P364" t="str">
            <v>是</v>
          </cell>
          <cell r="Q364" t="str">
            <v>否</v>
          </cell>
          <cell r="R364" t="str">
            <v>正式工</v>
          </cell>
          <cell r="S364" t="str">
            <v>生产类</v>
          </cell>
          <cell r="T364" t="str">
            <v>直接人员</v>
          </cell>
        </row>
        <row r="365">
          <cell r="D365" t="str">
            <v>刘海军</v>
          </cell>
          <cell r="E365" t="str">
            <v>132930196904274596</v>
          </cell>
          <cell r="F365" t="str">
            <v>男</v>
          </cell>
          <cell r="G365" t="str">
            <v>前台</v>
          </cell>
          <cell r="H365" t="str">
            <v>河北光华荣昌汽车部件有限公司</v>
          </cell>
          <cell r="I365" t="str">
            <v>发泡车间</v>
          </cell>
          <cell r="J365" t="str">
            <v>发泡车间</v>
          </cell>
          <cell r="K365" t="str">
            <v>发泡工</v>
          </cell>
        </row>
        <row r="365">
          <cell r="M365" t="str">
            <v>河北</v>
          </cell>
          <cell r="N365" t="str">
            <v>河北工厂</v>
          </cell>
          <cell r="O365" t="str">
            <v>非全日制劳动合同</v>
          </cell>
          <cell r="P365" t="str">
            <v>是</v>
          </cell>
          <cell r="Q365" t="str">
            <v>否</v>
          </cell>
          <cell r="R365" t="str">
            <v>临时工</v>
          </cell>
          <cell r="S365" t="str">
            <v>生产类</v>
          </cell>
          <cell r="T365" t="str">
            <v>直接人员</v>
          </cell>
        </row>
        <row r="366">
          <cell r="D366" t="str">
            <v>付海丽</v>
          </cell>
        </row>
        <row r="366">
          <cell r="F366" t="str">
            <v>女</v>
          </cell>
          <cell r="G366" t="str">
            <v>前台</v>
          </cell>
          <cell r="H366" t="str">
            <v>河北光华荣昌汽车部件有限公司</v>
          </cell>
          <cell r="I366" t="str">
            <v>发泡车间</v>
          </cell>
          <cell r="J366" t="str">
            <v>发泡车间</v>
          </cell>
          <cell r="K366" t="str">
            <v>发泡工</v>
          </cell>
        </row>
        <row r="366">
          <cell r="M366" t="str">
            <v>河北</v>
          </cell>
          <cell r="N366" t="str">
            <v>天津宏达翔科技有限公司</v>
          </cell>
          <cell r="O366" t="str">
            <v>劳务派遣</v>
          </cell>
          <cell r="P366" t="str">
            <v>是</v>
          </cell>
          <cell r="Q366" t="str">
            <v>否</v>
          </cell>
          <cell r="R366" t="str">
            <v>劳务派遣</v>
          </cell>
          <cell r="S366" t="str">
            <v>生产类</v>
          </cell>
          <cell r="T366" t="str">
            <v>直接人员</v>
          </cell>
        </row>
        <row r="367">
          <cell r="D367" t="str">
            <v>崔佳佳</v>
          </cell>
        </row>
        <row r="367">
          <cell r="F367" t="str">
            <v>女</v>
          </cell>
          <cell r="G367" t="str">
            <v>前台</v>
          </cell>
          <cell r="H367" t="str">
            <v>河北光华荣昌汽车部件有限公司</v>
          </cell>
          <cell r="I367" t="str">
            <v>发泡车间</v>
          </cell>
          <cell r="J367" t="str">
            <v>发泡车间</v>
          </cell>
          <cell r="K367" t="str">
            <v>发泡工</v>
          </cell>
        </row>
        <row r="367">
          <cell r="M367" t="str">
            <v>河北</v>
          </cell>
          <cell r="N367" t="str">
            <v>天津宏达翔科技有限公司</v>
          </cell>
          <cell r="O367" t="str">
            <v>劳务派遣</v>
          </cell>
          <cell r="P367" t="str">
            <v>是</v>
          </cell>
          <cell r="Q367" t="str">
            <v>否</v>
          </cell>
          <cell r="R367" t="str">
            <v>劳务派遣</v>
          </cell>
          <cell r="S367" t="str">
            <v>生产类</v>
          </cell>
          <cell r="T367" t="str">
            <v>直接人员</v>
          </cell>
        </row>
        <row r="368">
          <cell r="D368" t="str">
            <v>常梦雨</v>
          </cell>
        </row>
        <row r="368">
          <cell r="F368" t="str">
            <v>女</v>
          </cell>
          <cell r="G368" t="str">
            <v>前台</v>
          </cell>
          <cell r="H368" t="str">
            <v>河北光华荣昌汽车部件有限公司</v>
          </cell>
          <cell r="I368" t="str">
            <v>发泡车间</v>
          </cell>
          <cell r="J368" t="str">
            <v>发泡车间</v>
          </cell>
          <cell r="K368" t="str">
            <v>发泡工</v>
          </cell>
        </row>
        <row r="368">
          <cell r="M368" t="str">
            <v>河北</v>
          </cell>
          <cell r="N368" t="str">
            <v>天津宏达翔科技有限公司</v>
          </cell>
          <cell r="O368" t="str">
            <v>劳务派遣</v>
          </cell>
          <cell r="P368" t="str">
            <v>是</v>
          </cell>
          <cell r="Q368" t="str">
            <v>否</v>
          </cell>
          <cell r="R368" t="str">
            <v>劳务派遣</v>
          </cell>
          <cell r="S368" t="str">
            <v>生产类</v>
          </cell>
          <cell r="T368" t="str">
            <v>直接人员</v>
          </cell>
        </row>
        <row r="369">
          <cell r="D369" t="str">
            <v>王林泽</v>
          </cell>
        </row>
        <row r="369">
          <cell r="F369" t="str">
            <v>男</v>
          </cell>
          <cell r="G369" t="str">
            <v>前台</v>
          </cell>
          <cell r="H369" t="str">
            <v>河北光华荣昌汽车部件有限公司</v>
          </cell>
          <cell r="I369" t="str">
            <v>发泡车间</v>
          </cell>
          <cell r="J369" t="str">
            <v>发泡车间</v>
          </cell>
          <cell r="K369" t="str">
            <v>发泡工</v>
          </cell>
        </row>
        <row r="369">
          <cell r="M369" t="str">
            <v>河北</v>
          </cell>
          <cell r="N369" t="str">
            <v>天津宏达翔科技有限公司</v>
          </cell>
          <cell r="O369" t="str">
            <v>劳务派遣</v>
          </cell>
          <cell r="P369" t="str">
            <v>是</v>
          </cell>
          <cell r="Q369" t="str">
            <v>否</v>
          </cell>
          <cell r="R369" t="str">
            <v>劳务派遣</v>
          </cell>
          <cell r="S369" t="str">
            <v>生产类</v>
          </cell>
          <cell r="T369" t="str">
            <v>直接人员</v>
          </cell>
        </row>
        <row r="370">
          <cell r="D370" t="str">
            <v>高浩景</v>
          </cell>
        </row>
        <row r="370">
          <cell r="F370" t="str">
            <v>男</v>
          </cell>
          <cell r="G370" t="str">
            <v>前台</v>
          </cell>
          <cell r="H370" t="str">
            <v>河北光华荣昌汽车部件有限公司</v>
          </cell>
          <cell r="I370" t="str">
            <v>发泡车间</v>
          </cell>
          <cell r="J370" t="str">
            <v>发泡车间</v>
          </cell>
          <cell r="K370" t="str">
            <v>发泡工</v>
          </cell>
        </row>
        <row r="370">
          <cell r="M370" t="str">
            <v>河北</v>
          </cell>
          <cell r="N370" t="str">
            <v>天津宏达翔科技有限公司</v>
          </cell>
          <cell r="O370" t="str">
            <v>劳务派遣</v>
          </cell>
          <cell r="P370" t="str">
            <v>是</v>
          </cell>
          <cell r="Q370" t="str">
            <v>否</v>
          </cell>
          <cell r="R370" t="str">
            <v>劳务派遣</v>
          </cell>
          <cell r="S370" t="str">
            <v>生产类</v>
          </cell>
          <cell r="T370" t="str">
            <v>直接人员</v>
          </cell>
        </row>
        <row r="371">
          <cell r="D371" t="str">
            <v>田淑霞</v>
          </cell>
          <cell r="E371" t="str">
            <v>132930198003181121</v>
          </cell>
          <cell r="F371" t="str">
            <v>女</v>
          </cell>
          <cell r="G371" t="str">
            <v>前台</v>
          </cell>
          <cell r="H371" t="str">
            <v>河北光华荣昌汽车部件有限公司</v>
          </cell>
          <cell r="I371" t="str">
            <v>缝纫车间</v>
          </cell>
          <cell r="J371" t="str">
            <v>缝纫车间</v>
          </cell>
          <cell r="K371" t="str">
            <v>班组长</v>
          </cell>
        </row>
        <row r="371">
          <cell r="M371" t="str">
            <v>河北</v>
          </cell>
          <cell r="N371" t="str">
            <v>河北工厂</v>
          </cell>
          <cell r="O371" t="str">
            <v>劳动合同</v>
          </cell>
          <cell r="P371" t="str">
            <v>是</v>
          </cell>
          <cell r="Q371" t="str">
            <v>否</v>
          </cell>
          <cell r="R371" t="str">
            <v>正式工</v>
          </cell>
          <cell r="S371" t="str">
            <v>生产类</v>
          </cell>
          <cell r="T371" t="str">
            <v>直接人员</v>
          </cell>
        </row>
        <row r="372">
          <cell r="D372" t="str">
            <v>孙艳辉</v>
          </cell>
          <cell r="E372" t="str">
            <v>132930198203271420</v>
          </cell>
          <cell r="F372" t="str">
            <v>女</v>
          </cell>
          <cell r="G372" t="str">
            <v>前台</v>
          </cell>
          <cell r="H372" t="str">
            <v>河北光华荣昌汽车部件有限公司</v>
          </cell>
          <cell r="I372" t="str">
            <v>缝纫车间</v>
          </cell>
          <cell r="J372" t="str">
            <v>缝纫车间</v>
          </cell>
          <cell r="K372" t="str">
            <v>裁剪工</v>
          </cell>
        </row>
        <row r="372">
          <cell r="M372" t="str">
            <v>河北</v>
          </cell>
          <cell r="N372" t="str">
            <v>河北工厂</v>
          </cell>
          <cell r="O372" t="str">
            <v>劳动合同</v>
          </cell>
          <cell r="P372" t="str">
            <v>是</v>
          </cell>
          <cell r="Q372" t="str">
            <v>否</v>
          </cell>
          <cell r="R372" t="str">
            <v>正式工</v>
          </cell>
          <cell r="S372" t="str">
            <v>生产类</v>
          </cell>
          <cell r="T372" t="str">
            <v>直接人员</v>
          </cell>
        </row>
        <row r="373">
          <cell r="D373" t="str">
            <v>孙文芳</v>
          </cell>
          <cell r="E373" t="str">
            <v>130983198511171422</v>
          </cell>
          <cell r="F373" t="str">
            <v>女</v>
          </cell>
          <cell r="G373" t="str">
            <v>前台</v>
          </cell>
          <cell r="H373" t="str">
            <v>河北光华荣昌汽车部件有限公司</v>
          </cell>
          <cell r="I373" t="str">
            <v>缝纫车间</v>
          </cell>
          <cell r="J373" t="str">
            <v>缝纫车间</v>
          </cell>
          <cell r="K373" t="str">
            <v>缝纫工</v>
          </cell>
        </row>
        <row r="373">
          <cell r="M373" t="str">
            <v>河北</v>
          </cell>
          <cell r="N373" t="str">
            <v>河北工厂</v>
          </cell>
          <cell r="O373" t="str">
            <v>劳动合同</v>
          </cell>
          <cell r="P373" t="str">
            <v>是</v>
          </cell>
          <cell r="Q373" t="str">
            <v>否</v>
          </cell>
          <cell r="R373" t="str">
            <v>正式工</v>
          </cell>
          <cell r="S373" t="str">
            <v>生产类</v>
          </cell>
          <cell r="T373" t="str">
            <v>直接人员</v>
          </cell>
        </row>
        <row r="374">
          <cell r="D374" t="str">
            <v>孙秀辉</v>
          </cell>
          <cell r="E374" t="str">
            <v>132930198105071425</v>
          </cell>
          <cell r="F374" t="str">
            <v>女</v>
          </cell>
          <cell r="G374" t="str">
            <v>前台</v>
          </cell>
          <cell r="H374" t="str">
            <v>河北光华荣昌汽车部件有限公司</v>
          </cell>
          <cell r="I374" t="str">
            <v>缝纫车间</v>
          </cell>
          <cell r="J374" t="str">
            <v>缝纫车间</v>
          </cell>
          <cell r="K374" t="str">
            <v>缝纫工</v>
          </cell>
        </row>
        <row r="374">
          <cell r="M374" t="str">
            <v>河北</v>
          </cell>
          <cell r="N374" t="str">
            <v>河北工厂</v>
          </cell>
          <cell r="O374" t="str">
            <v>劳动合同</v>
          </cell>
          <cell r="P374" t="str">
            <v>是</v>
          </cell>
          <cell r="Q374" t="str">
            <v>否</v>
          </cell>
          <cell r="R374" t="str">
            <v>正式工</v>
          </cell>
          <cell r="S374" t="str">
            <v>生产类</v>
          </cell>
          <cell r="T374" t="str">
            <v>直接人员</v>
          </cell>
        </row>
        <row r="375">
          <cell r="D375" t="str">
            <v>张娜娜</v>
          </cell>
          <cell r="E375" t="str">
            <v>13098319870329112X</v>
          </cell>
          <cell r="F375" t="str">
            <v>女</v>
          </cell>
          <cell r="G375" t="str">
            <v>前台</v>
          </cell>
          <cell r="H375" t="str">
            <v>河北光华荣昌汽车部件有限公司</v>
          </cell>
          <cell r="I375" t="str">
            <v>缝纫车间</v>
          </cell>
          <cell r="J375" t="str">
            <v>缝纫车间</v>
          </cell>
          <cell r="K375" t="str">
            <v>缝纫工</v>
          </cell>
        </row>
        <row r="375">
          <cell r="M375" t="str">
            <v>河北</v>
          </cell>
          <cell r="N375" t="str">
            <v>河北工厂</v>
          </cell>
          <cell r="O375" t="str">
            <v>劳动合同</v>
          </cell>
          <cell r="P375" t="str">
            <v>是</v>
          </cell>
          <cell r="Q375" t="str">
            <v>否</v>
          </cell>
          <cell r="R375" t="str">
            <v>正式工</v>
          </cell>
          <cell r="S375" t="str">
            <v>生产类</v>
          </cell>
          <cell r="T375" t="str">
            <v>直接人员</v>
          </cell>
        </row>
        <row r="376">
          <cell r="D376" t="str">
            <v>王文英</v>
          </cell>
          <cell r="E376" t="str">
            <v>132930197512201827</v>
          </cell>
          <cell r="F376" t="str">
            <v>女</v>
          </cell>
          <cell r="G376" t="str">
            <v>前台</v>
          </cell>
          <cell r="H376" t="str">
            <v>河北光华荣昌汽车部件有限公司</v>
          </cell>
          <cell r="I376" t="str">
            <v>缝纫车间</v>
          </cell>
          <cell r="J376" t="str">
            <v>缝纫车间</v>
          </cell>
          <cell r="K376" t="str">
            <v>缝纫工</v>
          </cell>
        </row>
        <row r="376">
          <cell r="M376" t="str">
            <v>河北</v>
          </cell>
          <cell r="N376" t="str">
            <v>河北工厂</v>
          </cell>
          <cell r="O376" t="str">
            <v>劳动合同</v>
          </cell>
          <cell r="P376" t="str">
            <v>是</v>
          </cell>
          <cell r="Q376" t="str">
            <v>否</v>
          </cell>
          <cell r="R376" t="str">
            <v>正式工</v>
          </cell>
          <cell r="S376" t="str">
            <v>生产类</v>
          </cell>
          <cell r="T376" t="str">
            <v>直接人员</v>
          </cell>
        </row>
        <row r="377">
          <cell r="D377" t="str">
            <v>邓琳娜</v>
          </cell>
          <cell r="E377" t="str">
            <v>130930198701073046</v>
          </cell>
          <cell r="F377" t="str">
            <v>女</v>
          </cell>
          <cell r="G377" t="str">
            <v>前台</v>
          </cell>
          <cell r="H377" t="str">
            <v>河北光华荣昌汽车部件有限公司</v>
          </cell>
          <cell r="I377" t="str">
            <v>缝纫车间</v>
          </cell>
          <cell r="J377" t="str">
            <v>缝纫车间</v>
          </cell>
          <cell r="K377" t="str">
            <v>缝纫工</v>
          </cell>
        </row>
        <row r="377">
          <cell r="M377" t="str">
            <v>河北</v>
          </cell>
          <cell r="N377" t="str">
            <v>河北工厂</v>
          </cell>
          <cell r="O377" t="str">
            <v>劳动合同</v>
          </cell>
          <cell r="P377" t="str">
            <v>是</v>
          </cell>
          <cell r="Q377" t="str">
            <v>否</v>
          </cell>
          <cell r="R377" t="str">
            <v>正式工</v>
          </cell>
          <cell r="S377" t="str">
            <v>生产类</v>
          </cell>
          <cell r="T377" t="str">
            <v>直接人员</v>
          </cell>
        </row>
        <row r="378">
          <cell r="D378" t="str">
            <v>田飞飞</v>
          </cell>
          <cell r="E378" t="str">
            <v>132930198712281125</v>
          </cell>
          <cell r="F378" t="str">
            <v>女</v>
          </cell>
          <cell r="G378" t="str">
            <v>前台</v>
          </cell>
          <cell r="H378" t="str">
            <v>河北光华荣昌汽车部件有限公司</v>
          </cell>
          <cell r="I378" t="str">
            <v>缝纫车间</v>
          </cell>
          <cell r="J378" t="str">
            <v>缝纫车间</v>
          </cell>
          <cell r="K378" t="str">
            <v>缝纫工</v>
          </cell>
        </row>
        <row r="378">
          <cell r="M378" t="str">
            <v>河北</v>
          </cell>
          <cell r="N378" t="str">
            <v>河北工厂</v>
          </cell>
          <cell r="O378" t="str">
            <v>劳动合同</v>
          </cell>
          <cell r="P378" t="str">
            <v>是</v>
          </cell>
          <cell r="Q378" t="str">
            <v>否</v>
          </cell>
          <cell r="R378" t="str">
            <v>正式工</v>
          </cell>
          <cell r="S378" t="str">
            <v>生产类</v>
          </cell>
          <cell r="T378" t="str">
            <v>直接人员</v>
          </cell>
        </row>
        <row r="379">
          <cell r="D379" t="str">
            <v>王萱斓</v>
          </cell>
          <cell r="E379" t="str">
            <v>132930197801122025</v>
          </cell>
          <cell r="F379" t="str">
            <v>女</v>
          </cell>
          <cell r="G379" t="str">
            <v>前台</v>
          </cell>
          <cell r="H379" t="str">
            <v>河北光华荣昌汽车部件有限公司</v>
          </cell>
          <cell r="I379" t="str">
            <v>缝纫车间</v>
          </cell>
          <cell r="J379" t="str">
            <v>缝纫车间</v>
          </cell>
          <cell r="K379" t="str">
            <v>缝纫工</v>
          </cell>
        </row>
        <row r="379">
          <cell r="M379" t="str">
            <v>河北</v>
          </cell>
          <cell r="N379" t="str">
            <v>河北工厂</v>
          </cell>
          <cell r="O379" t="str">
            <v>劳动合同</v>
          </cell>
          <cell r="P379" t="str">
            <v>是</v>
          </cell>
          <cell r="Q379" t="str">
            <v>否</v>
          </cell>
          <cell r="R379" t="str">
            <v>正式工</v>
          </cell>
          <cell r="S379" t="str">
            <v>生产类</v>
          </cell>
          <cell r="T379" t="str">
            <v>直接人员</v>
          </cell>
        </row>
        <row r="380">
          <cell r="D380" t="str">
            <v>王河敏</v>
          </cell>
          <cell r="E380" t="str">
            <v>132930198004221121</v>
          </cell>
          <cell r="F380" t="str">
            <v>女</v>
          </cell>
          <cell r="G380" t="str">
            <v>前台</v>
          </cell>
          <cell r="H380" t="str">
            <v>河北光华荣昌汽车部件有限公司</v>
          </cell>
          <cell r="I380" t="str">
            <v>缝纫车间</v>
          </cell>
          <cell r="J380" t="str">
            <v>缝纫车间</v>
          </cell>
          <cell r="K380" t="str">
            <v>缝纫工</v>
          </cell>
        </row>
        <row r="380">
          <cell r="M380" t="str">
            <v>河北</v>
          </cell>
          <cell r="N380" t="str">
            <v>河北工厂</v>
          </cell>
          <cell r="O380" t="str">
            <v>劳动合同</v>
          </cell>
          <cell r="P380" t="str">
            <v>是</v>
          </cell>
          <cell r="Q380" t="str">
            <v>否</v>
          </cell>
          <cell r="R380" t="str">
            <v>正式工</v>
          </cell>
          <cell r="S380" t="str">
            <v>生产类</v>
          </cell>
          <cell r="T380" t="str">
            <v>直接人员</v>
          </cell>
        </row>
        <row r="381">
          <cell r="D381" t="str">
            <v>徐凤瑞</v>
          </cell>
          <cell r="E381" t="str">
            <v>130983198810151122</v>
          </cell>
          <cell r="F381" t="str">
            <v>女</v>
          </cell>
          <cell r="G381" t="str">
            <v>前台</v>
          </cell>
          <cell r="H381" t="str">
            <v>河北光华荣昌汽车部件有限公司</v>
          </cell>
          <cell r="I381" t="str">
            <v>缝纫车间</v>
          </cell>
          <cell r="J381" t="str">
            <v>缝纫车间</v>
          </cell>
          <cell r="K381" t="str">
            <v>缝纫工</v>
          </cell>
        </row>
        <row r="381">
          <cell r="M381" t="str">
            <v>河北</v>
          </cell>
          <cell r="N381" t="str">
            <v>河北工厂</v>
          </cell>
          <cell r="O381" t="str">
            <v>劳动合同</v>
          </cell>
          <cell r="P381" t="str">
            <v>是</v>
          </cell>
          <cell r="Q381" t="str">
            <v>否</v>
          </cell>
          <cell r="R381" t="str">
            <v>正式工</v>
          </cell>
          <cell r="S381" t="str">
            <v>生产类</v>
          </cell>
          <cell r="T381" t="str">
            <v>直接人员</v>
          </cell>
        </row>
        <row r="382">
          <cell r="D382" t="str">
            <v>张风瑞</v>
          </cell>
          <cell r="E382" t="str">
            <v>13293019780712112X</v>
          </cell>
          <cell r="F382" t="str">
            <v>女</v>
          </cell>
          <cell r="G382" t="str">
            <v>前台</v>
          </cell>
          <cell r="H382" t="str">
            <v>河北光华荣昌汽车部件有限公司</v>
          </cell>
          <cell r="I382" t="str">
            <v>缝纫车间</v>
          </cell>
          <cell r="J382" t="str">
            <v>缝纫车间</v>
          </cell>
          <cell r="K382" t="str">
            <v>缝纫工</v>
          </cell>
        </row>
        <row r="382">
          <cell r="M382" t="str">
            <v>河北</v>
          </cell>
          <cell r="N382" t="str">
            <v>河北工厂</v>
          </cell>
          <cell r="O382" t="str">
            <v>劳动合同</v>
          </cell>
          <cell r="P382" t="str">
            <v>是</v>
          </cell>
          <cell r="Q382" t="str">
            <v>否</v>
          </cell>
          <cell r="R382" t="str">
            <v>正式工</v>
          </cell>
          <cell r="S382" t="str">
            <v>生产类</v>
          </cell>
          <cell r="T382" t="str">
            <v>直接人员</v>
          </cell>
        </row>
        <row r="383">
          <cell r="D383" t="str">
            <v>孙晓明</v>
          </cell>
          <cell r="E383" t="str">
            <v>130924198712064228</v>
          </cell>
          <cell r="F383" t="str">
            <v>女</v>
          </cell>
          <cell r="G383" t="str">
            <v>前台</v>
          </cell>
          <cell r="H383" t="str">
            <v>河北光华荣昌汽车部件有限公司</v>
          </cell>
          <cell r="I383" t="str">
            <v>缝纫车间</v>
          </cell>
          <cell r="J383" t="str">
            <v>缝纫车间</v>
          </cell>
          <cell r="K383" t="str">
            <v>缝纫工</v>
          </cell>
        </row>
        <row r="383">
          <cell r="M383" t="str">
            <v>河北</v>
          </cell>
          <cell r="N383" t="str">
            <v>河北工厂</v>
          </cell>
          <cell r="O383" t="str">
            <v>劳动合同</v>
          </cell>
          <cell r="P383" t="str">
            <v>是</v>
          </cell>
          <cell r="Q383" t="str">
            <v>否</v>
          </cell>
          <cell r="R383" t="str">
            <v>正式工</v>
          </cell>
          <cell r="S383" t="str">
            <v>生产类</v>
          </cell>
          <cell r="T383" t="str">
            <v>直接人员</v>
          </cell>
        </row>
        <row r="384">
          <cell r="D384" t="str">
            <v>马立荣</v>
          </cell>
          <cell r="E384" t="str">
            <v>13293019811024372X</v>
          </cell>
          <cell r="F384" t="str">
            <v>女</v>
          </cell>
          <cell r="G384" t="str">
            <v>前台</v>
          </cell>
          <cell r="H384" t="str">
            <v>河北光华荣昌汽车部件有限公司</v>
          </cell>
          <cell r="I384" t="str">
            <v>缝纫车间</v>
          </cell>
          <cell r="J384" t="str">
            <v>缝纫车间</v>
          </cell>
          <cell r="K384" t="str">
            <v>缝纫工</v>
          </cell>
        </row>
        <row r="384">
          <cell r="M384" t="str">
            <v>河北</v>
          </cell>
          <cell r="N384" t="str">
            <v>河北工厂</v>
          </cell>
          <cell r="O384" t="str">
            <v>劳动合同</v>
          </cell>
          <cell r="P384" t="str">
            <v>是</v>
          </cell>
          <cell r="Q384" t="str">
            <v>否</v>
          </cell>
          <cell r="R384" t="str">
            <v>正式工</v>
          </cell>
          <cell r="S384" t="str">
            <v>生产类</v>
          </cell>
          <cell r="T384" t="str">
            <v>直接人员</v>
          </cell>
        </row>
        <row r="385">
          <cell r="D385" t="str">
            <v>李香慧</v>
          </cell>
          <cell r="E385" t="str">
            <v>132931197506203320</v>
          </cell>
          <cell r="F385" t="str">
            <v>女</v>
          </cell>
          <cell r="G385" t="str">
            <v>前台</v>
          </cell>
          <cell r="H385" t="str">
            <v>河北光华荣昌汽车部件有限公司</v>
          </cell>
          <cell r="I385" t="str">
            <v>缝纫车间</v>
          </cell>
          <cell r="J385" t="str">
            <v>缝纫车间</v>
          </cell>
          <cell r="K385" t="str">
            <v>缝纫工</v>
          </cell>
        </row>
        <row r="385">
          <cell r="M385" t="str">
            <v>河北</v>
          </cell>
          <cell r="N385" t="str">
            <v>河北工厂</v>
          </cell>
          <cell r="O385" t="str">
            <v>劳动合同</v>
          </cell>
          <cell r="P385" t="str">
            <v>是</v>
          </cell>
          <cell r="Q385" t="str">
            <v>否</v>
          </cell>
          <cell r="R385" t="str">
            <v>正式工</v>
          </cell>
          <cell r="S385" t="str">
            <v>生产类</v>
          </cell>
          <cell r="T385" t="str">
            <v>直接人员</v>
          </cell>
        </row>
        <row r="386">
          <cell r="D386" t="str">
            <v>郭庆茹</v>
          </cell>
          <cell r="E386" t="str">
            <v>132930198010162826</v>
          </cell>
          <cell r="F386" t="str">
            <v>女</v>
          </cell>
          <cell r="G386" t="str">
            <v>前台</v>
          </cell>
          <cell r="H386" t="str">
            <v>河北光华荣昌汽车部件有限公司</v>
          </cell>
          <cell r="I386" t="str">
            <v>缝纫车间</v>
          </cell>
          <cell r="J386" t="str">
            <v>缝纫车间</v>
          </cell>
          <cell r="K386" t="str">
            <v>缝纫工</v>
          </cell>
        </row>
        <row r="386">
          <cell r="M386" t="str">
            <v>河北</v>
          </cell>
          <cell r="N386" t="str">
            <v>河北工厂</v>
          </cell>
          <cell r="O386" t="str">
            <v>劳动合同</v>
          </cell>
          <cell r="P386" t="str">
            <v>是</v>
          </cell>
          <cell r="Q386" t="str">
            <v>否</v>
          </cell>
          <cell r="R386" t="str">
            <v>正式工</v>
          </cell>
          <cell r="S386" t="str">
            <v>生产类</v>
          </cell>
          <cell r="T386" t="str">
            <v>直接人员</v>
          </cell>
        </row>
        <row r="387">
          <cell r="D387" t="str">
            <v>胡中岭</v>
          </cell>
          <cell r="E387" t="str">
            <v>132930197307112024</v>
          </cell>
          <cell r="F387" t="str">
            <v>女</v>
          </cell>
          <cell r="G387" t="str">
            <v>前台</v>
          </cell>
          <cell r="H387" t="str">
            <v>河北光华荣昌汽车部件有限公司</v>
          </cell>
          <cell r="I387" t="str">
            <v>缝纫车间</v>
          </cell>
          <cell r="J387" t="str">
            <v>缝纫车间</v>
          </cell>
          <cell r="K387" t="str">
            <v>缝纫工</v>
          </cell>
        </row>
        <row r="387">
          <cell r="M387" t="str">
            <v>河北</v>
          </cell>
          <cell r="N387" t="str">
            <v>河北工厂</v>
          </cell>
          <cell r="O387" t="str">
            <v>劳动合同</v>
          </cell>
          <cell r="P387" t="str">
            <v>是</v>
          </cell>
          <cell r="Q387" t="str">
            <v>否</v>
          </cell>
          <cell r="R387" t="str">
            <v>正式工</v>
          </cell>
          <cell r="S387" t="str">
            <v>生产类</v>
          </cell>
          <cell r="T387" t="str">
            <v>直接人员</v>
          </cell>
        </row>
        <row r="388">
          <cell r="D388" t="str">
            <v>李泽元</v>
          </cell>
          <cell r="E388" t="str">
            <v>130921198404042247</v>
          </cell>
          <cell r="F388" t="str">
            <v>女</v>
          </cell>
          <cell r="G388" t="str">
            <v>前台</v>
          </cell>
          <cell r="H388" t="str">
            <v>河北光华荣昌汽车部件有限公司</v>
          </cell>
          <cell r="I388" t="str">
            <v>缝纫车间</v>
          </cell>
          <cell r="J388" t="str">
            <v>缝纫车间</v>
          </cell>
          <cell r="K388" t="str">
            <v>缝纫工</v>
          </cell>
        </row>
        <row r="388">
          <cell r="M388" t="str">
            <v>河北</v>
          </cell>
          <cell r="N388" t="str">
            <v>河北工厂</v>
          </cell>
          <cell r="O388" t="str">
            <v>劳动合同</v>
          </cell>
          <cell r="P388" t="str">
            <v>是</v>
          </cell>
          <cell r="Q388" t="str">
            <v>否</v>
          </cell>
          <cell r="R388" t="str">
            <v>正式工</v>
          </cell>
          <cell r="S388" t="str">
            <v>生产类</v>
          </cell>
          <cell r="T388" t="str">
            <v>直接人员</v>
          </cell>
        </row>
        <row r="389">
          <cell r="D389" t="str">
            <v>李敏</v>
          </cell>
          <cell r="E389" t="str">
            <v>13293019820304114X</v>
          </cell>
          <cell r="F389" t="str">
            <v>女</v>
          </cell>
          <cell r="G389" t="str">
            <v>前台</v>
          </cell>
          <cell r="H389" t="str">
            <v>河北光华荣昌汽车部件有限公司</v>
          </cell>
          <cell r="I389" t="str">
            <v>缝纫车间</v>
          </cell>
          <cell r="J389" t="str">
            <v>缝纫车间</v>
          </cell>
          <cell r="K389" t="str">
            <v>缝纫工</v>
          </cell>
        </row>
        <row r="389">
          <cell r="M389" t="str">
            <v>河北</v>
          </cell>
          <cell r="N389" t="str">
            <v>河北工厂</v>
          </cell>
          <cell r="O389" t="str">
            <v>劳动合同</v>
          </cell>
          <cell r="P389" t="str">
            <v>是</v>
          </cell>
          <cell r="Q389" t="str">
            <v>否</v>
          </cell>
          <cell r="R389" t="str">
            <v>正式工</v>
          </cell>
          <cell r="S389" t="str">
            <v>生产类</v>
          </cell>
          <cell r="T389" t="str">
            <v>直接人员</v>
          </cell>
        </row>
        <row r="390">
          <cell r="D390" t="str">
            <v>刘焕侠</v>
          </cell>
          <cell r="E390" t="str">
            <v>132928197711203620</v>
          </cell>
          <cell r="F390" t="str">
            <v>女</v>
          </cell>
          <cell r="G390" t="str">
            <v>前台</v>
          </cell>
          <cell r="H390" t="str">
            <v>河北光华荣昌汽车部件有限公司</v>
          </cell>
          <cell r="I390" t="str">
            <v>缝纫车间</v>
          </cell>
          <cell r="J390" t="str">
            <v>缝纫车间</v>
          </cell>
          <cell r="K390" t="str">
            <v>缝纫工</v>
          </cell>
        </row>
        <row r="390">
          <cell r="M390" t="str">
            <v>河北</v>
          </cell>
          <cell r="N390" t="str">
            <v>河北工厂</v>
          </cell>
          <cell r="O390" t="str">
            <v>劳动合同</v>
          </cell>
          <cell r="P390" t="str">
            <v>是</v>
          </cell>
          <cell r="Q390" t="str">
            <v>否</v>
          </cell>
          <cell r="R390" t="str">
            <v>正式工</v>
          </cell>
          <cell r="S390" t="str">
            <v>生产类</v>
          </cell>
          <cell r="T390" t="str">
            <v>直接人员</v>
          </cell>
        </row>
        <row r="391">
          <cell r="D391" t="str">
            <v>张婷婷</v>
          </cell>
          <cell r="E391" t="str">
            <v>130930199610182129</v>
          </cell>
          <cell r="F391" t="str">
            <v>女</v>
          </cell>
          <cell r="G391" t="str">
            <v>前台</v>
          </cell>
          <cell r="H391" t="str">
            <v>河北光华荣昌汽车部件有限公司</v>
          </cell>
          <cell r="I391" t="str">
            <v>缝纫车间</v>
          </cell>
          <cell r="J391" t="str">
            <v>缝纫车间</v>
          </cell>
          <cell r="K391" t="str">
            <v>缝纫工</v>
          </cell>
        </row>
        <row r="391">
          <cell r="M391" t="str">
            <v>河北</v>
          </cell>
          <cell r="N391" t="str">
            <v>河北工厂</v>
          </cell>
          <cell r="O391" t="str">
            <v>劳动合同</v>
          </cell>
          <cell r="P391" t="str">
            <v>是</v>
          </cell>
          <cell r="Q391" t="str">
            <v>否</v>
          </cell>
          <cell r="R391" t="str">
            <v>正式工</v>
          </cell>
          <cell r="S391" t="str">
            <v>生产类</v>
          </cell>
          <cell r="T391" t="str">
            <v>直接人员</v>
          </cell>
        </row>
        <row r="392">
          <cell r="D392" t="str">
            <v>罗培培</v>
          </cell>
          <cell r="E392" t="str">
            <v>130921198808222025</v>
          </cell>
          <cell r="F392" t="str">
            <v>女</v>
          </cell>
          <cell r="G392" t="str">
            <v>前台</v>
          </cell>
          <cell r="H392" t="str">
            <v>河北光华荣昌汽车部件有限公司</v>
          </cell>
          <cell r="I392" t="str">
            <v>缝纫车间</v>
          </cell>
          <cell r="J392" t="str">
            <v>缝纫车间</v>
          </cell>
          <cell r="K392" t="str">
            <v>缝纫工</v>
          </cell>
        </row>
        <row r="392">
          <cell r="M392" t="str">
            <v>河北</v>
          </cell>
          <cell r="N392" t="str">
            <v>河北工厂</v>
          </cell>
          <cell r="O392" t="str">
            <v>劳动合同</v>
          </cell>
          <cell r="P392" t="str">
            <v>是</v>
          </cell>
          <cell r="Q392" t="str">
            <v>否</v>
          </cell>
          <cell r="R392" t="str">
            <v>正式工</v>
          </cell>
          <cell r="S392" t="str">
            <v>生产类</v>
          </cell>
          <cell r="T392" t="str">
            <v>直接人员</v>
          </cell>
        </row>
        <row r="393">
          <cell r="D393" t="str">
            <v>张建萍</v>
          </cell>
          <cell r="E393" t="str">
            <v>130924198408234229</v>
          </cell>
          <cell r="F393" t="str">
            <v>女</v>
          </cell>
          <cell r="G393" t="str">
            <v>前台</v>
          </cell>
          <cell r="H393" t="str">
            <v>河北光华荣昌汽车部件有限公司</v>
          </cell>
          <cell r="I393" t="str">
            <v>缝纫车间</v>
          </cell>
          <cell r="J393" t="str">
            <v>缝纫车间</v>
          </cell>
          <cell r="K393" t="str">
            <v>缝纫工</v>
          </cell>
        </row>
        <row r="393">
          <cell r="M393" t="str">
            <v>河北</v>
          </cell>
          <cell r="N393" t="str">
            <v>河北工厂</v>
          </cell>
          <cell r="O393" t="str">
            <v>劳动合同</v>
          </cell>
          <cell r="P393" t="str">
            <v>是</v>
          </cell>
          <cell r="Q393" t="str">
            <v>否</v>
          </cell>
          <cell r="R393" t="str">
            <v>正式工</v>
          </cell>
          <cell r="S393" t="str">
            <v>生产类</v>
          </cell>
          <cell r="T393" t="str">
            <v>直接人员</v>
          </cell>
        </row>
        <row r="394">
          <cell r="D394" t="str">
            <v>彭洪香</v>
          </cell>
          <cell r="E394" t="str">
            <v>132934197611114644</v>
          </cell>
          <cell r="F394" t="str">
            <v>女</v>
          </cell>
          <cell r="G394" t="str">
            <v>前台</v>
          </cell>
          <cell r="H394" t="str">
            <v>河北光华荣昌汽车部件有限公司</v>
          </cell>
          <cell r="I394" t="str">
            <v>缝纫车间</v>
          </cell>
          <cell r="J394" t="str">
            <v>缝纫车间</v>
          </cell>
          <cell r="K394" t="str">
            <v>缝纫工</v>
          </cell>
        </row>
        <row r="394">
          <cell r="M394" t="str">
            <v>河北</v>
          </cell>
          <cell r="N394" t="str">
            <v>河北工厂</v>
          </cell>
          <cell r="O394" t="str">
            <v>劳动合同</v>
          </cell>
          <cell r="P394" t="str">
            <v>是</v>
          </cell>
          <cell r="Q394" t="str">
            <v>否</v>
          </cell>
          <cell r="R394" t="str">
            <v>正式工</v>
          </cell>
          <cell r="S394" t="str">
            <v>生产类</v>
          </cell>
          <cell r="T394" t="str">
            <v>直接人员</v>
          </cell>
        </row>
        <row r="395">
          <cell r="D395" t="str">
            <v>杨秀虹</v>
          </cell>
          <cell r="E395" t="str">
            <v>130924199411083227</v>
          </cell>
          <cell r="F395" t="str">
            <v>女</v>
          </cell>
          <cell r="G395" t="str">
            <v>前台</v>
          </cell>
          <cell r="H395" t="str">
            <v>河北光华荣昌汽车部件有限公司</v>
          </cell>
          <cell r="I395" t="str">
            <v>缝纫车间</v>
          </cell>
          <cell r="J395" t="str">
            <v>缝纫车间</v>
          </cell>
          <cell r="K395" t="str">
            <v>缝纫工</v>
          </cell>
        </row>
        <row r="395">
          <cell r="M395" t="str">
            <v>河北</v>
          </cell>
          <cell r="N395" t="str">
            <v>河北工厂</v>
          </cell>
          <cell r="O395" t="str">
            <v>劳动合同</v>
          </cell>
          <cell r="P395" t="str">
            <v>是</v>
          </cell>
          <cell r="Q395" t="str">
            <v>否</v>
          </cell>
          <cell r="R395" t="str">
            <v>正式工</v>
          </cell>
          <cell r="S395" t="str">
            <v>生产类</v>
          </cell>
          <cell r="T395" t="str">
            <v>直接人员</v>
          </cell>
        </row>
        <row r="396">
          <cell r="D396" t="str">
            <v>田树梅</v>
          </cell>
          <cell r="E396" t="str">
            <v>132930198012241122</v>
          </cell>
          <cell r="F396" t="str">
            <v>女</v>
          </cell>
          <cell r="G396" t="str">
            <v>前台</v>
          </cell>
          <cell r="H396" t="str">
            <v>河北光华荣昌汽车部件有限公司</v>
          </cell>
          <cell r="I396" t="str">
            <v>缝纫车间</v>
          </cell>
          <cell r="J396" t="str">
            <v>缝纫车间</v>
          </cell>
          <cell r="K396" t="str">
            <v>缝纫工</v>
          </cell>
        </row>
        <row r="396">
          <cell r="M396" t="str">
            <v>河北</v>
          </cell>
          <cell r="N396" t="str">
            <v>河北工厂</v>
          </cell>
          <cell r="O396" t="str">
            <v>劳动合同</v>
          </cell>
          <cell r="P396" t="str">
            <v>是</v>
          </cell>
          <cell r="Q396" t="str">
            <v>否</v>
          </cell>
          <cell r="R396" t="str">
            <v>正式工</v>
          </cell>
          <cell r="S396" t="str">
            <v>生产类</v>
          </cell>
          <cell r="T396" t="str">
            <v>直接人员</v>
          </cell>
        </row>
        <row r="397">
          <cell r="D397" t="str">
            <v>韩玉芹</v>
          </cell>
          <cell r="E397" t="str">
            <v>130924198103124248</v>
          </cell>
          <cell r="F397" t="str">
            <v>女</v>
          </cell>
          <cell r="G397" t="str">
            <v>前台</v>
          </cell>
          <cell r="H397" t="str">
            <v>河北光华荣昌汽车部件有限公司</v>
          </cell>
          <cell r="I397" t="str">
            <v>缝纫车间</v>
          </cell>
          <cell r="J397" t="str">
            <v>缝纫车间</v>
          </cell>
          <cell r="K397" t="str">
            <v>操作工</v>
          </cell>
        </row>
        <row r="397">
          <cell r="M397" t="str">
            <v>河北</v>
          </cell>
          <cell r="N397" t="str">
            <v>河北工厂</v>
          </cell>
          <cell r="O397" t="str">
            <v>劳动合同</v>
          </cell>
          <cell r="P397" t="str">
            <v>是</v>
          </cell>
          <cell r="Q397" t="str">
            <v>否</v>
          </cell>
          <cell r="R397" t="str">
            <v>正式工</v>
          </cell>
          <cell r="S397" t="str">
            <v>生产类</v>
          </cell>
          <cell r="T397" t="str">
            <v>直接人员</v>
          </cell>
        </row>
        <row r="398">
          <cell r="D398" t="str">
            <v>杨慧</v>
          </cell>
          <cell r="E398" t="str">
            <v>132930198209303526</v>
          </cell>
          <cell r="F398" t="str">
            <v>女</v>
          </cell>
          <cell r="G398" t="str">
            <v>前台</v>
          </cell>
          <cell r="H398" t="str">
            <v>河北光华荣昌汽车部件有限公司</v>
          </cell>
          <cell r="I398" t="str">
            <v>缝纫车间</v>
          </cell>
          <cell r="J398" t="str">
            <v>缝纫车间</v>
          </cell>
          <cell r="K398" t="str">
            <v>缝纫工</v>
          </cell>
        </row>
        <row r="398">
          <cell r="M398" t="str">
            <v>河北</v>
          </cell>
          <cell r="N398" t="str">
            <v>河北工厂</v>
          </cell>
          <cell r="O398" t="str">
            <v>劳动合同</v>
          </cell>
          <cell r="P398" t="str">
            <v>是</v>
          </cell>
          <cell r="Q398" t="str">
            <v>否</v>
          </cell>
          <cell r="R398" t="str">
            <v>正式工</v>
          </cell>
          <cell r="S398" t="str">
            <v>生产类</v>
          </cell>
          <cell r="T398" t="str">
            <v>直接人员</v>
          </cell>
        </row>
        <row r="399">
          <cell r="D399" t="str">
            <v>白伟伟</v>
          </cell>
          <cell r="E399" t="str">
            <v>132930197911034747</v>
          </cell>
          <cell r="F399" t="str">
            <v>女</v>
          </cell>
          <cell r="G399" t="str">
            <v>前台</v>
          </cell>
          <cell r="H399" t="str">
            <v>河北光华荣昌汽车部件有限公司</v>
          </cell>
          <cell r="I399" t="str">
            <v>缝纫车间</v>
          </cell>
          <cell r="J399" t="str">
            <v>缝纫车间</v>
          </cell>
          <cell r="K399" t="str">
            <v>缝纫工</v>
          </cell>
        </row>
        <row r="399">
          <cell r="M399" t="str">
            <v>河北</v>
          </cell>
          <cell r="N399" t="str">
            <v>河北工厂</v>
          </cell>
          <cell r="O399" t="str">
            <v>劳动合同</v>
          </cell>
          <cell r="P399" t="str">
            <v>是</v>
          </cell>
          <cell r="Q399" t="str">
            <v>否</v>
          </cell>
          <cell r="R399" t="str">
            <v>正式工</v>
          </cell>
          <cell r="S399" t="str">
            <v>生产类</v>
          </cell>
          <cell r="T399" t="str">
            <v>直接人员</v>
          </cell>
        </row>
        <row r="400">
          <cell r="D400" t="str">
            <v>孙景云</v>
          </cell>
          <cell r="E400" t="str">
            <v>130983199202261621</v>
          </cell>
          <cell r="F400" t="str">
            <v>女</v>
          </cell>
          <cell r="G400" t="str">
            <v>前台</v>
          </cell>
          <cell r="H400" t="str">
            <v>河北光华荣昌汽车部件有限公司</v>
          </cell>
          <cell r="I400" t="str">
            <v>缝纫车间</v>
          </cell>
          <cell r="J400" t="str">
            <v>缝纫车间</v>
          </cell>
          <cell r="K400" t="str">
            <v>缝纫工</v>
          </cell>
        </row>
        <row r="400">
          <cell r="M400" t="str">
            <v>河北</v>
          </cell>
          <cell r="N400" t="str">
            <v>河北工厂</v>
          </cell>
          <cell r="O400" t="str">
            <v>劳动合同</v>
          </cell>
          <cell r="P400" t="str">
            <v>是</v>
          </cell>
          <cell r="Q400" t="str">
            <v>否</v>
          </cell>
          <cell r="R400" t="str">
            <v>正式工</v>
          </cell>
          <cell r="S400" t="str">
            <v>生产类</v>
          </cell>
          <cell r="T400" t="str">
            <v>直接人员</v>
          </cell>
        </row>
        <row r="401">
          <cell r="D401" t="str">
            <v>王冠文</v>
          </cell>
          <cell r="E401" t="str">
            <v>130983199611302818</v>
          </cell>
          <cell r="F401" t="str">
            <v>男</v>
          </cell>
          <cell r="G401" t="str">
            <v>前台</v>
          </cell>
          <cell r="H401" t="str">
            <v>河北光华荣昌汽车部件有限公司</v>
          </cell>
          <cell r="I401" t="str">
            <v>涂装车间</v>
          </cell>
          <cell r="J401" t="str">
            <v>涂装车间</v>
          </cell>
          <cell r="K401" t="str">
            <v>代班组长</v>
          </cell>
        </row>
        <row r="401">
          <cell r="M401" t="str">
            <v>河北</v>
          </cell>
          <cell r="N401" t="str">
            <v>河北工厂</v>
          </cell>
          <cell r="O401" t="str">
            <v>劳动合同</v>
          </cell>
          <cell r="P401" t="str">
            <v>是</v>
          </cell>
          <cell r="Q401" t="str">
            <v>否</v>
          </cell>
          <cell r="R401" t="str">
            <v>正式工</v>
          </cell>
          <cell r="S401" t="str">
            <v>生产类</v>
          </cell>
          <cell r="T401" t="str">
            <v>直接人员</v>
          </cell>
        </row>
        <row r="402">
          <cell r="D402" t="str">
            <v>王朋</v>
          </cell>
          <cell r="E402" t="str">
            <v>130983199403201617</v>
          </cell>
          <cell r="F402" t="str">
            <v>男</v>
          </cell>
          <cell r="G402" t="str">
            <v>前台</v>
          </cell>
          <cell r="H402" t="str">
            <v>河北光华荣昌汽车部件有限公司</v>
          </cell>
          <cell r="I402" t="str">
            <v>涂装车间</v>
          </cell>
          <cell r="J402" t="str">
            <v>涂装车间</v>
          </cell>
          <cell r="K402" t="str">
            <v>代班组长</v>
          </cell>
        </row>
        <row r="402">
          <cell r="M402" t="str">
            <v>河北</v>
          </cell>
          <cell r="N402" t="str">
            <v>河北工厂</v>
          </cell>
          <cell r="O402" t="str">
            <v>劳动合同</v>
          </cell>
          <cell r="P402" t="str">
            <v>是</v>
          </cell>
          <cell r="Q402" t="str">
            <v>否</v>
          </cell>
          <cell r="R402" t="str">
            <v>正式工</v>
          </cell>
          <cell r="S402" t="str">
            <v>生产类</v>
          </cell>
          <cell r="T402" t="str">
            <v>直接人员</v>
          </cell>
        </row>
        <row r="403">
          <cell r="D403" t="str">
            <v>古帅</v>
          </cell>
          <cell r="E403" t="str">
            <v>130626199101032615</v>
          </cell>
          <cell r="F403" t="str">
            <v>男</v>
          </cell>
          <cell r="G403" t="str">
            <v>前台</v>
          </cell>
          <cell r="H403" t="str">
            <v>河北光华荣昌汽车部件有限公司</v>
          </cell>
          <cell r="I403" t="str">
            <v>涂装车间</v>
          </cell>
          <cell r="J403" t="str">
            <v>涂装车间</v>
          </cell>
          <cell r="K403" t="str">
            <v>喷涂技师</v>
          </cell>
        </row>
        <row r="403">
          <cell r="M403" t="str">
            <v>河北</v>
          </cell>
          <cell r="N403" t="str">
            <v>河北工厂</v>
          </cell>
          <cell r="O403" t="str">
            <v>劳动合同</v>
          </cell>
          <cell r="P403" t="str">
            <v>是</v>
          </cell>
          <cell r="Q403" t="str">
            <v>否</v>
          </cell>
          <cell r="R403" t="str">
            <v>正式工</v>
          </cell>
          <cell r="S403" t="str">
            <v>生产类</v>
          </cell>
          <cell r="T403" t="str">
            <v>直接人员</v>
          </cell>
        </row>
        <row r="404">
          <cell r="D404" t="str">
            <v>李泉林</v>
          </cell>
          <cell r="E404" t="str">
            <v>37232419780708321X</v>
          </cell>
          <cell r="F404" t="str">
            <v>男</v>
          </cell>
          <cell r="G404" t="str">
            <v>前台</v>
          </cell>
          <cell r="H404" t="str">
            <v>河北光华荣昌汽车部件有限公司</v>
          </cell>
          <cell r="I404" t="str">
            <v>涂装车间</v>
          </cell>
          <cell r="J404" t="str">
            <v>涂装车间</v>
          </cell>
          <cell r="K404" t="str">
            <v>喷涂技师</v>
          </cell>
        </row>
        <row r="404">
          <cell r="M404" t="str">
            <v>河北</v>
          </cell>
          <cell r="N404" t="str">
            <v>河北工厂</v>
          </cell>
          <cell r="O404" t="str">
            <v>劳动合同</v>
          </cell>
          <cell r="P404" t="str">
            <v>是</v>
          </cell>
          <cell r="Q404" t="str">
            <v>否</v>
          </cell>
          <cell r="R404" t="str">
            <v>正式工</v>
          </cell>
          <cell r="S404" t="str">
            <v>生产类</v>
          </cell>
          <cell r="T404" t="str">
            <v>直接人员</v>
          </cell>
        </row>
        <row r="405">
          <cell r="D405" t="str">
            <v>滕红玲</v>
          </cell>
          <cell r="E405" t="str">
            <v>132930197910072426</v>
          </cell>
          <cell r="F405" t="str">
            <v>女</v>
          </cell>
          <cell r="G405" t="str">
            <v>前台</v>
          </cell>
          <cell r="H405" t="str">
            <v>河北光华荣昌汽车部件有限公司</v>
          </cell>
          <cell r="I405" t="str">
            <v>涂装车间</v>
          </cell>
          <cell r="J405" t="str">
            <v>涂装车间</v>
          </cell>
          <cell r="K405" t="str">
            <v>检验</v>
          </cell>
        </row>
        <row r="405">
          <cell r="M405" t="str">
            <v>河北</v>
          </cell>
          <cell r="N405" t="str">
            <v>河北工厂</v>
          </cell>
          <cell r="O405" t="str">
            <v>劳动合同</v>
          </cell>
          <cell r="P405" t="str">
            <v>是</v>
          </cell>
          <cell r="Q405" t="str">
            <v>否</v>
          </cell>
          <cell r="R405" t="str">
            <v>正式工</v>
          </cell>
          <cell r="S405" t="str">
            <v>生产类</v>
          </cell>
          <cell r="T405" t="str">
            <v>直接人员</v>
          </cell>
        </row>
        <row r="406">
          <cell r="D406" t="str">
            <v>高爱荣</v>
          </cell>
          <cell r="E406" t="str">
            <v>132930198112151423</v>
          </cell>
          <cell r="F406" t="str">
            <v>女</v>
          </cell>
          <cell r="G406" t="str">
            <v>前台</v>
          </cell>
          <cell r="H406" t="str">
            <v>河北光华荣昌汽车部件有限公司</v>
          </cell>
          <cell r="I406" t="str">
            <v>涂装车间</v>
          </cell>
          <cell r="J406" t="str">
            <v>涂装车间</v>
          </cell>
          <cell r="K406" t="str">
            <v>操作工</v>
          </cell>
        </row>
        <row r="406">
          <cell r="M406" t="str">
            <v>河北</v>
          </cell>
          <cell r="N406" t="str">
            <v>河北工厂</v>
          </cell>
          <cell r="O406" t="str">
            <v>劳动合同</v>
          </cell>
          <cell r="P406" t="str">
            <v>是</v>
          </cell>
          <cell r="Q406" t="str">
            <v>否</v>
          </cell>
          <cell r="R406" t="str">
            <v>正式工</v>
          </cell>
          <cell r="S406" t="str">
            <v>生产类</v>
          </cell>
          <cell r="T406" t="str">
            <v>直接人员</v>
          </cell>
        </row>
        <row r="407">
          <cell r="D407" t="str">
            <v>杨娅莉</v>
          </cell>
          <cell r="E407" t="str">
            <v>130925199410116628</v>
          </cell>
          <cell r="F407" t="str">
            <v>女</v>
          </cell>
          <cell r="G407" t="str">
            <v>前台</v>
          </cell>
          <cell r="H407" t="str">
            <v>河北光华荣昌汽车部件有限公司</v>
          </cell>
          <cell r="I407" t="str">
            <v>涂装车间</v>
          </cell>
          <cell r="J407" t="str">
            <v>涂装车间</v>
          </cell>
          <cell r="K407" t="str">
            <v>操作工</v>
          </cell>
        </row>
        <row r="407">
          <cell r="M407" t="str">
            <v>河北</v>
          </cell>
          <cell r="N407" t="str">
            <v>河北工厂</v>
          </cell>
          <cell r="O407" t="str">
            <v>劳动合同</v>
          </cell>
          <cell r="P407" t="str">
            <v>是</v>
          </cell>
          <cell r="Q407" t="str">
            <v>否</v>
          </cell>
          <cell r="R407" t="str">
            <v>正式工</v>
          </cell>
          <cell r="S407" t="str">
            <v>生产类</v>
          </cell>
          <cell r="T407" t="str">
            <v>直接人员</v>
          </cell>
        </row>
        <row r="408">
          <cell r="D408" t="str">
            <v>代双双</v>
          </cell>
          <cell r="E408" t="str">
            <v>371423198112065421</v>
          </cell>
          <cell r="F408" t="str">
            <v>女</v>
          </cell>
          <cell r="G408" t="str">
            <v>前台</v>
          </cell>
          <cell r="H408" t="str">
            <v>河北光华荣昌汽车部件有限公司</v>
          </cell>
          <cell r="I408" t="str">
            <v>涂装车间</v>
          </cell>
          <cell r="J408" t="str">
            <v>涂装车间</v>
          </cell>
          <cell r="K408" t="str">
            <v>操作工</v>
          </cell>
        </row>
        <row r="408">
          <cell r="M408" t="str">
            <v>河北</v>
          </cell>
          <cell r="N408" t="str">
            <v>河北工厂</v>
          </cell>
          <cell r="O408" t="str">
            <v>劳动合同</v>
          </cell>
          <cell r="P408" t="str">
            <v>是</v>
          </cell>
          <cell r="Q408" t="str">
            <v>否</v>
          </cell>
          <cell r="R408" t="str">
            <v>正式工</v>
          </cell>
          <cell r="S408" t="str">
            <v>生产类</v>
          </cell>
          <cell r="T408" t="str">
            <v>直接人员</v>
          </cell>
        </row>
        <row r="409">
          <cell r="D409" t="str">
            <v>刘双</v>
          </cell>
          <cell r="E409" t="str">
            <v>130983199108161122</v>
          </cell>
          <cell r="F409" t="str">
            <v>女</v>
          </cell>
          <cell r="G409" t="str">
            <v>前台</v>
          </cell>
          <cell r="H409" t="str">
            <v>河北光华荣昌汽车部件有限公司</v>
          </cell>
          <cell r="I409" t="str">
            <v>涂装车间</v>
          </cell>
          <cell r="J409" t="str">
            <v>涂装车间</v>
          </cell>
          <cell r="K409" t="str">
            <v>操作工</v>
          </cell>
        </row>
        <row r="409">
          <cell r="M409" t="str">
            <v>河北</v>
          </cell>
          <cell r="N409" t="str">
            <v>河北工厂</v>
          </cell>
          <cell r="O409" t="str">
            <v>劳动合同</v>
          </cell>
          <cell r="P409" t="str">
            <v>是</v>
          </cell>
          <cell r="Q409" t="str">
            <v>否</v>
          </cell>
          <cell r="R409" t="str">
            <v>正式工</v>
          </cell>
          <cell r="S409" t="str">
            <v>生产类</v>
          </cell>
          <cell r="T409" t="str">
            <v>直接人员</v>
          </cell>
        </row>
        <row r="410">
          <cell r="D410" t="str">
            <v>侯菲菲</v>
          </cell>
          <cell r="E410" t="str">
            <v>130983198704030327</v>
          </cell>
          <cell r="F410" t="str">
            <v>女</v>
          </cell>
          <cell r="G410" t="str">
            <v>前台</v>
          </cell>
          <cell r="H410" t="str">
            <v>河北光华荣昌汽车部件有限公司</v>
          </cell>
          <cell r="I410" t="str">
            <v>涂装车间</v>
          </cell>
          <cell r="J410" t="str">
            <v>涂装车间</v>
          </cell>
          <cell r="K410" t="str">
            <v>操作工</v>
          </cell>
        </row>
        <row r="410">
          <cell r="M410" t="str">
            <v>河北</v>
          </cell>
          <cell r="N410" t="str">
            <v>河北工厂</v>
          </cell>
          <cell r="O410" t="str">
            <v>劳动合同</v>
          </cell>
          <cell r="P410" t="str">
            <v>是</v>
          </cell>
          <cell r="Q410" t="str">
            <v>否</v>
          </cell>
          <cell r="R410" t="str">
            <v>正式工</v>
          </cell>
          <cell r="S410" t="str">
            <v>生产类</v>
          </cell>
          <cell r="T410" t="str">
            <v>直接人员</v>
          </cell>
        </row>
        <row r="411">
          <cell r="D411" t="str">
            <v>宋宗港</v>
          </cell>
          <cell r="E411" t="str">
            <v>13092420050904423X</v>
          </cell>
          <cell r="F411" t="str">
            <v>男</v>
          </cell>
          <cell r="G411" t="str">
            <v>前台</v>
          </cell>
          <cell r="H411" t="str">
            <v>河北光华荣昌汽车部件有限公司</v>
          </cell>
          <cell r="I411" t="str">
            <v>涂装车间</v>
          </cell>
          <cell r="J411" t="str">
            <v>涂装车间</v>
          </cell>
          <cell r="K411" t="str">
            <v>操作工</v>
          </cell>
        </row>
        <row r="411">
          <cell r="M411" t="str">
            <v>河北</v>
          </cell>
          <cell r="N411" t="str">
            <v>河北工厂</v>
          </cell>
          <cell r="O411" t="str">
            <v>劳动合同</v>
          </cell>
          <cell r="P411" t="str">
            <v>是</v>
          </cell>
          <cell r="Q411" t="str">
            <v>否</v>
          </cell>
          <cell r="R411" t="str">
            <v>正式工</v>
          </cell>
          <cell r="S411" t="str">
            <v>生产类</v>
          </cell>
          <cell r="T411" t="str">
            <v>直接人员</v>
          </cell>
        </row>
        <row r="412">
          <cell r="D412" t="str">
            <v>周田田</v>
          </cell>
          <cell r="E412" t="str">
            <v>130930198710093620</v>
          </cell>
          <cell r="F412" t="str">
            <v>女</v>
          </cell>
          <cell r="G412" t="str">
            <v>前台</v>
          </cell>
          <cell r="H412" t="str">
            <v>河北光华荣昌汽车部件有限公司</v>
          </cell>
          <cell r="I412" t="str">
            <v>涂装车间</v>
          </cell>
          <cell r="J412" t="str">
            <v>涂装车间</v>
          </cell>
          <cell r="K412" t="str">
            <v>操作工</v>
          </cell>
        </row>
        <row r="412">
          <cell r="M412" t="str">
            <v>河北</v>
          </cell>
          <cell r="N412" t="str">
            <v>河北工厂</v>
          </cell>
          <cell r="O412" t="str">
            <v>劳动合同</v>
          </cell>
          <cell r="P412" t="str">
            <v>是</v>
          </cell>
          <cell r="Q412" t="str">
            <v>否</v>
          </cell>
          <cell r="R412" t="str">
            <v>正式工</v>
          </cell>
          <cell r="S412" t="str">
            <v>生产类</v>
          </cell>
          <cell r="T412" t="str">
            <v>直接人员</v>
          </cell>
        </row>
        <row r="413">
          <cell r="D413" t="str">
            <v>张俊平</v>
          </cell>
          <cell r="E413" t="str">
            <v>13293419770711522X</v>
          </cell>
          <cell r="F413" t="str">
            <v>女</v>
          </cell>
          <cell r="G413" t="str">
            <v>前台</v>
          </cell>
          <cell r="H413" t="str">
            <v>河北光华荣昌汽车部件有限公司</v>
          </cell>
          <cell r="I413" t="str">
            <v>涂装车间</v>
          </cell>
          <cell r="J413" t="str">
            <v>涂装车间</v>
          </cell>
          <cell r="K413" t="str">
            <v>操作工</v>
          </cell>
        </row>
        <row r="413">
          <cell r="M413" t="str">
            <v>河北</v>
          </cell>
          <cell r="N413" t="str">
            <v>河北工厂</v>
          </cell>
          <cell r="O413" t="str">
            <v>劳务派遣</v>
          </cell>
          <cell r="P413" t="str">
            <v>是</v>
          </cell>
          <cell r="Q413" t="str">
            <v>否</v>
          </cell>
          <cell r="R413" t="str">
            <v>劳务派遣</v>
          </cell>
          <cell r="S413" t="str">
            <v>生产类</v>
          </cell>
          <cell r="T413" t="str">
            <v>直接人员</v>
          </cell>
        </row>
        <row r="414">
          <cell r="D414" t="str">
            <v>杨琴丽</v>
          </cell>
          <cell r="E414" t="str">
            <v>13292919760418132X</v>
          </cell>
          <cell r="F414" t="str">
            <v>女</v>
          </cell>
          <cell r="G414" t="str">
            <v>前台</v>
          </cell>
          <cell r="H414" t="str">
            <v>河北光华荣昌汽车部件有限公司</v>
          </cell>
          <cell r="I414" t="str">
            <v>涂装车间</v>
          </cell>
          <cell r="J414" t="str">
            <v>涂装车间</v>
          </cell>
          <cell r="K414" t="str">
            <v>操作工</v>
          </cell>
        </row>
        <row r="414">
          <cell r="M414" t="str">
            <v>河北</v>
          </cell>
          <cell r="N414" t="str">
            <v>河北工厂</v>
          </cell>
          <cell r="O414" t="str">
            <v>劳务派遣</v>
          </cell>
          <cell r="P414" t="str">
            <v>是</v>
          </cell>
          <cell r="Q414" t="str">
            <v>否</v>
          </cell>
          <cell r="R414" t="str">
            <v>劳务派遣</v>
          </cell>
          <cell r="S414" t="str">
            <v>生产类</v>
          </cell>
          <cell r="T414" t="str">
            <v>直接人员</v>
          </cell>
        </row>
        <row r="415">
          <cell r="D415" t="str">
            <v>杨宝亮</v>
          </cell>
          <cell r="E415" t="str">
            <v>132934198205293514</v>
          </cell>
          <cell r="F415" t="str">
            <v>男</v>
          </cell>
          <cell r="G415" t="str">
            <v>前台</v>
          </cell>
          <cell r="H415" t="str">
            <v>河北光华荣昌汽车部件有限公司</v>
          </cell>
          <cell r="I415" t="str">
            <v>注塑车间</v>
          </cell>
          <cell r="J415" t="str">
            <v>注塑车间</v>
          </cell>
          <cell r="K415" t="str">
            <v>班组长兼调机员</v>
          </cell>
        </row>
        <row r="415">
          <cell r="M415" t="str">
            <v>河北</v>
          </cell>
          <cell r="N415" t="str">
            <v>河北工厂</v>
          </cell>
          <cell r="O415" t="str">
            <v>劳动合同</v>
          </cell>
          <cell r="P415" t="str">
            <v>是</v>
          </cell>
          <cell r="Q415" t="str">
            <v>否</v>
          </cell>
          <cell r="R415" t="str">
            <v>正式工</v>
          </cell>
          <cell r="S415" t="str">
            <v>生产类</v>
          </cell>
          <cell r="T415" t="str">
            <v>直接人员</v>
          </cell>
        </row>
        <row r="416">
          <cell r="D416" t="str">
            <v>马宝军</v>
          </cell>
          <cell r="E416" t="str">
            <v>232126198801104011</v>
          </cell>
          <cell r="F416" t="str">
            <v>男</v>
          </cell>
          <cell r="G416" t="str">
            <v>前台</v>
          </cell>
          <cell r="H416" t="str">
            <v>河北光华荣昌汽车部件有限公司</v>
          </cell>
          <cell r="I416" t="str">
            <v>注塑车间</v>
          </cell>
          <cell r="J416" t="str">
            <v>注塑车间</v>
          </cell>
          <cell r="K416" t="str">
            <v>模具维修</v>
          </cell>
        </row>
        <row r="416">
          <cell r="M416" t="str">
            <v>河北</v>
          </cell>
          <cell r="N416" t="str">
            <v>河北工厂</v>
          </cell>
          <cell r="O416" t="str">
            <v>劳动合同</v>
          </cell>
          <cell r="P416" t="str">
            <v>是</v>
          </cell>
          <cell r="Q416" t="str">
            <v>否</v>
          </cell>
          <cell r="R416" t="str">
            <v>正式工</v>
          </cell>
          <cell r="S416" t="str">
            <v>生产类</v>
          </cell>
          <cell r="T416" t="str">
            <v>直接人员</v>
          </cell>
        </row>
        <row r="417">
          <cell r="D417" t="str">
            <v>王春辉</v>
          </cell>
          <cell r="E417" t="str">
            <v>130924198904251511</v>
          </cell>
          <cell r="F417" t="str">
            <v>男</v>
          </cell>
          <cell r="G417" t="str">
            <v>前台</v>
          </cell>
          <cell r="H417" t="str">
            <v>河北光华荣昌汽车部件有限公司</v>
          </cell>
          <cell r="I417" t="str">
            <v>注塑车间</v>
          </cell>
          <cell r="J417" t="str">
            <v>注塑车间</v>
          </cell>
          <cell r="K417" t="str">
            <v>模具维修</v>
          </cell>
        </row>
        <row r="417">
          <cell r="M417" t="str">
            <v>河北</v>
          </cell>
          <cell r="N417" t="str">
            <v>河北工厂</v>
          </cell>
          <cell r="O417" t="str">
            <v>劳动合同</v>
          </cell>
          <cell r="P417" t="str">
            <v>是</v>
          </cell>
          <cell r="Q417" t="str">
            <v>否</v>
          </cell>
          <cell r="R417" t="str">
            <v>正式工</v>
          </cell>
          <cell r="S417" t="str">
            <v>生产类</v>
          </cell>
          <cell r="T417" t="str">
            <v>直接人员</v>
          </cell>
        </row>
        <row r="418">
          <cell r="D418" t="str">
            <v>刘宝臣</v>
          </cell>
          <cell r="E418" t="str">
            <v>130924199905103216</v>
          </cell>
          <cell r="F418" t="str">
            <v>男</v>
          </cell>
          <cell r="G418" t="str">
            <v>前台</v>
          </cell>
          <cell r="H418" t="str">
            <v>河北光华荣昌汽车部件有限公司</v>
          </cell>
          <cell r="I418" t="str">
            <v>注塑车间</v>
          </cell>
          <cell r="J418" t="str">
            <v>注塑车间</v>
          </cell>
          <cell r="K418" t="str">
            <v>上模工</v>
          </cell>
        </row>
        <row r="418">
          <cell r="M418" t="str">
            <v>河北</v>
          </cell>
          <cell r="N418" t="str">
            <v>河北工厂</v>
          </cell>
          <cell r="O418" t="str">
            <v>劳动合同</v>
          </cell>
          <cell r="P418" t="str">
            <v>是</v>
          </cell>
          <cell r="Q418" t="str">
            <v>否</v>
          </cell>
          <cell r="R418" t="str">
            <v>正式工</v>
          </cell>
          <cell r="S418" t="str">
            <v>生产类</v>
          </cell>
          <cell r="T418" t="str">
            <v>直接人员</v>
          </cell>
        </row>
        <row r="419">
          <cell r="D419" t="str">
            <v>胡占伟</v>
          </cell>
          <cell r="E419" t="str">
            <v>13293019940201371X</v>
          </cell>
          <cell r="F419" t="str">
            <v>男</v>
          </cell>
          <cell r="G419" t="str">
            <v>前台</v>
          </cell>
          <cell r="H419" t="str">
            <v>河北光华荣昌汽车部件有限公司</v>
          </cell>
          <cell r="I419" t="str">
            <v>注塑车间</v>
          </cell>
          <cell r="J419" t="str">
            <v>注塑车间</v>
          </cell>
          <cell r="K419" t="str">
            <v>巡检</v>
          </cell>
        </row>
        <row r="419">
          <cell r="M419" t="str">
            <v>河北</v>
          </cell>
          <cell r="N419" t="str">
            <v>河北工厂</v>
          </cell>
          <cell r="O419" t="str">
            <v>劳动合同</v>
          </cell>
          <cell r="P419" t="str">
            <v>是</v>
          </cell>
          <cell r="Q419" t="str">
            <v>否</v>
          </cell>
          <cell r="R419" t="str">
            <v>正式工</v>
          </cell>
          <cell r="S419" t="str">
            <v>生产类</v>
          </cell>
          <cell r="T419" t="str">
            <v>直接人员</v>
          </cell>
        </row>
        <row r="420">
          <cell r="D420" t="str">
            <v>高建芳</v>
          </cell>
          <cell r="E420" t="str">
            <v>130924198011184227</v>
          </cell>
          <cell r="F420" t="str">
            <v>女</v>
          </cell>
          <cell r="G420" t="str">
            <v>前台</v>
          </cell>
          <cell r="H420" t="str">
            <v>河北光华荣昌汽车部件有限公司</v>
          </cell>
          <cell r="I420" t="str">
            <v>注塑车间</v>
          </cell>
          <cell r="J420" t="str">
            <v>注塑车间</v>
          </cell>
          <cell r="K420" t="str">
            <v>操作工</v>
          </cell>
        </row>
        <row r="420">
          <cell r="M420" t="str">
            <v>河北</v>
          </cell>
          <cell r="N420" t="str">
            <v>河北工厂</v>
          </cell>
          <cell r="O420" t="str">
            <v>劳动合同</v>
          </cell>
          <cell r="P420" t="str">
            <v>是</v>
          </cell>
          <cell r="Q420" t="str">
            <v>否</v>
          </cell>
          <cell r="R420" t="str">
            <v>正式工</v>
          </cell>
          <cell r="S420" t="str">
            <v>生产类</v>
          </cell>
          <cell r="T420" t="str">
            <v>直接人员</v>
          </cell>
        </row>
        <row r="421">
          <cell r="D421" t="str">
            <v>邓海旺</v>
          </cell>
          <cell r="E421" t="str">
            <v>13098319971108167x</v>
          </cell>
          <cell r="F421" t="str">
            <v>男</v>
          </cell>
          <cell r="G421" t="str">
            <v>前台</v>
          </cell>
          <cell r="H421" t="str">
            <v>河北光华荣昌汽车部件有限公司</v>
          </cell>
          <cell r="I421" t="str">
            <v>注塑车间</v>
          </cell>
          <cell r="J421" t="str">
            <v>注塑车间</v>
          </cell>
          <cell r="K421" t="str">
            <v>操作工</v>
          </cell>
        </row>
        <row r="421">
          <cell r="M421" t="str">
            <v>河北</v>
          </cell>
          <cell r="N421" t="str">
            <v>河北工厂</v>
          </cell>
          <cell r="O421" t="str">
            <v>劳动合同</v>
          </cell>
          <cell r="P421" t="str">
            <v>是</v>
          </cell>
          <cell r="Q421" t="str">
            <v>否</v>
          </cell>
          <cell r="R421" t="str">
            <v>正式工</v>
          </cell>
          <cell r="S421" t="str">
            <v>生产类</v>
          </cell>
          <cell r="T421" t="str">
            <v>直接人员</v>
          </cell>
        </row>
        <row r="422">
          <cell r="D422" t="str">
            <v>赵登</v>
          </cell>
          <cell r="E422" t="str">
            <v>130927200108031816</v>
          </cell>
          <cell r="F422" t="str">
            <v>男</v>
          </cell>
          <cell r="G422" t="str">
            <v>前台</v>
          </cell>
          <cell r="H422" t="str">
            <v>河北光华荣昌汽车部件有限公司</v>
          </cell>
          <cell r="I422" t="str">
            <v>注塑车间</v>
          </cell>
          <cell r="J422" t="str">
            <v>注塑车间</v>
          </cell>
          <cell r="K422" t="str">
            <v>操作工</v>
          </cell>
        </row>
        <row r="422">
          <cell r="M422" t="str">
            <v>河北</v>
          </cell>
          <cell r="N422" t="str">
            <v>河北工厂</v>
          </cell>
          <cell r="O422" t="str">
            <v>劳动合同</v>
          </cell>
          <cell r="P422" t="str">
            <v>是</v>
          </cell>
          <cell r="Q422" t="str">
            <v>否</v>
          </cell>
          <cell r="R422" t="str">
            <v>正式工</v>
          </cell>
          <cell r="S422" t="str">
            <v>生产类</v>
          </cell>
          <cell r="T422" t="str">
            <v>直接人员</v>
          </cell>
        </row>
        <row r="423">
          <cell r="D423" t="str">
            <v>王秀云</v>
          </cell>
          <cell r="E423" t="str">
            <v>132934197605271520</v>
          </cell>
          <cell r="F423" t="str">
            <v>女</v>
          </cell>
          <cell r="G423" t="str">
            <v>前台</v>
          </cell>
          <cell r="H423" t="str">
            <v>河北光华荣昌汽车部件有限公司</v>
          </cell>
          <cell r="I423" t="str">
            <v>注塑车间</v>
          </cell>
          <cell r="J423" t="str">
            <v>注塑车间</v>
          </cell>
          <cell r="K423" t="str">
            <v>操作工</v>
          </cell>
        </row>
        <row r="423">
          <cell r="M423" t="str">
            <v>河北</v>
          </cell>
          <cell r="N423" t="str">
            <v>河北工厂</v>
          </cell>
          <cell r="O423" t="str">
            <v>劳动合同</v>
          </cell>
          <cell r="P423" t="str">
            <v>是</v>
          </cell>
          <cell r="Q423" t="str">
            <v>否</v>
          </cell>
          <cell r="R423" t="str">
            <v>正式工</v>
          </cell>
          <cell r="S423" t="str">
            <v>生产类</v>
          </cell>
          <cell r="T423" t="str">
            <v>直接人员</v>
          </cell>
        </row>
        <row r="424">
          <cell r="D424" t="str">
            <v>孙旭东</v>
          </cell>
          <cell r="E424" t="str">
            <v>130924200411152216</v>
          </cell>
          <cell r="F424" t="str">
            <v>男</v>
          </cell>
          <cell r="G424" t="str">
            <v>前台</v>
          </cell>
          <cell r="H424" t="str">
            <v>河北光华荣昌汽车部件有限公司</v>
          </cell>
          <cell r="I424" t="str">
            <v>注塑车间</v>
          </cell>
          <cell r="J424" t="str">
            <v>注塑车间</v>
          </cell>
          <cell r="K424" t="str">
            <v>操作工</v>
          </cell>
        </row>
        <row r="424">
          <cell r="M424" t="str">
            <v>河北</v>
          </cell>
          <cell r="N424" t="str">
            <v>河北工厂</v>
          </cell>
          <cell r="O424" t="str">
            <v>实习三方协议</v>
          </cell>
          <cell r="P424" t="str">
            <v>是</v>
          </cell>
          <cell r="Q424" t="str">
            <v>否</v>
          </cell>
          <cell r="R424" t="str">
            <v>正式工</v>
          </cell>
          <cell r="S424" t="str">
            <v>生产类</v>
          </cell>
          <cell r="T424" t="str">
            <v>直接人员</v>
          </cell>
        </row>
        <row r="425">
          <cell r="D425" t="str">
            <v>胡文静</v>
          </cell>
          <cell r="E425" t="str">
            <v>130983198702160320</v>
          </cell>
          <cell r="F425" t="str">
            <v>女</v>
          </cell>
          <cell r="G425" t="str">
            <v>前台</v>
          </cell>
          <cell r="H425" t="str">
            <v>河北光华荣昌汽车部件有限公司</v>
          </cell>
          <cell r="I425" t="str">
            <v>注塑车间</v>
          </cell>
          <cell r="J425" t="str">
            <v>注塑车间</v>
          </cell>
          <cell r="K425" t="str">
            <v>操作工</v>
          </cell>
        </row>
        <row r="425">
          <cell r="M425" t="str">
            <v>河北</v>
          </cell>
          <cell r="N425" t="str">
            <v>河北工厂</v>
          </cell>
          <cell r="O425" t="str">
            <v>劳动合同</v>
          </cell>
          <cell r="P425" t="str">
            <v>是</v>
          </cell>
          <cell r="Q425" t="str">
            <v>否</v>
          </cell>
          <cell r="R425" t="str">
            <v>正式工</v>
          </cell>
          <cell r="S425" t="str">
            <v>生产类</v>
          </cell>
          <cell r="T425" t="str">
            <v>直接人员</v>
          </cell>
        </row>
        <row r="426">
          <cell r="D426" t="str">
            <v>郭会燕</v>
          </cell>
          <cell r="E426" t="str">
            <v>130434199109204441</v>
          </cell>
          <cell r="F426" t="str">
            <v>女</v>
          </cell>
          <cell r="G426" t="str">
            <v>前台</v>
          </cell>
          <cell r="H426" t="str">
            <v>河北光华荣昌汽车部件有限公司</v>
          </cell>
          <cell r="I426" t="str">
            <v>注塑车间</v>
          </cell>
          <cell r="J426" t="str">
            <v>注塑车间</v>
          </cell>
          <cell r="K426" t="str">
            <v>操作工</v>
          </cell>
        </row>
        <row r="426">
          <cell r="M426" t="str">
            <v>河北</v>
          </cell>
          <cell r="N426" t="str">
            <v>河北工厂</v>
          </cell>
          <cell r="O426" t="str">
            <v>劳动合同</v>
          </cell>
          <cell r="P426" t="str">
            <v>是</v>
          </cell>
          <cell r="Q426" t="str">
            <v>否</v>
          </cell>
          <cell r="R426" t="str">
            <v>正式工</v>
          </cell>
          <cell r="S426" t="str">
            <v>生产类</v>
          </cell>
          <cell r="T426" t="str">
            <v>直接人员</v>
          </cell>
        </row>
        <row r="427">
          <cell r="D427" t="str">
            <v>刘亚林</v>
          </cell>
          <cell r="E427" t="str">
            <v>13092419941212422X</v>
          </cell>
          <cell r="F427" t="str">
            <v>女</v>
          </cell>
          <cell r="G427" t="str">
            <v>前台</v>
          </cell>
          <cell r="H427" t="str">
            <v>河北光华荣昌汽车部件有限公司</v>
          </cell>
          <cell r="I427" t="str">
            <v>注塑车间</v>
          </cell>
          <cell r="J427" t="str">
            <v>注塑车间</v>
          </cell>
          <cell r="K427" t="str">
            <v>操作工</v>
          </cell>
        </row>
        <row r="427">
          <cell r="M427" t="str">
            <v>河北</v>
          </cell>
          <cell r="N427" t="str">
            <v>河北工厂</v>
          </cell>
          <cell r="O427" t="str">
            <v>劳动合同</v>
          </cell>
          <cell r="P427" t="str">
            <v>是</v>
          </cell>
          <cell r="Q427" t="str">
            <v>否</v>
          </cell>
          <cell r="R427" t="str">
            <v>正式工</v>
          </cell>
          <cell r="S427" t="str">
            <v>生产类</v>
          </cell>
          <cell r="T427" t="str">
            <v>直接人员</v>
          </cell>
        </row>
        <row r="428">
          <cell r="D428" t="str">
            <v>高秀杰</v>
          </cell>
          <cell r="E428" t="str">
            <v>130983199402201623</v>
          </cell>
          <cell r="F428" t="str">
            <v>女</v>
          </cell>
          <cell r="G428" t="str">
            <v>前台</v>
          </cell>
          <cell r="H428" t="str">
            <v>河北光华荣昌汽车部件有限公司</v>
          </cell>
          <cell r="I428" t="str">
            <v>注塑车间</v>
          </cell>
          <cell r="J428" t="str">
            <v>注塑车间</v>
          </cell>
          <cell r="K428" t="str">
            <v>操作工</v>
          </cell>
        </row>
        <row r="428">
          <cell r="M428" t="str">
            <v>河北</v>
          </cell>
          <cell r="N428" t="str">
            <v>河北工厂</v>
          </cell>
          <cell r="O428" t="str">
            <v>劳动合同</v>
          </cell>
          <cell r="P428" t="str">
            <v>是</v>
          </cell>
          <cell r="Q428" t="str">
            <v>否</v>
          </cell>
          <cell r="R428" t="str">
            <v>正式工</v>
          </cell>
          <cell r="S428" t="str">
            <v>生产类</v>
          </cell>
          <cell r="T428" t="str">
            <v>直接人员</v>
          </cell>
        </row>
        <row r="429">
          <cell r="D429" t="str">
            <v>邓贺文</v>
          </cell>
          <cell r="E429" t="str">
            <v>130983199801011632</v>
          </cell>
          <cell r="F429" t="str">
            <v>男</v>
          </cell>
          <cell r="G429" t="str">
            <v>前台</v>
          </cell>
          <cell r="H429" t="str">
            <v>河北光华荣昌汽车部件有限公司</v>
          </cell>
          <cell r="I429" t="str">
            <v>注塑车间</v>
          </cell>
          <cell r="J429" t="str">
            <v>注塑车间</v>
          </cell>
          <cell r="K429" t="str">
            <v>入库</v>
          </cell>
        </row>
        <row r="429">
          <cell r="M429" t="str">
            <v>河北</v>
          </cell>
          <cell r="N429" t="str">
            <v>河北工厂</v>
          </cell>
          <cell r="O429" t="str">
            <v>劳动合同</v>
          </cell>
          <cell r="P429" t="str">
            <v>是</v>
          </cell>
          <cell r="Q429" t="str">
            <v>否</v>
          </cell>
          <cell r="R429" t="str">
            <v>正式工</v>
          </cell>
          <cell r="S429" t="str">
            <v>生产类</v>
          </cell>
          <cell r="T429" t="str">
            <v>直接人员</v>
          </cell>
        </row>
        <row r="430">
          <cell r="D430" t="str">
            <v>杨桂民</v>
          </cell>
          <cell r="E430" t="str">
            <v>130921200111134615</v>
          </cell>
          <cell r="F430" t="str">
            <v>男</v>
          </cell>
          <cell r="G430" t="str">
            <v>前台</v>
          </cell>
          <cell r="H430" t="str">
            <v>河北光华荣昌汽车部件有限公司</v>
          </cell>
          <cell r="I430" t="str">
            <v>注塑车间</v>
          </cell>
          <cell r="J430" t="str">
            <v>注塑车间</v>
          </cell>
          <cell r="K430" t="str">
            <v>粉料</v>
          </cell>
        </row>
        <row r="430">
          <cell r="M430" t="str">
            <v>河北</v>
          </cell>
          <cell r="N430" t="str">
            <v>河北工厂</v>
          </cell>
          <cell r="O430" t="str">
            <v>劳动合同</v>
          </cell>
          <cell r="P430" t="str">
            <v>是</v>
          </cell>
          <cell r="Q430" t="str">
            <v>否</v>
          </cell>
          <cell r="R430" t="str">
            <v>正式工</v>
          </cell>
          <cell r="S430" t="str">
            <v>生产类</v>
          </cell>
          <cell r="T430" t="str">
            <v>直接人员</v>
          </cell>
        </row>
        <row r="431">
          <cell r="D431" t="str">
            <v>张余香</v>
          </cell>
          <cell r="E431" t="str">
            <v>132934197105031926</v>
          </cell>
          <cell r="F431" t="str">
            <v>女</v>
          </cell>
          <cell r="G431" t="str">
            <v>前台</v>
          </cell>
          <cell r="H431" t="str">
            <v>河北光华荣昌汽车部件有限公司</v>
          </cell>
          <cell r="I431" t="str">
            <v>注塑车间</v>
          </cell>
          <cell r="J431" t="str">
            <v>注塑车间</v>
          </cell>
          <cell r="K431" t="str">
            <v>操作工</v>
          </cell>
        </row>
        <row r="431">
          <cell r="M431" t="str">
            <v>河北</v>
          </cell>
          <cell r="N431" t="str">
            <v>河北工厂</v>
          </cell>
          <cell r="O431" t="str">
            <v>劳务派遣</v>
          </cell>
          <cell r="P431" t="str">
            <v>是</v>
          </cell>
          <cell r="Q431" t="str">
            <v>否</v>
          </cell>
          <cell r="R431" t="str">
            <v>劳务派遣</v>
          </cell>
          <cell r="S431" t="str">
            <v>生产类</v>
          </cell>
          <cell r="T431" t="str">
            <v>直接人员</v>
          </cell>
        </row>
        <row r="432">
          <cell r="D432" t="str">
            <v>张如珍</v>
          </cell>
          <cell r="E432" t="str">
            <v>132930197202033020</v>
          </cell>
          <cell r="F432" t="str">
            <v>女</v>
          </cell>
          <cell r="G432" t="str">
            <v>前台</v>
          </cell>
          <cell r="H432" t="str">
            <v>河北光华荣昌汽车部件有限公司</v>
          </cell>
          <cell r="I432" t="str">
            <v>注塑车间</v>
          </cell>
          <cell r="J432" t="str">
            <v>注塑车间</v>
          </cell>
          <cell r="K432" t="str">
            <v>操作工</v>
          </cell>
        </row>
        <row r="432">
          <cell r="M432" t="str">
            <v>河北</v>
          </cell>
          <cell r="N432" t="str">
            <v>河北工厂</v>
          </cell>
          <cell r="O432" t="str">
            <v>劳务派遣</v>
          </cell>
          <cell r="P432" t="str">
            <v>是</v>
          </cell>
          <cell r="Q432" t="str">
            <v>否</v>
          </cell>
          <cell r="R432" t="str">
            <v>劳务派遣</v>
          </cell>
          <cell r="S432" t="str">
            <v>生产类</v>
          </cell>
          <cell r="T432" t="str">
            <v>直接人员</v>
          </cell>
        </row>
        <row r="433">
          <cell r="D433" t="str">
            <v>张春玲</v>
          </cell>
          <cell r="E433" t="str">
            <v>132930197310111823</v>
          </cell>
          <cell r="F433" t="str">
            <v>女</v>
          </cell>
          <cell r="G433" t="str">
            <v>前台</v>
          </cell>
          <cell r="H433" t="str">
            <v>河北光华荣昌汽车部件有限公司</v>
          </cell>
          <cell r="I433" t="str">
            <v>注塑车间</v>
          </cell>
          <cell r="J433" t="str">
            <v>注塑车间</v>
          </cell>
          <cell r="K433" t="str">
            <v>操作工</v>
          </cell>
        </row>
        <row r="433">
          <cell r="M433" t="str">
            <v>河北</v>
          </cell>
          <cell r="N433" t="str">
            <v>河北工厂</v>
          </cell>
          <cell r="O433" t="str">
            <v>劳务派遣</v>
          </cell>
          <cell r="P433" t="str">
            <v>是</v>
          </cell>
          <cell r="Q433" t="str">
            <v>否</v>
          </cell>
          <cell r="R433" t="str">
            <v>劳务派遣</v>
          </cell>
          <cell r="S433" t="str">
            <v>生产类</v>
          </cell>
          <cell r="T433" t="str">
            <v>直接人员</v>
          </cell>
        </row>
        <row r="434">
          <cell r="D434" t="str">
            <v>王秀翠</v>
          </cell>
          <cell r="E434" t="str">
            <v>132930198203281629</v>
          </cell>
          <cell r="F434" t="str">
            <v>女</v>
          </cell>
          <cell r="G434" t="str">
            <v>前台</v>
          </cell>
          <cell r="H434" t="str">
            <v>河北光华荣昌汽车部件有限公司</v>
          </cell>
          <cell r="I434" t="str">
            <v>后视镜车间</v>
          </cell>
          <cell r="J434" t="str">
            <v>后视镜车间</v>
          </cell>
          <cell r="K434" t="str">
            <v>班组长</v>
          </cell>
        </row>
        <row r="434">
          <cell r="M434" t="str">
            <v>河北</v>
          </cell>
          <cell r="N434" t="str">
            <v>河北工厂</v>
          </cell>
          <cell r="O434" t="str">
            <v>劳动合同</v>
          </cell>
          <cell r="P434" t="str">
            <v>是</v>
          </cell>
          <cell r="Q434" t="str">
            <v>否</v>
          </cell>
          <cell r="R434" t="str">
            <v>正式工</v>
          </cell>
          <cell r="S434" t="str">
            <v>生产类</v>
          </cell>
          <cell r="T434" t="str">
            <v>直接人员</v>
          </cell>
        </row>
        <row r="435">
          <cell r="D435" t="str">
            <v>董广新</v>
          </cell>
          <cell r="E435" t="str">
            <v>130983199604133016</v>
          </cell>
          <cell r="F435" t="str">
            <v>男</v>
          </cell>
          <cell r="G435" t="str">
            <v>前台</v>
          </cell>
          <cell r="H435" t="str">
            <v>河北光华荣昌汽车部件有限公司</v>
          </cell>
          <cell r="I435" t="str">
            <v>后视镜车间</v>
          </cell>
          <cell r="J435" t="str">
            <v>后视镜车间</v>
          </cell>
          <cell r="K435" t="str">
            <v>代班组长</v>
          </cell>
        </row>
        <row r="435">
          <cell r="M435" t="str">
            <v>河北</v>
          </cell>
          <cell r="N435" t="str">
            <v>河北工厂</v>
          </cell>
          <cell r="O435" t="str">
            <v>劳动合同</v>
          </cell>
          <cell r="P435" t="str">
            <v>是</v>
          </cell>
          <cell r="Q435" t="str">
            <v>否</v>
          </cell>
          <cell r="R435" t="str">
            <v>正式工</v>
          </cell>
          <cell r="S435" t="str">
            <v>生产类</v>
          </cell>
          <cell r="T435" t="str">
            <v>直接人员</v>
          </cell>
        </row>
        <row r="436">
          <cell r="D436" t="str">
            <v>王彦华</v>
          </cell>
          <cell r="E436" t="str">
            <v>372922198411046062</v>
          </cell>
          <cell r="F436" t="str">
            <v>女</v>
          </cell>
          <cell r="G436" t="str">
            <v>前台</v>
          </cell>
          <cell r="H436" t="str">
            <v>河北光华荣昌汽车部件有限公司</v>
          </cell>
          <cell r="I436" t="str">
            <v>后视镜车间</v>
          </cell>
          <cell r="J436" t="str">
            <v>后视镜车间</v>
          </cell>
          <cell r="K436" t="str">
            <v>代班组长</v>
          </cell>
        </row>
        <row r="436">
          <cell r="M436" t="str">
            <v>河北</v>
          </cell>
          <cell r="N436" t="str">
            <v>河北工厂</v>
          </cell>
          <cell r="O436" t="str">
            <v>劳动合同</v>
          </cell>
          <cell r="P436" t="str">
            <v>是</v>
          </cell>
          <cell r="Q436" t="str">
            <v>否</v>
          </cell>
          <cell r="R436" t="str">
            <v>正式工</v>
          </cell>
          <cell r="S436" t="str">
            <v>生产类</v>
          </cell>
          <cell r="T436" t="str">
            <v>直接人员</v>
          </cell>
        </row>
        <row r="437">
          <cell r="D437" t="str">
            <v>高换清</v>
          </cell>
          <cell r="E437" t="str">
            <v>130930198801133923</v>
          </cell>
          <cell r="F437" t="str">
            <v>女</v>
          </cell>
          <cell r="G437" t="str">
            <v>前台</v>
          </cell>
          <cell r="H437" t="str">
            <v>河北光华荣昌汽车部件有限公司</v>
          </cell>
          <cell r="I437" t="str">
            <v>后视镜车间</v>
          </cell>
          <cell r="J437" t="str">
            <v>后视镜车间</v>
          </cell>
          <cell r="K437" t="str">
            <v>前序 组装</v>
          </cell>
        </row>
        <row r="437">
          <cell r="M437" t="str">
            <v>河北</v>
          </cell>
          <cell r="N437" t="str">
            <v>河北工厂</v>
          </cell>
          <cell r="O437" t="str">
            <v>劳动合同</v>
          </cell>
          <cell r="P437" t="str">
            <v>是</v>
          </cell>
          <cell r="Q437" t="str">
            <v>否</v>
          </cell>
          <cell r="R437" t="str">
            <v>正式工</v>
          </cell>
          <cell r="S437" t="str">
            <v>生产类</v>
          </cell>
          <cell r="T437" t="str">
            <v>直接人员</v>
          </cell>
        </row>
        <row r="438">
          <cell r="D438" t="str">
            <v>张立霞</v>
          </cell>
          <cell r="E438" t="str">
            <v>130983198407232221</v>
          </cell>
          <cell r="F438" t="str">
            <v>女</v>
          </cell>
          <cell r="G438" t="str">
            <v>前台</v>
          </cell>
          <cell r="H438" t="str">
            <v>河北光华荣昌汽车部件有限公司</v>
          </cell>
          <cell r="I438" t="str">
            <v>后视镜车间</v>
          </cell>
          <cell r="J438" t="str">
            <v>后视镜车间</v>
          </cell>
          <cell r="K438" t="str">
            <v>前序 组装</v>
          </cell>
        </row>
        <row r="438">
          <cell r="M438" t="str">
            <v>河北</v>
          </cell>
          <cell r="N438" t="str">
            <v>河北工厂</v>
          </cell>
          <cell r="O438" t="str">
            <v>劳动合同</v>
          </cell>
          <cell r="P438" t="str">
            <v>是</v>
          </cell>
          <cell r="Q438" t="str">
            <v>否</v>
          </cell>
          <cell r="R438" t="str">
            <v>正式工</v>
          </cell>
          <cell r="S438" t="str">
            <v>生产类</v>
          </cell>
          <cell r="T438" t="str">
            <v>直接人员</v>
          </cell>
        </row>
        <row r="439">
          <cell r="D439" t="str">
            <v>邓淑荣</v>
          </cell>
          <cell r="E439" t="str">
            <v>132930197706291621</v>
          </cell>
          <cell r="F439" t="str">
            <v>女</v>
          </cell>
          <cell r="G439" t="str">
            <v>前台</v>
          </cell>
          <cell r="H439" t="str">
            <v>河北光华荣昌汽车部件有限公司</v>
          </cell>
          <cell r="I439" t="str">
            <v>后视镜车间</v>
          </cell>
          <cell r="J439" t="str">
            <v>后视镜车间</v>
          </cell>
          <cell r="K439" t="str">
            <v>前序 组装</v>
          </cell>
        </row>
        <row r="439">
          <cell r="M439" t="str">
            <v>河北</v>
          </cell>
          <cell r="N439" t="str">
            <v>河北工厂</v>
          </cell>
          <cell r="O439" t="str">
            <v>劳动合同</v>
          </cell>
          <cell r="P439" t="str">
            <v>是</v>
          </cell>
          <cell r="Q439" t="str">
            <v>否</v>
          </cell>
          <cell r="R439" t="str">
            <v>正式工</v>
          </cell>
          <cell r="S439" t="str">
            <v>生产类</v>
          </cell>
          <cell r="T439" t="str">
            <v>直接人员</v>
          </cell>
        </row>
        <row r="440">
          <cell r="D440" t="str">
            <v>白月</v>
          </cell>
          <cell r="E440" t="str">
            <v>132930197709123543</v>
          </cell>
          <cell r="F440" t="str">
            <v>女</v>
          </cell>
          <cell r="G440" t="str">
            <v>前台</v>
          </cell>
          <cell r="H440" t="str">
            <v>河北光华荣昌汽车部件有限公司</v>
          </cell>
          <cell r="I440" t="str">
            <v>后视镜车间</v>
          </cell>
          <cell r="J440" t="str">
            <v>后视镜车间</v>
          </cell>
          <cell r="K440" t="str">
            <v>前序 组装</v>
          </cell>
        </row>
        <row r="440">
          <cell r="M440" t="str">
            <v>河北</v>
          </cell>
          <cell r="N440" t="str">
            <v>河北工厂</v>
          </cell>
          <cell r="O440" t="str">
            <v>劳动合同</v>
          </cell>
          <cell r="P440" t="str">
            <v>是</v>
          </cell>
          <cell r="Q440" t="str">
            <v>否</v>
          </cell>
          <cell r="R440" t="str">
            <v>正式工</v>
          </cell>
          <cell r="S440" t="str">
            <v>生产类</v>
          </cell>
          <cell r="T440" t="str">
            <v>直接人员</v>
          </cell>
        </row>
        <row r="441">
          <cell r="D441" t="str">
            <v>陈淑贞</v>
          </cell>
          <cell r="E441" t="str">
            <v>132930198012132225</v>
          </cell>
          <cell r="F441" t="str">
            <v>女</v>
          </cell>
          <cell r="G441" t="str">
            <v>前台</v>
          </cell>
          <cell r="H441" t="str">
            <v>河北光华荣昌汽车部件有限公司</v>
          </cell>
          <cell r="I441" t="str">
            <v>后视镜车间</v>
          </cell>
          <cell r="J441" t="str">
            <v>后视镜车间</v>
          </cell>
          <cell r="K441" t="str">
            <v>前序 组装</v>
          </cell>
        </row>
        <row r="441">
          <cell r="M441" t="str">
            <v>河北</v>
          </cell>
          <cell r="N441" t="str">
            <v>河北工厂</v>
          </cell>
          <cell r="O441" t="str">
            <v>劳动合同</v>
          </cell>
          <cell r="P441" t="str">
            <v>是</v>
          </cell>
          <cell r="Q441" t="str">
            <v>否</v>
          </cell>
          <cell r="R441" t="str">
            <v>正式工</v>
          </cell>
          <cell r="S441" t="str">
            <v>生产类</v>
          </cell>
          <cell r="T441" t="str">
            <v>直接人员</v>
          </cell>
        </row>
        <row r="442">
          <cell r="D442" t="str">
            <v>刘海凤</v>
          </cell>
          <cell r="E442" t="str">
            <v>132930197710082240</v>
          </cell>
          <cell r="F442" t="str">
            <v>女</v>
          </cell>
          <cell r="G442" t="str">
            <v>前台</v>
          </cell>
          <cell r="H442" t="str">
            <v>河北光华荣昌汽车部件有限公司</v>
          </cell>
          <cell r="I442" t="str">
            <v>后视镜车间</v>
          </cell>
          <cell r="J442" t="str">
            <v>后视镜车间</v>
          </cell>
          <cell r="K442" t="str">
            <v>组装工</v>
          </cell>
        </row>
        <row r="442">
          <cell r="M442" t="str">
            <v>河北</v>
          </cell>
          <cell r="N442" t="str">
            <v>河北工厂</v>
          </cell>
          <cell r="O442" t="str">
            <v>劳动合同</v>
          </cell>
          <cell r="P442" t="str">
            <v>是</v>
          </cell>
          <cell r="Q442" t="str">
            <v>否</v>
          </cell>
          <cell r="R442" t="str">
            <v>正式工</v>
          </cell>
          <cell r="S442" t="str">
            <v>生产类</v>
          </cell>
          <cell r="T442" t="str">
            <v>直接人员</v>
          </cell>
        </row>
        <row r="443">
          <cell r="D443" t="str">
            <v>曹延祥</v>
          </cell>
          <cell r="E443" t="str">
            <v>132930197510085535</v>
          </cell>
          <cell r="F443" t="str">
            <v>男</v>
          </cell>
          <cell r="G443" t="str">
            <v>前台</v>
          </cell>
          <cell r="H443" t="str">
            <v>河北光华荣昌汽车部件有限公司</v>
          </cell>
          <cell r="I443" t="str">
            <v>后视镜车间</v>
          </cell>
          <cell r="J443" t="str">
            <v>后视镜车间</v>
          </cell>
          <cell r="K443" t="str">
            <v>补盲 组装</v>
          </cell>
        </row>
        <row r="443">
          <cell r="M443" t="str">
            <v>河北</v>
          </cell>
          <cell r="N443" t="str">
            <v>河北工厂</v>
          </cell>
          <cell r="O443" t="str">
            <v>劳动合同</v>
          </cell>
          <cell r="P443" t="str">
            <v>是</v>
          </cell>
          <cell r="Q443" t="str">
            <v>否</v>
          </cell>
          <cell r="R443" t="str">
            <v>正式工</v>
          </cell>
          <cell r="S443" t="str">
            <v>生产类</v>
          </cell>
          <cell r="T443" t="str">
            <v>直接人员</v>
          </cell>
        </row>
        <row r="444">
          <cell r="D444" t="str">
            <v>滕志勇</v>
          </cell>
          <cell r="E444" t="str">
            <v>130983199909282418</v>
          </cell>
          <cell r="F444" t="str">
            <v>男</v>
          </cell>
          <cell r="G444" t="str">
            <v>前台</v>
          </cell>
          <cell r="H444" t="str">
            <v>河北光华荣昌汽车部件有限公司</v>
          </cell>
          <cell r="I444" t="str">
            <v>后视镜车间</v>
          </cell>
          <cell r="J444" t="str">
            <v>后视镜车间</v>
          </cell>
          <cell r="K444" t="str">
            <v>重卡  组装</v>
          </cell>
        </row>
        <row r="444">
          <cell r="M444" t="str">
            <v>河北</v>
          </cell>
          <cell r="N444" t="str">
            <v>河北工厂</v>
          </cell>
          <cell r="O444" t="str">
            <v>劳动合同</v>
          </cell>
          <cell r="P444" t="str">
            <v>是</v>
          </cell>
          <cell r="Q444" t="str">
            <v>否</v>
          </cell>
          <cell r="R444" t="str">
            <v>正式工</v>
          </cell>
          <cell r="S444" t="str">
            <v>生产类</v>
          </cell>
          <cell r="T444" t="str">
            <v>直接人员</v>
          </cell>
        </row>
        <row r="445">
          <cell r="D445" t="str">
            <v>李跃茹</v>
          </cell>
          <cell r="E445" t="str">
            <v>132930198206270722</v>
          </cell>
          <cell r="F445" t="str">
            <v>女</v>
          </cell>
          <cell r="G445" t="str">
            <v>前台</v>
          </cell>
          <cell r="H445" t="str">
            <v>河北光华荣昌汽车部件有限公司</v>
          </cell>
          <cell r="I445" t="str">
            <v>后视镜车间</v>
          </cell>
          <cell r="J445" t="str">
            <v>后视镜车间</v>
          </cell>
          <cell r="K445" t="str">
            <v>乘用车 组装</v>
          </cell>
        </row>
        <row r="445">
          <cell r="M445" t="str">
            <v>河北</v>
          </cell>
          <cell r="N445" t="str">
            <v>河北工厂</v>
          </cell>
          <cell r="O445" t="str">
            <v>劳动合同</v>
          </cell>
          <cell r="P445" t="str">
            <v>是</v>
          </cell>
          <cell r="Q445" t="str">
            <v>否</v>
          </cell>
          <cell r="R445" t="str">
            <v>正式工</v>
          </cell>
          <cell r="S445" t="str">
            <v>生产类</v>
          </cell>
          <cell r="T445" t="str">
            <v>直接人员</v>
          </cell>
        </row>
        <row r="446">
          <cell r="D446" t="str">
            <v>孙桂平</v>
          </cell>
          <cell r="E446" t="str">
            <v>130983198402051421</v>
          </cell>
          <cell r="F446" t="str">
            <v>女</v>
          </cell>
          <cell r="G446" t="str">
            <v>前台</v>
          </cell>
          <cell r="H446" t="str">
            <v>河北光华荣昌汽车部件有限公司</v>
          </cell>
          <cell r="I446" t="str">
            <v>后视镜车间</v>
          </cell>
          <cell r="J446" t="str">
            <v>后视镜车间</v>
          </cell>
          <cell r="K446" t="str">
            <v>乘用车 组装</v>
          </cell>
        </row>
        <row r="446">
          <cell r="M446" t="str">
            <v>河北</v>
          </cell>
          <cell r="N446" t="str">
            <v>河北工厂</v>
          </cell>
          <cell r="O446" t="str">
            <v>劳动合同</v>
          </cell>
          <cell r="P446" t="str">
            <v>是</v>
          </cell>
          <cell r="Q446" t="str">
            <v>否</v>
          </cell>
          <cell r="R446" t="str">
            <v>正式工</v>
          </cell>
          <cell r="S446" t="str">
            <v>生产类</v>
          </cell>
          <cell r="T446" t="str">
            <v>直接人员</v>
          </cell>
        </row>
        <row r="447">
          <cell r="D447" t="str">
            <v>刘二平</v>
          </cell>
          <cell r="E447" t="str">
            <v>130983198401251421</v>
          </cell>
          <cell r="F447" t="str">
            <v>女</v>
          </cell>
          <cell r="G447" t="str">
            <v>前台</v>
          </cell>
          <cell r="H447" t="str">
            <v>河北光华荣昌汽车部件有限公司</v>
          </cell>
          <cell r="I447" t="str">
            <v>后视镜车间</v>
          </cell>
          <cell r="J447" t="str">
            <v>后视镜车间</v>
          </cell>
          <cell r="K447" t="str">
            <v>乘用车 组装</v>
          </cell>
        </row>
        <row r="447">
          <cell r="M447" t="str">
            <v>河北</v>
          </cell>
          <cell r="N447" t="str">
            <v>河北工厂</v>
          </cell>
          <cell r="O447" t="str">
            <v>劳动合同</v>
          </cell>
          <cell r="P447" t="str">
            <v>是</v>
          </cell>
          <cell r="Q447" t="str">
            <v>否</v>
          </cell>
          <cell r="R447" t="str">
            <v>正式工</v>
          </cell>
          <cell r="S447" t="str">
            <v>生产类</v>
          </cell>
          <cell r="T447" t="str">
            <v>直接人员</v>
          </cell>
        </row>
        <row r="448">
          <cell r="D448" t="str">
            <v>张静</v>
          </cell>
          <cell r="E448" t="str">
            <v>132930198111021627</v>
          </cell>
          <cell r="F448" t="str">
            <v>女</v>
          </cell>
          <cell r="G448" t="str">
            <v>前台</v>
          </cell>
          <cell r="H448" t="str">
            <v>河北光华荣昌汽车部件有限公司</v>
          </cell>
          <cell r="I448" t="str">
            <v>后视镜车间</v>
          </cell>
          <cell r="J448" t="str">
            <v>后视镜车间</v>
          </cell>
          <cell r="K448" t="str">
            <v>乘用车 组装</v>
          </cell>
        </row>
        <row r="448">
          <cell r="M448" t="str">
            <v>河北</v>
          </cell>
          <cell r="N448" t="str">
            <v>河北工厂</v>
          </cell>
          <cell r="O448" t="str">
            <v>劳动合同</v>
          </cell>
          <cell r="P448" t="str">
            <v>是</v>
          </cell>
          <cell r="Q448" t="str">
            <v>否</v>
          </cell>
          <cell r="R448" t="str">
            <v>正式工</v>
          </cell>
          <cell r="S448" t="str">
            <v>生产类</v>
          </cell>
          <cell r="T448" t="str">
            <v>直接人员</v>
          </cell>
        </row>
        <row r="449">
          <cell r="D449" t="str">
            <v>姚秀玲</v>
          </cell>
          <cell r="E449" t="str">
            <v>130983198403012221</v>
          </cell>
          <cell r="F449" t="str">
            <v>女</v>
          </cell>
          <cell r="G449" t="str">
            <v>前台</v>
          </cell>
          <cell r="H449" t="str">
            <v>河北光华荣昌汽车部件有限公司</v>
          </cell>
          <cell r="I449" t="str">
            <v>后视镜车间</v>
          </cell>
          <cell r="J449" t="str">
            <v>后视镜车间</v>
          </cell>
          <cell r="K449" t="str">
            <v>乘用车 组装</v>
          </cell>
        </row>
        <row r="449">
          <cell r="M449" t="str">
            <v>河北</v>
          </cell>
          <cell r="N449" t="str">
            <v>河北工厂</v>
          </cell>
          <cell r="O449" t="str">
            <v>劳动合同</v>
          </cell>
          <cell r="P449" t="str">
            <v>是</v>
          </cell>
          <cell r="Q449" t="str">
            <v>否</v>
          </cell>
          <cell r="R449" t="str">
            <v>正式工</v>
          </cell>
          <cell r="S449" t="str">
            <v>生产类</v>
          </cell>
          <cell r="T449" t="str">
            <v>直接人员</v>
          </cell>
        </row>
        <row r="450">
          <cell r="D450" t="str">
            <v>康淑玲</v>
          </cell>
          <cell r="E450" t="str">
            <v>130983199101045022</v>
          </cell>
          <cell r="F450" t="str">
            <v>女</v>
          </cell>
          <cell r="G450" t="str">
            <v>前台</v>
          </cell>
          <cell r="H450" t="str">
            <v>河北光华荣昌汽车部件有限公司</v>
          </cell>
          <cell r="I450" t="str">
            <v>后视镜车间</v>
          </cell>
          <cell r="J450" t="str">
            <v>后视镜车间</v>
          </cell>
          <cell r="K450" t="str">
            <v>乘用车 组装</v>
          </cell>
        </row>
        <row r="450">
          <cell r="M450" t="str">
            <v>河北</v>
          </cell>
          <cell r="N450" t="str">
            <v>河北工厂</v>
          </cell>
          <cell r="O450" t="str">
            <v>劳动合同</v>
          </cell>
          <cell r="P450" t="str">
            <v>是</v>
          </cell>
          <cell r="Q450" t="str">
            <v>否</v>
          </cell>
          <cell r="R450" t="str">
            <v>正式工</v>
          </cell>
          <cell r="S450" t="str">
            <v>生产类</v>
          </cell>
          <cell r="T450" t="str">
            <v>直接人员</v>
          </cell>
        </row>
        <row r="451">
          <cell r="D451" t="str">
            <v>张爽</v>
          </cell>
          <cell r="E451" t="str">
            <v>130930198803203323</v>
          </cell>
          <cell r="F451" t="str">
            <v>女</v>
          </cell>
          <cell r="G451" t="str">
            <v>前台</v>
          </cell>
          <cell r="H451" t="str">
            <v>河北光华荣昌汽车部件有限公司</v>
          </cell>
          <cell r="I451" t="str">
            <v>后视镜车间</v>
          </cell>
          <cell r="J451" t="str">
            <v>后视镜车间</v>
          </cell>
          <cell r="K451" t="str">
            <v>乘用车 组装</v>
          </cell>
        </row>
        <row r="451">
          <cell r="M451" t="str">
            <v>河北</v>
          </cell>
          <cell r="N451" t="str">
            <v>河北工厂</v>
          </cell>
          <cell r="O451" t="str">
            <v>劳动合同</v>
          </cell>
          <cell r="P451" t="str">
            <v>是</v>
          </cell>
          <cell r="Q451" t="str">
            <v>否</v>
          </cell>
          <cell r="R451" t="str">
            <v>正式工</v>
          </cell>
          <cell r="S451" t="str">
            <v>生产类</v>
          </cell>
          <cell r="T451" t="str">
            <v>直接人员</v>
          </cell>
        </row>
        <row r="452">
          <cell r="D452" t="str">
            <v>刘瑜</v>
          </cell>
          <cell r="E452" t="str">
            <v>13098319860907142X</v>
          </cell>
          <cell r="F452" t="str">
            <v>女</v>
          </cell>
          <cell r="G452" t="str">
            <v>前台</v>
          </cell>
          <cell r="H452" t="str">
            <v>河北光华荣昌汽车部件有限公司</v>
          </cell>
          <cell r="I452" t="str">
            <v>后视镜车间</v>
          </cell>
          <cell r="J452" t="str">
            <v>后视镜车间</v>
          </cell>
          <cell r="K452" t="str">
            <v>乘用车 组装</v>
          </cell>
        </row>
        <row r="452">
          <cell r="M452" t="str">
            <v>河北</v>
          </cell>
          <cell r="N452" t="str">
            <v>河北工厂</v>
          </cell>
          <cell r="O452" t="str">
            <v>劳动合同</v>
          </cell>
          <cell r="P452" t="str">
            <v>是</v>
          </cell>
          <cell r="Q452" t="str">
            <v>否</v>
          </cell>
          <cell r="R452" t="str">
            <v>正式工</v>
          </cell>
          <cell r="S452" t="str">
            <v>生产类</v>
          </cell>
          <cell r="T452" t="str">
            <v>直接人员</v>
          </cell>
        </row>
        <row r="453">
          <cell r="D453" t="str">
            <v>李春花</v>
          </cell>
          <cell r="E453" t="str">
            <v>132930197907180928</v>
          </cell>
          <cell r="F453" t="str">
            <v>女</v>
          </cell>
          <cell r="G453" t="str">
            <v>前台</v>
          </cell>
          <cell r="H453" t="str">
            <v>河北光华荣昌汽车部件有限公司</v>
          </cell>
          <cell r="I453" t="str">
            <v>后视镜车间</v>
          </cell>
          <cell r="J453" t="str">
            <v>后视镜车间</v>
          </cell>
          <cell r="K453" t="str">
            <v>大众室内镜   组装</v>
          </cell>
        </row>
        <row r="453">
          <cell r="M453" t="str">
            <v>河北</v>
          </cell>
          <cell r="N453" t="str">
            <v>河北工厂</v>
          </cell>
          <cell r="O453" t="str">
            <v>劳动合同</v>
          </cell>
          <cell r="P453" t="str">
            <v>是</v>
          </cell>
          <cell r="Q453" t="str">
            <v>否</v>
          </cell>
          <cell r="R453" t="str">
            <v>正式工</v>
          </cell>
          <cell r="S453" t="str">
            <v>生产类</v>
          </cell>
          <cell r="T453" t="str">
            <v>直接人员</v>
          </cell>
        </row>
        <row r="454">
          <cell r="D454" t="str">
            <v>齐迁菲</v>
          </cell>
          <cell r="E454" t="str">
            <v>130924198908123541</v>
          </cell>
          <cell r="F454" t="str">
            <v>女</v>
          </cell>
          <cell r="G454" t="str">
            <v>前台</v>
          </cell>
          <cell r="H454" t="str">
            <v>河北光华荣昌汽车部件有限公司</v>
          </cell>
          <cell r="I454" t="str">
            <v>后视镜车间</v>
          </cell>
          <cell r="J454" t="str">
            <v>后视镜车间</v>
          </cell>
          <cell r="K454" t="str">
            <v>大众室内镜   组装</v>
          </cell>
        </row>
        <row r="454">
          <cell r="M454" t="str">
            <v>河北</v>
          </cell>
          <cell r="N454" t="str">
            <v>河北工厂</v>
          </cell>
          <cell r="O454" t="str">
            <v>劳动合同</v>
          </cell>
          <cell r="P454" t="str">
            <v>是</v>
          </cell>
          <cell r="Q454" t="str">
            <v>否</v>
          </cell>
          <cell r="R454" t="str">
            <v>正式工</v>
          </cell>
          <cell r="S454" t="str">
            <v>生产类</v>
          </cell>
          <cell r="T454" t="str">
            <v>直接人员</v>
          </cell>
        </row>
        <row r="455">
          <cell r="D455" t="str">
            <v>刘晓平</v>
          </cell>
          <cell r="E455" t="str">
            <v>130983198805201623</v>
          </cell>
          <cell r="F455" t="str">
            <v>女</v>
          </cell>
          <cell r="G455" t="str">
            <v>前台</v>
          </cell>
          <cell r="H455" t="str">
            <v>河北光华荣昌汽车部件有限公司</v>
          </cell>
          <cell r="I455" t="str">
            <v>后视镜车间</v>
          </cell>
          <cell r="J455" t="str">
            <v>后视镜车间</v>
          </cell>
          <cell r="K455" t="str">
            <v>大众室内镜   组装</v>
          </cell>
        </row>
        <row r="455">
          <cell r="M455" t="str">
            <v>河北</v>
          </cell>
          <cell r="N455" t="str">
            <v>河北工厂</v>
          </cell>
          <cell r="O455" t="str">
            <v>劳动合同</v>
          </cell>
          <cell r="P455" t="str">
            <v>是</v>
          </cell>
          <cell r="Q455" t="str">
            <v>否</v>
          </cell>
          <cell r="R455" t="str">
            <v>正式工</v>
          </cell>
          <cell r="S455" t="str">
            <v>生产类</v>
          </cell>
          <cell r="T455" t="str">
            <v>直接人员</v>
          </cell>
        </row>
        <row r="456">
          <cell r="D456" t="str">
            <v>周纬</v>
          </cell>
          <cell r="E456" t="str">
            <v>132930198104260064</v>
          </cell>
          <cell r="F456" t="str">
            <v>女</v>
          </cell>
          <cell r="G456" t="str">
            <v>前台</v>
          </cell>
          <cell r="H456" t="str">
            <v>河北光华荣昌汽车部件有限公司</v>
          </cell>
          <cell r="I456" t="str">
            <v>后视镜车间</v>
          </cell>
          <cell r="J456" t="str">
            <v>后视镜车间</v>
          </cell>
          <cell r="K456" t="str">
            <v>组装工</v>
          </cell>
        </row>
        <row r="456">
          <cell r="M456" t="str">
            <v>河北</v>
          </cell>
          <cell r="N456" t="str">
            <v>河北工厂</v>
          </cell>
          <cell r="O456" t="str">
            <v>劳动合同</v>
          </cell>
          <cell r="P456" t="str">
            <v>是</v>
          </cell>
          <cell r="Q456" t="str">
            <v>否</v>
          </cell>
          <cell r="R456" t="str">
            <v>正式工</v>
          </cell>
          <cell r="S456" t="str">
            <v>生产类</v>
          </cell>
          <cell r="T456" t="str">
            <v>直接人员</v>
          </cell>
        </row>
        <row r="457">
          <cell r="D457" t="str">
            <v>孙朝君</v>
          </cell>
          <cell r="E457" t="str">
            <v>130983198407281429</v>
          </cell>
          <cell r="F457" t="str">
            <v>女</v>
          </cell>
          <cell r="G457" t="str">
            <v>前台</v>
          </cell>
          <cell r="H457" t="str">
            <v>河北光华荣昌汽车部件有限公司</v>
          </cell>
          <cell r="I457" t="str">
            <v>后视镜车间</v>
          </cell>
          <cell r="J457" t="str">
            <v>后视镜车间</v>
          </cell>
          <cell r="K457" t="str">
            <v>组装工</v>
          </cell>
        </row>
        <row r="457">
          <cell r="M457" t="str">
            <v>河北</v>
          </cell>
          <cell r="N457" t="str">
            <v>河北工厂</v>
          </cell>
          <cell r="O457" t="str">
            <v>劳动合同</v>
          </cell>
          <cell r="P457" t="str">
            <v>是</v>
          </cell>
          <cell r="Q457" t="str">
            <v>否</v>
          </cell>
          <cell r="R457" t="str">
            <v>正式工</v>
          </cell>
          <cell r="S457" t="str">
            <v>生产类</v>
          </cell>
          <cell r="T457" t="str">
            <v>直接人员</v>
          </cell>
        </row>
        <row r="458">
          <cell r="D458" t="str">
            <v>王真真</v>
          </cell>
          <cell r="E458" t="str">
            <v>132930199002171823</v>
          </cell>
          <cell r="F458" t="str">
            <v>女</v>
          </cell>
          <cell r="G458" t="str">
            <v>前台</v>
          </cell>
          <cell r="H458" t="str">
            <v>河北光华荣昌汽车部件有限公司</v>
          </cell>
          <cell r="I458" t="str">
            <v>后视镜车间</v>
          </cell>
          <cell r="J458" t="str">
            <v>后视镜车间</v>
          </cell>
          <cell r="K458" t="str">
            <v>组装工</v>
          </cell>
        </row>
        <row r="458">
          <cell r="M458" t="str">
            <v>河北</v>
          </cell>
          <cell r="N458" t="str">
            <v>河北工厂</v>
          </cell>
          <cell r="O458" t="str">
            <v>劳动合同</v>
          </cell>
          <cell r="P458" t="str">
            <v>是</v>
          </cell>
          <cell r="Q458" t="str">
            <v>否</v>
          </cell>
          <cell r="R458" t="str">
            <v>正式工</v>
          </cell>
          <cell r="S458" t="str">
            <v>生产类</v>
          </cell>
          <cell r="T458" t="str">
            <v>直接人员</v>
          </cell>
        </row>
        <row r="459">
          <cell r="D459" t="str">
            <v>李延龙</v>
          </cell>
          <cell r="E459" t="str">
            <v>130983198804231150</v>
          </cell>
          <cell r="F459" t="str">
            <v>男</v>
          </cell>
          <cell r="G459" t="str">
            <v>前台</v>
          </cell>
          <cell r="H459" t="str">
            <v>河北光华荣昌汽车部件有限公司</v>
          </cell>
          <cell r="I459" t="str">
            <v>焊接车间</v>
          </cell>
          <cell r="J459" t="str">
            <v>焊接车间</v>
          </cell>
          <cell r="K459" t="str">
            <v>摆件工</v>
          </cell>
        </row>
        <row r="459">
          <cell r="M459" t="str">
            <v>河北</v>
          </cell>
          <cell r="N459" t="str">
            <v>沧州众智鑫成人力资源服务有限公司</v>
          </cell>
          <cell r="O459" t="str">
            <v>劳务派遣</v>
          </cell>
          <cell r="P459" t="str">
            <v>是</v>
          </cell>
          <cell r="Q459" t="str">
            <v>否</v>
          </cell>
          <cell r="R459" t="str">
            <v>劳务派遣</v>
          </cell>
          <cell r="S459" t="str">
            <v>生产类</v>
          </cell>
          <cell r="T459" t="str">
            <v>直接人员</v>
          </cell>
        </row>
        <row r="460">
          <cell r="D460" t="str">
            <v>徐恒达</v>
          </cell>
          <cell r="E460" t="str">
            <v>130983200305263756</v>
          </cell>
          <cell r="F460" t="str">
            <v>男</v>
          </cell>
          <cell r="G460" t="str">
            <v>前台</v>
          </cell>
          <cell r="H460" t="str">
            <v>河北光华荣昌汽车部件有限公司</v>
          </cell>
          <cell r="I460" t="str">
            <v>底座装配车间</v>
          </cell>
          <cell r="J460" t="str">
            <v>底座装配车间</v>
          </cell>
          <cell r="K460" t="str">
            <v>组装工</v>
          </cell>
        </row>
        <row r="460">
          <cell r="M460" t="str">
            <v>河北</v>
          </cell>
          <cell r="N460" t="str">
            <v>沧州众智鑫成人力资源服务有限公司</v>
          </cell>
          <cell r="O460" t="str">
            <v>劳务派遣</v>
          </cell>
          <cell r="P460" t="str">
            <v>是</v>
          </cell>
          <cell r="Q460" t="str">
            <v>否</v>
          </cell>
          <cell r="R460" t="str">
            <v>劳务派遣</v>
          </cell>
          <cell r="S460" t="str">
            <v>生产类</v>
          </cell>
          <cell r="T460" t="str">
            <v>直接人员</v>
          </cell>
        </row>
        <row r="461">
          <cell r="D461" t="str">
            <v>冯靖然</v>
          </cell>
          <cell r="E461" t="str">
            <v>130983200006010337</v>
          </cell>
          <cell r="F461" t="str">
            <v>男</v>
          </cell>
          <cell r="G461" t="str">
            <v>前台</v>
          </cell>
          <cell r="H461" t="str">
            <v>河北光华荣昌汽车部件有限公司</v>
          </cell>
          <cell r="I461" t="str">
            <v>座椅总装车间</v>
          </cell>
          <cell r="J461" t="str">
            <v>座椅总装车间</v>
          </cell>
          <cell r="K461" t="str">
            <v>组装工</v>
          </cell>
        </row>
        <row r="461">
          <cell r="M461" t="str">
            <v>河北</v>
          </cell>
          <cell r="N461" t="str">
            <v>沧州众智鑫成人力资源服务有限公司</v>
          </cell>
          <cell r="O461" t="str">
            <v>劳务派遣</v>
          </cell>
          <cell r="P461" t="str">
            <v>是</v>
          </cell>
          <cell r="Q461" t="str">
            <v>否</v>
          </cell>
          <cell r="R461" t="str">
            <v>劳务派遣</v>
          </cell>
          <cell r="S461" t="str">
            <v>生产类</v>
          </cell>
          <cell r="T461" t="str">
            <v>直接人员</v>
          </cell>
        </row>
        <row r="462">
          <cell r="D462" t="str">
            <v>张敬轩</v>
          </cell>
          <cell r="E462" t="str">
            <v>130983200508061812</v>
          </cell>
          <cell r="F462" t="str">
            <v>男</v>
          </cell>
          <cell r="G462" t="str">
            <v>前台</v>
          </cell>
          <cell r="H462" t="str">
            <v>河北光华荣昌汽车部件有限公司</v>
          </cell>
          <cell r="I462" t="str">
            <v>座椅总装车间</v>
          </cell>
          <cell r="J462" t="str">
            <v>座椅总装车间</v>
          </cell>
          <cell r="K462" t="str">
            <v>组装工</v>
          </cell>
        </row>
        <row r="462">
          <cell r="M462" t="str">
            <v>河北</v>
          </cell>
          <cell r="N462" t="str">
            <v>沧州众智鑫成人力资源服务有限公司</v>
          </cell>
          <cell r="O462" t="str">
            <v>劳务派遣</v>
          </cell>
          <cell r="P462" t="str">
            <v>是</v>
          </cell>
          <cell r="Q462" t="str">
            <v>否</v>
          </cell>
          <cell r="R462" t="str">
            <v>劳务派遣</v>
          </cell>
          <cell r="S462" t="str">
            <v>生产类</v>
          </cell>
          <cell r="T462" t="str">
            <v>直接人员</v>
          </cell>
        </row>
        <row r="463">
          <cell r="D463" t="str">
            <v>刘志杰</v>
          </cell>
          <cell r="E463" t="str">
            <v>130983200301181139</v>
          </cell>
          <cell r="F463" t="str">
            <v>男</v>
          </cell>
          <cell r="G463" t="str">
            <v>前台</v>
          </cell>
          <cell r="H463" t="str">
            <v>河北光华荣昌汽车部件有限公司</v>
          </cell>
          <cell r="I463" t="str">
            <v>座椅总装车间</v>
          </cell>
          <cell r="J463" t="str">
            <v>座椅总装车间</v>
          </cell>
          <cell r="K463" t="str">
            <v>组装工</v>
          </cell>
        </row>
        <row r="463">
          <cell r="M463" t="str">
            <v>河北</v>
          </cell>
          <cell r="N463" t="str">
            <v>沧州众智鑫成人力资源服务有限公司</v>
          </cell>
          <cell r="O463" t="str">
            <v>劳务派遣</v>
          </cell>
          <cell r="P463" t="str">
            <v>是</v>
          </cell>
          <cell r="Q463" t="str">
            <v>否</v>
          </cell>
          <cell r="R463" t="str">
            <v>劳务派遣</v>
          </cell>
          <cell r="S463" t="str">
            <v>生产类</v>
          </cell>
          <cell r="T463" t="str">
            <v>直接人员</v>
          </cell>
        </row>
        <row r="464">
          <cell r="D464" t="str">
            <v>罗刚</v>
          </cell>
          <cell r="E464" t="str">
            <v>130983199107085519</v>
          </cell>
          <cell r="F464" t="str">
            <v>男</v>
          </cell>
          <cell r="G464" t="str">
            <v>前台</v>
          </cell>
          <cell r="H464" t="str">
            <v>河北光华荣昌汽车部件有限公司</v>
          </cell>
          <cell r="I464" t="str">
            <v>座椅总装车间</v>
          </cell>
          <cell r="J464" t="str">
            <v>座椅总装车间</v>
          </cell>
          <cell r="K464" t="str">
            <v>组装工</v>
          </cell>
        </row>
        <row r="464">
          <cell r="M464" t="str">
            <v>河北</v>
          </cell>
          <cell r="N464" t="str">
            <v>沧州众智鑫成人力资源服务有限公司</v>
          </cell>
          <cell r="O464" t="str">
            <v>劳务派遣</v>
          </cell>
          <cell r="P464" t="str">
            <v>是</v>
          </cell>
          <cell r="Q464" t="str">
            <v>否</v>
          </cell>
          <cell r="R464" t="str">
            <v>劳务派遣</v>
          </cell>
          <cell r="S464" t="str">
            <v>生产类</v>
          </cell>
          <cell r="T464" t="str">
            <v>直接人员</v>
          </cell>
        </row>
        <row r="465">
          <cell r="D465" t="str">
            <v>范忠斌</v>
          </cell>
          <cell r="E465" t="str">
            <v>130983199701270311</v>
          </cell>
          <cell r="F465" t="str">
            <v>男</v>
          </cell>
          <cell r="G465" t="str">
            <v>前台</v>
          </cell>
          <cell r="H465" t="str">
            <v>河北光华荣昌汽车部件有限公司</v>
          </cell>
          <cell r="I465" t="str">
            <v>座椅总装车间</v>
          </cell>
          <cell r="J465" t="str">
            <v>座椅总装车间</v>
          </cell>
          <cell r="K465" t="str">
            <v>组装工</v>
          </cell>
        </row>
        <row r="465">
          <cell r="M465" t="str">
            <v>河北</v>
          </cell>
          <cell r="N465" t="str">
            <v>沧州众智鑫成人力资源服务有限公司</v>
          </cell>
          <cell r="O465" t="str">
            <v>劳务派遣</v>
          </cell>
          <cell r="P465" t="str">
            <v>是</v>
          </cell>
          <cell r="Q465" t="str">
            <v>否</v>
          </cell>
          <cell r="R465" t="str">
            <v>劳务派遣</v>
          </cell>
          <cell r="S465" t="str">
            <v>生产类</v>
          </cell>
          <cell r="T465" t="str">
            <v>直接人员</v>
          </cell>
        </row>
        <row r="466">
          <cell r="D466" t="str">
            <v>刘英浩</v>
          </cell>
          <cell r="E466" t="str">
            <v>130983200501251816</v>
          </cell>
          <cell r="F466" t="str">
            <v>男</v>
          </cell>
          <cell r="G466" t="str">
            <v>前台</v>
          </cell>
          <cell r="H466" t="str">
            <v>河北光华荣昌汽车部件有限公司</v>
          </cell>
          <cell r="I466" t="str">
            <v>座椅总装车间</v>
          </cell>
          <cell r="J466" t="str">
            <v>座椅总装车间</v>
          </cell>
          <cell r="K466" t="str">
            <v>组装工</v>
          </cell>
        </row>
        <row r="466">
          <cell r="M466" t="str">
            <v>河北</v>
          </cell>
          <cell r="N466" t="str">
            <v>沧州众智鑫成人力资源服务有限公司</v>
          </cell>
          <cell r="O466" t="str">
            <v>劳务派遣</v>
          </cell>
          <cell r="P466" t="str">
            <v>是</v>
          </cell>
          <cell r="Q466" t="str">
            <v>否</v>
          </cell>
          <cell r="R466" t="str">
            <v>劳务派遣</v>
          </cell>
          <cell r="S466" t="str">
            <v>生产类</v>
          </cell>
          <cell r="T466" t="str">
            <v>直接人员</v>
          </cell>
        </row>
        <row r="467">
          <cell r="D467" t="str">
            <v>刘彪</v>
          </cell>
          <cell r="E467" t="str">
            <v>220381200509052455</v>
          </cell>
          <cell r="F467" t="str">
            <v>男</v>
          </cell>
          <cell r="G467" t="str">
            <v>前台</v>
          </cell>
          <cell r="H467" t="str">
            <v>河北光华荣昌汽车部件有限公司</v>
          </cell>
          <cell r="I467" t="str">
            <v>座椅总装车间</v>
          </cell>
          <cell r="J467" t="str">
            <v>座椅总装车间</v>
          </cell>
          <cell r="K467" t="str">
            <v>组装工</v>
          </cell>
        </row>
        <row r="467">
          <cell r="M467" t="str">
            <v>河北</v>
          </cell>
          <cell r="N467" t="str">
            <v>沧州众智鑫成人力资源服务有限公司</v>
          </cell>
          <cell r="O467" t="str">
            <v>劳务派遣</v>
          </cell>
          <cell r="P467" t="str">
            <v>是</v>
          </cell>
          <cell r="Q467" t="str">
            <v>否</v>
          </cell>
          <cell r="R467" t="str">
            <v>劳务派遣</v>
          </cell>
          <cell r="S467" t="str">
            <v>生产类</v>
          </cell>
          <cell r="T467" t="str">
            <v>直接人员</v>
          </cell>
        </row>
        <row r="468">
          <cell r="D468" t="str">
            <v>陈勃君</v>
          </cell>
          <cell r="E468" t="str">
            <v>130983200610181810</v>
          </cell>
          <cell r="F468" t="str">
            <v>男</v>
          </cell>
          <cell r="G468" t="str">
            <v>前台</v>
          </cell>
          <cell r="H468" t="str">
            <v>河北光华荣昌汽车部件有限公司</v>
          </cell>
          <cell r="I468" t="str">
            <v>座椅总装车间</v>
          </cell>
          <cell r="J468" t="str">
            <v>座椅总装车间</v>
          </cell>
          <cell r="K468" t="str">
            <v>组装工</v>
          </cell>
        </row>
        <row r="468">
          <cell r="M468" t="str">
            <v>河北</v>
          </cell>
          <cell r="N468" t="str">
            <v>沧州众智鑫成人力资源服务有限公司</v>
          </cell>
          <cell r="O468" t="str">
            <v>劳务派遣</v>
          </cell>
          <cell r="P468" t="str">
            <v>是</v>
          </cell>
          <cell r="Q468" t="str">
            <v>否</v>
          </cell>
          <cell r="R468" t="str">
            <v>劳务派遣</v>
          </cell>
          <cell r="S468" t="str">
            <v>生产类</v>
          </cell>
          <cell r="T468" t="str">
            <v>直接人员</v>
          </cell>
        </row>
        <row r="469">
          <cell r="D469" t="str">
            <v>刘佳腾</v>
          </cell>
          <cell r="E469" t="str">
            <v>130983200301041814</v>
          </cell>
          <cell r="F469" t="str">
            <v>男</v>
          </cell>
          <cell r="G469" t="str">
            <v>前台</v>
          </cell>
          <cell r="H469" t="str">
            <v>河北光华荣昌汽车部件有限公司</v>
          </cell>
          <cell r="I469" t="str">
            <v>座椅总装车间</v>
          </cell>
          <cell r="J469" t="str">
            <v>座椅总装车间</v>
          </cell>
          <cell r="K469" t="str">
            <v>组装工</v>
          </cell>
        </row>
        <row r="469">
          <cell r="M469" t="str">
            <v>河北</v>
          </cell>
          <cell r="N469" t="str">
            <v>沧州众智鑫成人力资源服务有限公司</v>
          </cell>
          <cell r="O469" t="str">
            <v>劳务派遣</v>
          </cell>
          <cell r="P469" t="str">
            <v>是</v>
          </cell>
          <cell r="Q469" t="str">
            <v>否</v>
          </cell>
          <cell r="R469" t="str">
            <v>劳务派遣</v>
          </cell>
          <cell r="S469" t="str">
            <v>生产类</v>
          </cell>
          <cell r="T469" t="str">
            <v>直接人员</v>
          </cell>
        </row>
        <row r="470">
          <cell r="D470" t="str">
            <v>倪兆江</v>
          </cell>
          <cell r="E470" t="str">
            <v>371702200507102877</v>
          </cell>
          <cell r="F470" t="str">
            <v>男</v>
          </cell>
          <cell r="G470" t="str">
            <v>前台</v>
          </cell>
          <cell r="H470" t="str">
            <v>河北光华荣昌汽车部件有限公司</v>
          </cell>
          <cell r="I470" t="str">
            <v>座椅总装车间</v>
          </cell>
          <cell r="J470" t="str">
            <v>座椅总装车间</v>
          </cell>
          <cell r="K470" t="str">
            <v>组装工</v>
          </cell>
        </row>
        <row r="470">
          <cell r="M470" t="str">
            <v>河北</v>
          </cell>
          <cell r="N470" t="str">
            <v>沧州众智鑫成人力资源服务有限公司</v>
          </cell>
          <cell r="O470" t="str">
            <v>劳务派遣</v>
          </cell>
          <cell r="P470" t="str">
            <v>是</v>
          </cell>
          <cell r="Q470" t="str">
            <v>否</v>
          </cell>
          <cell r="R470" t="str">
            <v>劳务派遣</v>
          </cell>
          <cell r="S470" t="str">
            <v>生产类</v>
          </cell>
          <cell r="T470" t="str">
            <v>直接人员</v>
          </cell>
        </row>
        <row r="471">
          <cell r="D471" t="str">
            <v>滕秀泉</v>
          </cell>
          <cell r="E471" t="str">
            <v>130983200001052415</v>
          </cell>
          <cell r="F471" t="str">
            <v>男</v>
          </cell>
          <cell r="G471" t="str">
            <v>前台</v>
          </cell>
          <cell r="H471" t="str">
            <v>河北光华荣昌汽车部件有限公司</v>
          </cell>
          <cell r="I471" t="str">
            <v>座椅总装车间</v>
          </cell>
          <cell r="J471" t="str">
            <v>座椅总装车间</v>
          </cell>
          <cell r="K471" t="str">
            <v>组装工</v>
          </cell>
        </row>
        <row r="471">
          <cell r="M471" t="str">
            <v>河北</v>
          </cell>
          <cell r="N471" t="str">
            <v>沧州众智鑫成人力资源服务有限公司</v>
          </cell>
          <cell r="O471" t="str">
            <v>劳务派遣</v>
          </cell>
          <cell r="P471" t="str">
            <v>是</v>
          </cell>
          <cell r="Q471" t="str">
            <v>否</v>
          </cell>
          <cell r="R471" t="str">
            <v>劳务派遣</v>
          </cell>
          <cell r="S471" t="str">
            <v>生产类</v>
          </cell>
          <cell r="T471" t="str">
            <v>直接人员</v>
          </cell>
        </row>
        <row r="472">
          <cell r="D472" t="str">
            <v>郭风祥</v>
          </cell>
          <cell r="E472" t="str">
            <v>13293019790417301x</v>
          </cell>
          <cell r="F472" t="str">
            <v>男</v>
          </cell>
          <cell r="G472" t="str">
            <v>前台</v>
          </cell>
          <cell r="H472" t="str">
            <v>河北光华荣昌汽车部件有限公司</v>
          </cell>
          <cell r="I472" t="str">
            <v>发泡车间</v>
          </cell>
          <cell r="J472" t="str">
            <v>发泡车间</v>
          </cell>
          <cell r="K472" t="str">
            <v>发泡工</v>
          </cell>
        </row>
        <row r="472">
          <cell r="M472" t="str">
            <v>河北</v>
          </cell>
          <cell r="N472" t="str">
            <v>沧州众智鑫成人力资源服务有限公司</v>
          </cell>
          <cell r="O472" t="str">
            <v>劳务派遣</v>
          </cell>
          <cell r="P472" t="str">
            <v>是</v>
          </cell>
          <cell r="Q472" t="str">
            <v>否</v>
          </cell>
          <cell r="R472" t="str">
            <v>劳务派遣</v>
          </cell>
          <cell r="S472" t="str">
            <v>生产类</v>
          </cell>
          <cell r="T472" t="str">
            <v>直接人员</v>
          </cell>
        </row>
        <row r="473">
          <cell r="D473" t="str">
            <v>闫安</v>
          </cell>
          <cell r="E473" t="str">
            <v>130929200411163216</v>
          </cell>
          <cell r="F473" t="str">
            <v>男</v>
          </cell>
          <cell r="G473" t="str">
            <v>前台</v>
          </cell>
          <cell r="H473" t="str">
            <v>河北光华荣昌汽车部件有限公司</v>
          </cell>
          <cell r="I473" t="str">
            <v>发泡车间</v>
          </cell>
          <cell r="J473" t="str">
            <v>发泡车间</v>
          </cell>
          <cell r="K473" t="str">
            <v>发泡工</v>
          </cell>
        </row>
        <row r="473">
          <cell r="M473" t="str">
            <v>河北</v>
          </cell>
          <cell r="N473" t="str">
            <v>沧州众智鑫成人力资源服务有限公司</v>
          </cell>
          <cell r="O473" t="str">
            <v>劳务派遣</v>
          </cell>
          <cell r="P473" t="str">
            <v>是</v>
          </cell>
          <cell r="Q473" t="str">
            <v>否</v>
          </cell>
          <cell r="R473" t="str">
            <v>劳务派遣</v>
          </cell>
          <cell r="S473" t="str">
            <v>生产类</v>
          </cell>
          <cell r="T473" t="str">
            <v>直接人员</v>
          </cell>
        </row>
        <row r="474">
          <cell r="D474" t="str">
            <v>姜怡帆</v>
          </cell>
          <cell r="E474" t="str">
            <v>410181200009048518</v>
          </cell>
          <cell r="F474" t="str">
            <v>男</v>
          </cell>
          <cell r="G474" t="str">
            <v>前台</v>
          </cell>
          <cell r="H474" t="str">
            <v>河北光华荣昌汽车部件有限公司</v>
          </cell>
          <cell r="I474" t="str">
            <v>发泡车间</v>
          </cell>
          <cell r="J474" t="str">
            <v>发泡车间</v>
          </cell>
          <cell r="K474" t="str">
            <v>发泡工</v>
          </cell>
        </row>
        <row r="474">
          <cell r="M474" t="str">
            <v>河北</v>
          </cell>
          <cell r="N474" t="str">
            <v>沧州众智鑫成人力资源服务有限公司</v>
          </cell>
          <cell r="O474" t="str">
            <v>劳务派遣</v>
          </cell>
          <cell r="P474" t="str">
            <v>是</v>
          </cell>
          <cell r="Q474" t="str">
            <v>否</v>
          </cell>
          <cell r="R474" t="str">
            <v>劳务派遣</v>
          </cell>
          <cell r="S474" t="str">
            <v>生产类</v>
          </cell>
          <cell r="T474" t="str">
            <v>直接人员</v>
          </cell>
        </row>
        <row r="475">
          <cell r="D475" t="str">
            <v>邢维</v>
          </cell>
          <cell r="E475" t="str">
            <v>622701198908104511</v>
          </cell>
          <cell r="F475" t="str">
            <v>男</v>
          </cell>
          <cell r="G475" t="str">
            <v>前台</v>
          </cell>
          <cell r="H475" t="str">
            <v>河北光华荣昌汽车部件有限公司</v>
          </cell>
          <cell r="I475" t="str">
            <v>发泡车间</v>
          </cell>
          <cell r="J475" t="str">
            <v>发泡车间</v>
          </cell>
          <cell r="K475" t="str">
            <v>发泡工</v>
          </cell>
        </row>
        <row r="475">
          <cell r="M475" t="str">
            <v>河北</v>
          </cell>
          <cell r="N475" t="str">
            <v>沧州众智鑫成人力资源服务有限公司</v>
          </cell>
          <cell r="O475" t="str">
            <v>劳务派遣</v>
          </cell>
          <cell r="P475" t="str">
            <v>是</v>
          </cell>
          <cell r="Q475" t="str">
            <v>否</v>
          </cell>
          <cell r="R475" t="str">
            <v>劳务派遣</v>
          </cell>
          <cell r="S475" t="str">
            <v>生产类</v>
          </cell>
          <cell r="T475" t="str">
            <v>直接人员</v>
          </cell>
        </row>
        <row r="476">
          <cell r="D476" t="str">
            <v>马宏乐</v>
          </cell>
          <cell r="E476" t="str">
            <v>130983198710140952</v>
          </cell>
          <cell r="F476" t="str">
            <v>男</v>
          </cell>
          <cell r="G476" t="str">
            <v>前台</v>
          </cell>
          <cell r="H476" t="str">
            <v>河北光华荣昌汽车部件有限公司</v>
          </cell>
          <cell r="I476" t="str">
            <v>发泡车间</v>
          </cell>
          <cell r="J476" t="str">
            <v>发泡车间</v>
          </cell>
          <cell r="K476" t="str">
            <v>发泡工</v>
          </cell>
        </row>
        <row r="476">
          <cell r="M476" t="str">
            <v>河北</v>
          </cell>
          <cell r="N476" t="str">
            <v>沧州众智鑫成人力资源服务有限公司</v>
          </cell>
          <cell r="O476" t="str">
            <v>劳务派遣</v>
          </cell>
          <cell r="P476" t="str">
            <v>是</v>
          </cell>
          <cell r="Q476" t="str">
            <v>否</v>
          </cell>
          <cell r="R476" t="str">
            <v>劳务派遣</v>
          </cell>
          <cell r="S476" t="str">
            <v>生产类</v>
          </cell>
          <cell r="T476" t="str">
            <v>直接人员</v>
          </cell>
        </row>
        <row r="477">
          <cell r="D477" t="str">
            <v>孙吉良</v>
          </cell>
          <cell r="E477" t="str">
            <v>130983198802163051</v>
          </cell>
          <cell r="F477" t="str">
            <v>男</v>
          </cell>
          <cell r="G477" t="str">
            <v>前台</v>
          </cell>
          <cell r="H477" t="str">
            <v>河北光华荣昌汽车部件有限公司</v>
          </cell>
          <cell r="I477" t="str">
            <v>焊接车间</v>
          </cell>
          <cell r="J477" t="str">
            <v>焊接车间</v>
          </cell>
          <cell r="K477" t="str">
            <v>焊工</v>
          </cell>
        </row>
        <row r="477">
          <cell r="M477" t="str">
            <v>河北</v>
          </cell>
          <cell r="N477" t="str">
            <v>河北工厂</v>
          </cell>
          <cell r="O477" t="str">
            <v>劳动合同</v>
          </cell>
          <cell r="P477" t="str">
            <v>是</v>
          </cell>
          <cell r="Q477" t="str">
            <v>否</v>
          </cell>
          <cell r="R477" t="str">
            <v>临时工</v>
          </cell>
          <cell r="S477" t="str">
            <v>生产类</v>
          </cell>
          <cell r="T477" t="str">
            <v>直接人员</v>
          </cell>
        </row>
        <row r="478">
          <cell r="D478" t="str">
            <v>王超</v>
          </cell>
          <cell r="E478" t="str">
            <v>130925199112106034</v>
          </cell>
          <cell r="F478" t="str">
            <v>男</v>
          </cell>
          <cell r="G478" t="str">
            <v>前台</v>
          </cell>
          <cell r="H478" t="str">
            <v>河北光华荣昌汽车部件有限公司</v>
          </cell>
          <cell r="I478" t="str">
            <v>焊接车间</v>
          </cell>
          <cell r="J478" t="str">
            <v>焊接车间</v>
          </cell>
          <cell r="K478" t="str">
            <v>焊工</v>
          </cell>
        </row>
        <row r="478">
          <cell r="M478" t="str">
            <v>河北</v>
          </cell>
          <cell r="N478" t="str">
            <v>河北工厂</v>
          </cell>
          <cell r="O478" t="str">
            <v>劳动合同</v>
          </cell>
          <cell r="P478" t="str">
            <v>是</v>
          </cell>
          <cell r="Q478" t="str">
            <v>否</v>
          </cell>
          <cell r="R478" t="str">
            <v>正式工</v>
          </cell>
          <cell r="S478" t="str">
            <v>生产类</v>
          </cell>
          <cell r="T478" t="str">
            <v>直接人员</v>
          </cell>
        </row>
        <row r="479">
          <cell r="D479" t="str">
            <v>窦富议</v>
          </cell>
          <cell r="E479" t="str">
            <v>130983200209143711</v>
          </cell>
          <cell r="F479" t="str">
            <v>男</v>
          </cell>
          <cell r="G479" t="str">
            <v>前台</v>
          </cell>
          <cell r="H479" t="str">
            <v>河北光华荣昌汽车部件有限公司</v>
          </cell>
          <cell r="I479" t="str">
            <v>焊接车间</v>
          </cell>
          <cell r="J479" t="str">
            <v>焊接车间</v>
          </cell>
          <cell r="K479" t="str">
            <v>摆件工</v>
          </cell>
        </row>
        <row r="479">
          <cell r="M479" t="str">
            <v>河北</v>
          </cell>
          <cell r="N479" t="str">
            <v>河北工厂</v>
          </cell>
          <cell r="O479" t="str">
            <v>劳动合同</v>
          </cell>
          <cell r="P479" t="str">
            <v>是</v>
          </cell>
          <cell r="Q479" t="str">
            <v>否</v>
          </cell>
          <cell r="R479" t="str">
            <v>正式工</v>
          </cell>
          <cell r="S479" t="str">
            <v>生产类</v>
          </cell>
          <cell r="T479" t="str">
            <v>直接人员</v>
          </cell>
        </row>
        <row r="480">
          <cell r="D480" t="str">
            <v>张书棋</v>
          </cell>
          <cell r="E480" t="str">
            <v>130983200503295513</v>
          </cell>
          <cell r="F480" t="str">
            <v>男</v>
          </cell>
          <cell r="G480" t="str">
            <v>前台</v>
          </cell>
          <cell r="H480" t="str">
            <v>河北光华荣昌汽车部件有限公司</v>
          </cell>
          <cell r="I480" t="str">
            <v>焊接车间</v>
          </cell>
          <cell r="J480" t="str">
            <v>焊接车间</v>
          </cell>
          <cell r="K480" t="str">
            <v>摆件工</v>
          </cell>
        </row>
        <row r="480">
          <cell r="M480" t="str">
            <v>河北</v>
          </cell>
          <cell r="N480" t="str">
            <v>河北工厂</v>
          </cell>
          <cell r="O480" t="str">
            <v>劳动合同</v>
          </cell>
          <cell r="P480" t="str">
            <v>是</v>
          </cell>
          <cell r="Q480" t="str">
            <v>否</v>
          </cell>
          <cell r="R480" t="str">
            <v>正式工</v>
          </cell>
          <cell r="S480" t="str">
            <v>生产类</v>
          </cell>
          <cell r="T480" t="str">
            <v>直接人员</v>
          </cell>
        </row>
        <row r="481">
          <cell r="D481" t="str">
            <v>魏建东</v>
          </cell>
          <cell r="E481" t="str">
            <v>130983199808015310</v>
          </cell>
          <cell r="F481" t="str">
            <v>男</v>
          </cell>
          <cell r="G481" t="str">
            <v>前台</v>
          </cell>
          <cell r="H481" t="str">
            <v>河北光华荣昌汽车部件有限公司</v>
          </cell>
          <cell r="I481" t="str">
            <v>焊接车间</v>
          </cell>
          <cell r="J481" t="str">
            <v>焊接车间</v>
          </cell>
          <cell r="K481" t="str">
            <v>摆件工</v>
          </cell>
        </row>
        <row r="481">
          <cell r="M481" t="str">
            <v>河北</v>
          </cell>
          <cell r="N481" t="str">
            <v>河北工厂</v>
          </cell>
          <cell r="O481" t="str">
            <v>劳动合同</v>
          </cell>
          <cell r="P481" t="str">
            <v>是</v>
          </cell>
          <cell r="Q481" t="str">
            <v>否</v>
          </cell>
          <cell r="R481" t="str">
            <v>正式工</v>
          </cell>
          <cell r="S481" t="str">
            <v>生产类</v>
          </cell>
          <cell r="T481" t="str">
            <v>直接人员</v>
          </cell>
        </row>
        <row r="482">
          <cell r="D482" t="str">
            <v>马吉刚</v>
          </cell>
          <cell r="E482" t="str">
            <v>132930199002143718</v>
          </cell>
          <cell r="F482" t="str">
            <v>男</v>
          </cell>
          <cell r="G482" t="str">
            <v>前台</v>
          </cell>
          <cell r="H482" t="str">
            <v>河北光华荣昌汽车部件有限公司</v>
          </cell>
          <cell r="I482" t="str">
            <v>底座装配车间</v>
          </cell>
          <cell r="J482" t="str">
            <v>底座装配车间</v>
          </cell>
          <cell r="K482" t="str">
            <v>组装工</v>
          </cell>
        </row>
        <row r="482">
          <cell r="M482" t="str">
            <v>河北</v>
          </cell>
          <cell r="N482" t="str">
            <v>河北工厂</v>
          </cell>
          <cell r="O482" t="str">
            <v>劳动合同</v>
          </cell>
          <cell r="P482" t="str">
            <v>是</v>
          </cell>
          <cell r="Q482" t="str">
            <v>否</v>
          </cell>
          <cell r="R482" t="str">
            <v>正式工</v>
          </cell>
          <cell r="S482" t="str">
            <v>生产类</v>
          </cell>
          <cell r="T482" t="str">
            <v>直接人员</v>
          </cell>
        </row>
        <row r="483">
          <cell r="D483" t="str">
            <v>刘培杰</v>
          </cell>
          <cell r="E483" t="str">
            <v>132930197809273573</v>
          </cell>
          <cell r="F483" t="str">
            <v>男</v>
          </cell>
          <cell r="G483" t="str">
            <v>前台</v>
          </cell>
          <cell r="H483" t="str">
            <v>河北光华荣昌汽车部件有限公司</v>
          </cell>
          <cell r="I483" t="str">
            <v>底座装配车间</v>
          </cell>
          <cell r="J483" t="str">
            <v>底座装配车间</v>
          </cell>
          <cell r="K483" t="str">
            <v>组装工</v>
          </cell>
        </row>
        <row r="483">
          <cell r="M483" t="str">
            <v>河北</v>
          </cell>
          <cell r="N483" t="str">
            <v>河北工厂</v>
          </cell>
          <cell r="O483" t="str">
            <v>劳动合同</v>
          </cell>
          <cell r="P483" t="str">
            <v>是</v>
          </cell>
          <cell r="Q483" t="str">
            <v>否</v>
          </cell>
          <cell r="R483" t="str">
            <v>正式工</v>
          </cell>
          <cell r="S483" t="str">
            <v>生产类</v>
          </cell>
          <cell r="T483" t="str">
            <v>直接人员</v>
          </cell>
        </row>
        <row r="484">
          <cell r="D484" t="str">
            <v>张洪亮</v>
          </cell>
          <cell r="E484" t="str">
            <v>130983198807243915</v>
          </cell>
          <cell r="F484" t="str">
            <v>男</v>
          </cell>
          <cell r="G484" t="str">
            <v>前台</v>
          </cell>
          <cell r="H484" t="str">
            <v>河北光华荣昌汽车部件有限公司</v>
          </cell>
          <cell r="I484" t="str">
            <v>底座装配车间</v>
          </cell>
          <cell r="J484" t="str">
            <v>底座装配车间</v>
          </cell>
          <cell r="K484" t="str">
            <v>组装工</v>
          </cell>
        </row>
        <row r="484">
          <cell r="M484" t="str">
            <v>河北</v>
          </cell>
          <cell r="N484" t="str">
            <v>河北工厂</v>
          </cell>
          <cell r="O484" t="str">
            <v>劳动合同</v>
          </cell>
          <cell r="P484" t="str">
            <v>是</v>
          </cell>
          <cell r="Q484" t="str">
            <v>否</v>
          </cell>
          <cell r="R484" t="str">
            <v>正式工</v>
          </cell>
          <cell r="S484" t="str">
            <v>生产类</v>
          </cell>
          <cell r="T484" t="str">
            <v>直接人员</v>
          </cell>
        </row>
        <row r="485">
          <cell r="D485" t="str">
            <v>张明辉</v>
          </cell>
          <cell r="E485" t="str">
            <v>130983200502272010</v>
          </cell>
          <cell r="F485" t="str">
            <v>男</v>
          </cell>
          <cell r="G485" t="str">
            <v>前台</v>
          </cell>
          <cell r="H485" t="str">
            <v>河北光华荣昌汽车部件有限公司</v>
          </cell>
          <cell r="I485" t="str">
            <v>座椅总装车间</v>
          </cell>
          <cell r="J485" t="str">
            <v>座椅总装车间</v>
          </cell>
          <cell r="K485" t="str">
            <v>组装工</v>
          </cell>
        </row>
        <row r="485">
          <cell r="M485" t="str">
            <v>河北</v>
          </cell>
          <cell r="N485" t="str">
            <v>河北工厂</v>
          </cell>
          <cell r="O485" t="str">
            <v>劳动合同</v>
          </cell>
          <cell r="P485" t="str">
            <v>是</v>
          </cell>
          <cell r="Q485" t="str">
            <v>否</v>
          </cell>
          <cell r="R485" t="str">
            <v>正式工</v>
          </cell>
          <cell r="S485" t="str">
            <v>生产类</v>
          </cell>
          <cell r="T485" t="str">
            <v>直接人员</v>
          </cell>
        </row>
        <row r="486">
          <cell r="D486" t="str">
            <v>刘涛</v>
          </cell>
          <cell r="E486" t="str">
            <v>130983200001021619</v>
          </cell>
          <cell r="F486" t="str">
            <v>男</v>
          </cell>
          <cell r="G486" t="str">
            <v>前台</v>
          </cell>
          <cell r="H486" t="str">
            <v>河北光华荣昌汽车部件有限公司</v>
          </cell>
          <cell r="I486" t="str">
            <v>座椅总装车间</v>
          </cell>
          <cell r="J486" t="str">
            <v>座椅总装车间</v>
          </cell>
          <cell r="K486" t="str">
            <v>组装工</v>
          </cell>
        </row>
        <row r="486">
          <cell r="M486" t="str">
            <v>河北</v>
          </cell>
          <cell r="N486" t="str">
            <v>河北工厂</v>
          </cell>
          <cell r="O486" t="str">
            <v>劳动合同</v>
          </cell>
          <cell r="P486" t="str">
            <v>是</v>
          </cell>
          <cell r="Q486" t="str">
            <v>否</v>
          </cell>
          <cell r="R486" t="str">
            <v>正式工</v>
          </cell>
          <cell r="S486" t="str">
            <v>生产类</v>
          </cell>
          <cell r="T486" t="str">
            <v>直接人员</v>
          </cell>
        </row>
        <row r="487">
          <cell r="D487" t="str">
            <v>张孟通</v>
          </cell>
          <cell r="E487" t="str">
            <v>132930198302252815</v>
          </cell>
          <cell r="F487" t="str">
            <v>男</v>
          </cell>
          <cell r="G487" t="str">
            <v>前台</v>
          </cell>
          <cell r="H487" t="str">
            <v>河北光华荣昌汽车部件有限公司</v>
          </cell>
          <cell r="I487" t="str">
            <v>座椅总装车间</v>
          </cell>
          <cell r="J487" t="str">
            <v>座椅总装车间</v>
          </cell>
          <cell r="K487" t="str">
            <v>组装工</v>
          </cell>
        </row>
        <row r="487">
          <cell r="M487" t="str">
            <v>河北</v>
          </cell>
          <cell r="N487" t="str">
            <v>河北工厂</v>
          </cell>
          <cell r="O487" t="str">
            <v>劳动合同</v>
          </cell>
          <cell r="P487" t="str">
            <v>是</v>
          </cell>
          <cell r="Q487" t="str">
            <v>否</v>
          </cell>
          <cell r="R487" t="str">
            <v>正式工</v>
          </cell>
          <cell r="S487" t="str">
            <v>生产类</v>
          </cell>
          <cell r="T487" t="str">
            <v>直接人员</v>
          </cell>
        </row>
        <row r="488">
          <cell r="D488" t="str">
            <v>武玉萍</v>
          </cell>
          <cell r="E488" t="str">
            <v>130983199711062444</v>
          </cell>
          <cell r="F488" t="str">
            <v>女</v>
          </cell>
          <cell r="G488" t="str">
            <v>前台</v>
          </cell>
          <cell r="H488" t="str">
            <v>河北光华荣昌汽车部件有限公司</v>
          </cell>
          <cell r="I488" t="str">
            <v>座椅总装车间</v>
          </cell>
          <cell r="J488" t="str">
            <v>座椅总装车间</v>
          </cell>
          <cell r="K488" t="str">
            <v>组装工</v>
          </cell>
        </row>
        <row r="488">
          <cell r="M488" t="str">
            <v>河北</v>
          </cell>
          <cell r="N488" t="str">
            <v>河北工厂</v>
          </cell>
          <cell r="O488" t="str">
            <v>劳动合同</v>
          </cell>
          <cell r="P488" t="str">
            <v>是</v>
          </cell>
          <cell r="Q488" t="str">
            <v>否</v>
          </cell>
          <cell r="R488" t="str">
            <v>正式工</v>
          </cell>
          <cell r="S488" t="str">
            <v>生产类</v>
          </cell>
          <cell r="T488" t="str">
            <v>直接人员</v>
          </cell>
        </row>
        <row r="489">
          <cell r="D489" t="str">
            <v>张春玉</v>
          </cell>
          <cell r="E489" t="str">
            <v>220722198103264425</v>
          </cell>
          <cell r="F489" t="str">
            <v>女</v>
          </cell>
          <cell r="G489" t="str">
            <v>前台</v>
          </cell>
          <cell r="H489" t="str">
            <v>河北光华荣昌汽车部件有限公司</v>
          </cell>
          <cell r="I489" t="str">
            <v>缝纫车间</v>
          </cell>
          <cell r="J489" t="str">
            <v>缝纫车间</v>
          </cell>
          <cell r="K489" t="str">
            <v>缝纫工</v>
          </cell>
        </row>
        <row r="489">
          <cell r="M489" t="str">
            <v>河北</v>
          </cell>
          <cell r="N489" t="str">
            <v>河北工厂</v>
          </cell>
          <cell r="O489" t="str">
            <v>劳动合同</v>
          </cell>
          <cell r="P489" t="str">
            <v>是</v>
          </cell>
          <cell r="Q489" t="str">
            <v>否</v>
          </cell>
          <cell r="R489" t="str">
            <v>正式工</v>
          </cell>
          <cell r="S489" t="str">
            <v>生产类</v>
          </cell>
          <cell r="T489" t="str">
            <v>直接人员</v>
          </cell>
        </row>
        <row r="490">
          <cell r="D490" t="str">
            <v>路海亮</v>
          </cell>
          <cell r="E490" t="str">
            <v>130924198102244213</v>
          </cell>
          <cell r="F490" t="str">
            <v>男</v>
          </cell>
          <cell r="G490" t="str">
            <v>前台</v>
          </cell>
          <cell r="H490" t="str">
            <v>河北光华荣昌汽车部件有限公司</v>
          </cell>
          <cell r="I490" t="str">
            <v>焊接车间</v>
          </cell>
          <cell r="J490" t="str">
            <v>焊接车间</v>
          </cell>
          <cell r="K490" t="str">
            <v>摆件工</v>
          </cell>
        </row>
        <row r="490">
          <cell r="M490" t="str">
            <v>河北</v>
          </cell>
          <cell r="N490" t="str">
            <v>河北工厂</v>
          </cell>
          <cell r="O490" t="str">
            <v>劳动合同</v>
          </cell>
          <cell r="P490" t="str">
            <v>是</v>
          </cell>
          <cell r="Q490" t="str">
            <v>否</v>
          </cell>
          <cell r="R490" t="str">
            <v>正式工</v>
          </cell>
          <cell r="S490" t="str">
            <v>生产类</v>
          </cell>
          <cell r="T490" t="str">
            <v>直接人员</v>
          </cell>
        </row>
        <row r="491">
          <cell r="D491" t="str">
            <v>张金香</v>
          </cell>
          <cell r="E491" t="str">
            <v>132930198208093926</v>
          </cell>
          <cell r="F491" t="str">
            <v>女</v>
          </cell>
          <cell r="G491" t="str">
            <v>前台</v>
          </cell>
          <cell r="H491" t="str">
            <v>河北光华荣昌汽车部件有限公司</v>
          </cell>
          <cell r="I491" t="str">
            <v>综合管理部</v>
          </cell>
          <cell r="J491" t="str">
            <v>行政管理科</v>
          </cell>
          <cell r="K491" t="str">
            <v>勤杂工</v>
          </cell>
        </row>
        <row r="491">
          <cell r="M491" t="str">
            <v>河北</v>
          </cell>
          <cell r="N491" t="str">
            <v>河北工厂</v>
          </cell>
          <cell r="O491" t="str">
            <v>劳动合同</v>
          </cell>
          <cell r="P491" t="str">
            <v>是</v>
          </cell>
          <cell r="Q491" t="str">
            <v>否</v>
          </cell>
          <cell r="R491" t="str">
            <v>正式工</v>
          </cell>
          <cell r="S491" t="str">
            <v>行政类</v>
          </cell>
          <cell r="T491" t="str">
            <v>间接人员</v>
          </cell>
        </row>
        <row r="492">
          <cell r="D492" t="str">
            <v>孙永建</v>
          </cell>
          <cell r="E492" t="str">
            <v>130924198410064214</v>
          </cell>
          <cell r="F492" t="str">
            <v>男</v>
          </cell>
          <cell r="G492" t="str">
            <v>前台</v>
          </cell>
          <cell r="H492" t="str">
            <v>河北光华荣昌汽车部件有限公司</v>
          </cell>
          <cell r="I492" t="str">
            <v>焊接车间</v>
          </cell>
          <cell r="J492" t="str">
            <v>焊接车间</v>
          </cell>
          <cell r="K492" t="str">
            <v>焊工</v>
          </cell>
        </row>
        <row r="492">
          <cell r="M492" t="str">
            <v>河北</v>
          </cell>
          <cell r="N492" t="str">
            <v>河北工厂</v>
          </cell>
          <cell r="O492" t="str">
            <v>劳动合同</v>
          </cell>
          <cell r="P492" t="str">
            <v>是</v>
          </cell>
          <cell r="Q492" t="str">
            <v>否</v>
          </cell>
          <cell r="R492" t="str">
            <v>正式工</v>
          </cell>
          <cell r="S492" t="str">
            <v>生产类</v>
          </cell>
          <cell r="T492" t="str">
            <v>直接人员</v>
          </cell>
        </row>
        <row r="493">
          <cell r="D493" t="str">
            <v>周华胜</v>
          </cell>
          <cell r="E493" t="str">
            <v>130983200012020515</v>
          </cell>
          <cell r="F493" t="str">
            <v>男</v>
          </cell>
          <cell r="G493" t="str">
            <v>前台</v>
          </cell>
          <cell r="H493" t="str">
            <v>河北光华荣昌汽车部件有限公司</v>
          </cell>
          <cell r="I493" t="str">
            <v>电泳车间</v>
          </cell>
          <cell r="J493" t="str">
            <v>电泳车间</v>
          </cell>
          <cell r="K493" t="str">
            <v>挂件工</v>
          </cell>
        </row>
        <row r="493">
          <cell r="M493" t="str">
            <v>河北</v>
          </cell>
          <cell r="N493" t="str">
            <v>河北工厂</v>
          </cell>
          <cell r="O493" t="str">
            <v>劳动合同</v>
          </cell>
          <cell r="P493" t="str">
            <v>是</v>
          </cell>
          <cell r="Q493" t="str">
            <v>否</v>
          </cell>
          <cell r="R493" t="str">
            <v>正式工</v>
          </cell>
          <cell r="S493" t="str">
            <v>生产类</v>
          </cell>
          <cell r="T493" t="str">
            <v>直接人员</v>
          </cell>
        </row>
        <row r="494">
          <cell r="D494" t="str">
            <v>张英键</v>
          </cell>
          <cell r="E494" t="str">
            <v>130731199804153217</v>
          </cell>
          <cell r="F494" t="str">
            <v>男</v>
          </cell>
          <cell r="G494" t="str">
            <v>前台</v>
          </cell>
          <cell r="H494" t="str">
            <v>河北光华荣昌汽车部件有限公司</v>
          </cell>
          <cell r="I494" t="str">
            <v>销售驻外</v>
          </cell>
          <cell r="J494" t="str">
            <v>保定市场</v>
          </cell>
          <cell r="K494" t="str">
            <v>徐水长城现场服务</v>
          </cell>
        </row>
        <row r="494">
          <cell r="M494" t="str">
            <v>河北</v>
          </cell>
          <cell r="N494" t="str">
            <v>河北工厂</v>
          </cell>
          <cell r="O494" t="str">
            <v>劳动合同</v>
          </cell>
          <cell r="P494" t="str">
            <v>是</v>
          </cell>
          <cell r="Q494" t="str">
            <v>否</v>
          </cell>
          <cell r="R494" t="str">
            <v>正式工</v>
          </cell>
          <cell r="S494" t="str">
            <v>生产类</v>
          </cell>
          <cell r="T494" t="str">
            <v>直接人员</v>
          </cell>
        </row>
        <row r="495">
          <cell r="D495" t="str">
            <v>史浩霖</v>
          </cell>
          <cell r="E495" t="str">
            <v>130983199305245317</v>
          </cell>
          <cell r="F495" t="str">
            <v>男</v>
          </cell>
          <cell r="G495" t="str">
            <v>前台</v>
          </cell>
          <cell r="H495" t="str">
            <v>河北光华荣昌汽车部件有限公司</v>
          </cell>
          <cell r="I495" t="str">
            <v>质量部</v>
          </cell>
          <cell r="J495" t="str">
            <v>后视镜质量科</v>
          </cell>
          <cell r="K495" t="str">
            <v>后视镜-注塑/喷涂巡检</v>
          </cell>
        </row>
        <row r="495">
          <cell r="M495" t="str">
            <v>河北</v>
          </cell>
          <cell r="N495" t="str">
            <v>河北工厂</v>
          </cell>
          <cell r="O495" t="str">
            <v>劳动合同</v>
          </cell>
          <cell r="P495" t="str">
            <v>是</v>
          </cell>
          <cell r="Q495" t="str">
            <v>否</v>
          </cell>
          <cell r="R495" t="str">
            <v>正式工</v>
          </cell>
          <cell r="S495" t="str">
            <v>质量类</v>
          </cell>
          <cell r="T495" t="str">
            <v>间接人员</v>
          </cell>
        </row>
        <row r="496">
          <cell r="D496" t="str">
            <v>段存康</v>
          </cell>
          <cell r="E496" t="str">
            <v>37152220040506849x</v>
          </cell>
          <cell r="F496" t="str">
            <v>男</v>
          </cell>
          <cell r="G496" t="str">
            <v>前台</v>
          </cell>
          <cell r="H496" t="str">
            <v>河北光华荣昌汽车部件有限公司</v>
          </cell>
          <cell r="I496" t="str">
            <v>座椅总装车间</v>
          </cell>
          <cell r="J496" t="str">
            <v>座椅总装车间</v>
          </cell>
          <cell r="K496" t="str">
            <v>组装工</v>
          </cell>
        </row>
        <row r="496">
          <cell r="M496" t="str">
            <v>河北</v>
          </cell>
          <cell r="N496" t="str">
            <v>河北工厂</v>
          </cell>
          <cell r="O496" t="str">
            <v>劳动合同</v>
          </cell>
          <cell r="P496" t="str">
            <v>是</v>
          </cell>
          <cell r="Q496" t="str">
            <v>否</v>
          </cell>
          <cell r="R496" t="str">
            <v>正式工</v>
          </cell>
          <cell r="S496" t="str">
            <v>生产类</v>
          </cell>
          <cell r="T496" t="str">
            <v>直接人员</v>
          </cell>
        </row>
        <row r="497">
          <cell r="D497" t="str">
            <v>郭福双</v>
          </cell>
          <cell r="E497" t="str">
            <v>132930198810021140</v>
          </cell>
          <cell r="F497" t="str">
            <v>女</v>
          </cell>
          <cell r="G497" t="str">
            <v>前台</v>
          </cell>
          <cell r="H497" t="str">
            <v>河北光华荣昌汽车部件有限公司</v>
          </cell>
          <cell r="I497" t="str">
            <v>生产管理部</v>
          </cell>
          <cell r="J497" t="str">
            <v>金属件物料科</v>
          </cell>
          <cell r="K497" t="str">
            <v>金属件功能件库管员</v>
          </cell>
        </row>
        <row r="497">
          <cell r="M497" t="str">
            <v>河北</v>
          </cell>
          <cell r="N497" t="str">
            <v>河北工厂</v>
          </cell>
          <cell r="O497" t="str">
            <v>劳动合同</v>
          </cell>
          <cell r="P497" t="str">
            <v>是</v>
          </cell>
          <cell r="Q497" t="str">
            <v>否</v>
          </cell>
          <cell r="R497" t="str">
            <v>正式工</v>
          </cell>
          <cell r="S497" t="str">
            <v>生产类</v>
          </cell>
          <cell r="T497" t="str">
            <v>间接人员</v>
          </cell>
        </row>
        <row r="498">
          <cell r="D498" t="str">
            <v>张译文</v>
          </cell>
          <cell r="E498" t="str">
            <v>130983200505091119</v>
          </cell>
          <cell r="F498" t="str">
            <v>男</v>
          </cell>
          <cell r="G498" t="str">
            <v>前台</v>
          </cell>
          <cell r="H498" t="str">
            <v>河北光华荣昌汽车部件有限公司</v>
          </cell>
          <cell r="I498" t="str">
            <v>发泡车间</v>
          </cell>
          <cell r="J498" t="str">
            <v>发泡车间</v>
          </cell>
          <cell r="K498" t="str">
            <v>发泡工</v>
          </cell>
        </row>
        <row r="498">
          <cell r="M498" t="str">
            <v>河北</v>
          </cell>
          <cell r="N498" t="str">
            <v>河北工厂</v>
          </cell>
          <cell r="O498" t="str">
            <v>劳动合同</v>
          </cell>
          <cell r="P498" t="str">
            <v>是</v>
          </cell>
          <cell r="Q498" t="str">
            <v>否</v>
          </cell>
          <cell r="R498" t="str">
            <v>正式工</v>
          </cell>
          <cell r="S498" t="str">
            <v>生产类</v>
          </cell>
          <cell r="T498" t="str">
            <v>直接人员</v>
          </cell>
        </row>
        <row r="499">
          <cell r="D499" t="str">
            <v>王铁铮</v>
          </cell>
          <cell r="E499" t="str">
            <v>130983200405281134</v>
          </cell>
          <cell r="F499" t="str">
            <v>男</v>
          </cell>
          <cell r="G499" t="str">
            <v>前台</v>
          </cell>
          <cell r="H499" t="str">
            <v>河北光华荣昌汽车部件有限公司</v>
          </cell>
          <cell r="I499" t="str">
            <v>注塑车间</v>
          </cell>
          <cell r="J499" t="str">
            <v>注塑车间</v>
          </cell>
          <cell r="K499" t="str">
            <v>注塑工</v>
          </cell>
        </row>
        <row r="499">
          <cell r="M499" t="str">
            <v>河北</v>
          </cell>
          <cell r="N499" t="str">
            <v>河北工厂</v>
          </cell>
          <cell r="O499" t="str">
            <v>劳动合同</v>
          </cell>
          <cell r="P499" t="str">
            <v>是</v>
          </cell>
          <cell r="Q499" t="str">
            <v>否</v>
          </cell>
          <cell r="R499" t="str">
            <v>正式工</v>
          </cell>
          <cell r="S499" t="str">
            <v>生产类</v>
          </cell>
          <cell r="T499" t="str">
            <v>直接人员</v>
          </cell>
        </row>
        <row r="500">
          <cell r="D500" t="str">
            <v>杨桐</v>
          </cell>
          <cell r="E500" t="str">
            <v>130983200512102218</v>
          </cell>
          <cell r="F500" t="str">
            <v>男</v>
          </cell>
          <cell r="G500" t="str">
            <v>前台</v>
          </cell>
          <cell r="H500" t="str">
            <v>河北光华荣昌汽车部件有限公司</v>
          </cell>
          <cell r="I500" t="str">
            <v>底座装配车间</v>
          </cell>
          <cell r="J500" t="str">
            <v>底座装配车间-H6</v>
          </cell>
          <cell r="K500" t="str">
            <v>H6-组装工</v>
          </cell>
        </row>
        <row r="500">
          <cell r="M500" t="str">
            <v>河北</v>
          </cell>
          <cell r="N500" t="str">
            <v>河北工厂</v>
          </cell>
          <cell r="O500" t="str">
            <v>劳动合同</v>
          </cell>
          <cell r="P500" t="str">
            <v>是</v>
          </cell>
          <cell r="Q500" t="str">
            <v>否</v>
          </cell>
          <cell r="R500" t="str">
            <v>正式工</v>
          </cell>
          <cell r="S500" t="str">
            <v>生产类</v>
          </cell>
          <cell r="T500" t="str">
            <v>直接人员</v>
          </cell>
        </row>
        <row r="501">
          <cell r="D501" t="str">
            <v>韩泽全</v>
          </cell>
          <cell r="E501" t="str">
            <v>130983200601223716</v>
          </cell>
          <cell r="F501" t="str">
            <v>男</v>
          </cell>
          <cell r="G501" t="str">
            <v>前台</v>
          </cell>
          <cell r="H501" t="str">
            <v>河北光华荣昌汽车部件有限公司</v>
          </cell>
          <cell r="I501" t="str">
            <v>焊接车间</v>
          </cell>
          <cell r="J501" t="str">
            <v>焊接车间</v>
          </cell>
          <cell r="K501" t="str">
            <v>摆件工</v>
          </cell>
        </row>
        <row r="501">
          <cell r="M501" t="str">
            <v>河北</v>
          </cell>
          <cell r="N501" t="str">
            <v>河北工厂</v>
          </cell>
          <cell r="O501" t="str">
            <v>劳动合同</v>
          </cell>
          <cell r="P501" t="str">
            <v>是</v>
          </cell>
          <cell r="Q501" t="str">
            <v>否</v>
          </cell>
          <cell r="R501" t="str">
            <v>正式工</v>
          </cell>
          <cell r="S501" t="str">
            <v>生产类</v>
          </cell>
          <cell r="T501" t="str">
            <v>直接人员</v>
          </cell>
        </row>
        <row r="502">
          <cell r="D502" t="str">
            <v>宋勃超</v>
          </cell>
          <cell r="E502" t="str">
            <v>130983200507130513</v>
          </cell>
          <cell r="F502" t="str">
            <v>男</v>
          </cell>
          <cell r="G502" t="str">
            <v>前台</v>
          </cell>
          <cell r="H502" t="str">
            <v>河北光华荣昌汽车部件有限公司</v>
          </cell>
          <cell r="I502" t="str">
            <v>焊接车间</v>
          </cell>
          <cell r="J502" t="str">
            <v>焊接车间</v>
          </cell>
          <cell r="K502" t="str">
            <v>摆件工</v>
          </cell>
        </row>
        <row r="502">
          <cell r="M502" t="str">
            <v>河北</v>
          </cell>
          <cell r="N502" t="str">
            <v>河北工厂</v>
          </cell>
          <cell r="O502" t="str">
            <v>劳动合同</v>
          </cell>
          <cell r="P502" t="str">
            <v>是</v>
          </cell>
          <cell r="Q502" t="str">
            <v>否</v>
          </cell>
          <cell r="R502" t="str">
            <v>正式工</v>
          </cell>
          <cell r="S502" t="str">
            <v>生产类</v>
          </cell>
          <cell r="T502" t="str">
            <v>直接人员</v>
          </cell>
        </row>
        <row r="503">
          <cell r="D503" t="str">
            <v>王培春</v>
          </cell>
          <cell r="E503" t="str">
            <v>140322197911300027</v>
          </cell>
          <cell r="F503" t="str">
            <v>女</v>
          </cell>
          <cell r="G503" t="str">
            <v>前台</v>
          </cell>
          <cell r="H503" t="str">
            <v>河北光华荣昌汽车部件有限公司</v>
          </cell>
          <cell r="I503" t="str">
            <v>冲压弯管车间</v>
          </cell>
          <cell r="J503" t="str">
            <v>冲压弯管车间</v>
          </cell>
          <cell r="K503" t="str">
            <v>操作工</v>
          </cell>
        </row>
        <row r="503">
          <cell r="M503" t="str">
            <v>河北</v>
          </cell>
          <cell r="N503" t="str">
            <v>天津宏达翔科技有限公司</v>
          </cell>
          <cell r="O503" t="str">
            <v>劳务派遣</v>
          </cell>
          <cell r="P503" t="str">
            <v>是</v>
          </cell>
          <cell r="Q503" t="str">
            <v>否</v>
          </cell>
          <cell r="R503" t="str">
            <v>劳务派遣</v>
          </cell>
          <cell r="S503" t="str">
            <v>生产类</v>
          </cell>
          <cell r="T503" t="str">
            <v>直接人员</v>
          </cell>
        </row>
        <row r="504">
          <cell r="D504" t="str">
            <v>王存富</v>
          </cell>
          <cell r="E504" t="str">
            <v>140322197612214235</v>
          </cell>
          <cell r="F504" t="str">
            <v>男</v>
          </cell>
          <cell r="G504" t="str">
            <v>前台</v>
          </cell>
          <cell r="H504" t="str">
            <v>河北光华荣昌汽车部件有限公司</v>
          </cell>
          <cell r="I504" t="str">
            <v>冲压弯管车间</v>
          </cell>
          <cell r="J504" t="str">
            <v>冲压弯管车间</v>
          </cell>
          <cell r="K504" t="str">
            <v>操作工</v>
          </cell>
        </row>
        <row r="504">
          <cell r="M504" t="str">
            <v>河北</v>
          </cell>
          <cell r="N504" t="str">
            <v>天津宏达翔科技有限公司</v>
          </cell>
          <cell r="O504" t="str">
            <v>劳务派遣</v>
          </cell>
          <cell r="P504" t="str">
            <v>是</v>
          </cell>
          <cell r="Q504" t="str">
            <v>否</v>
          </cell>
          <cell r="R504" t="str">
            <v>劳务派遣</v>
          </cell>
          <cell r="S504" t="str">
            <v>生产类</v>
          </cell>
          <cell r="T504" t="str">
            <v>直接人员</v>
          </cell>
        </row>
        <row r="505">
          <cell r="D505" t="str">
            <v>马祥妹</v>
          </cell>
          <cell r="E505" t="str">
            <v>130921198706082068</v>
          </cell>
          <cell r="F505" t="str">
            <v>女</v>
          </cell>
          <cell r="G505" t="str">
            <v>前台</v>
          </cell>
          <cell r="H505" t="str">
            <v>河北光华荣昌汽车部件有限公司</v>
          </cell>
          <cell r="I505" t="str">
            <v>焊接车间</v>
          </cell>
          <cell r="J505" t="str">
            <v>焊接车间</v>
          </cell>
          <cell r="K505" t="str">
            <v>摆件工</v>
          </cell>
        </row>
        <row r="505">
          <cell r="M505" t="str">
            <v>河北</v>
          </cell>
          <cell r="N505" t="str">
            <v>天津宏达翔科技有限公司</v>
          </cell>
          <cell r="O505" t="str">
            <v>劳务派遣</v>
          </cell>
          <cell r="P505" t="str">
            <v>是</v>
          </cell>
          <cell r="Q505" t="str">
            <v>否</v>
          </cell>
          <cell r="R505" t="str">
            <v>劳务派遣</v>
          </cell>
          <cell r="S505" t="str">
            <v>生产类</v>
          </cell>
          <cell r="T505" t="str">
            <v>直接人员</v>
          </cell>
        </row>
        <row r="506">
          <cell r="D506" t="str">
            <v>张全振</v>
          </cell>
          <cell r="E506" t="str">
            <v>130924200603264634</v>
          </cell>
          <cell r="F506" t="str">
            <v>男</v>
          </cell>
          <cell r="G506" t="str">
            <v>前台</v>
          </cell>
          <cell r="H506" t="str">
            <v>河北光华荣昌汽车部件有限公司</v>
          </cell>
          <cell r="I506" t="str">
            <v>焊接车间</v>
          </cell>
          <cell r="J506" t="str">
            <v>焊接车间</v>
          </cell>
          <cell r="K506" t="str">
            <v>摆件工</v>
          </cell>
        </row>
        <row r="506">
          <cell r="M506" t="str">
            <v>河北</v>
          </cell>
          <cell r="N506" t="str">
            <v>天津宏达翔科技有限公司</v>
          </cell>
          <cell r="O506" t="str">
            <v>劳务派遣</v>
          </cell>
          <cell r="P506" t="str">
            <v>是</v>
          </cell>
          <cell r="Q506" t="str">
            <v>否</v>
          </cell>
          <cell r="R506" t="str">
            <v>劳务派遣</v>
          </cell>
          <cell r="S506" t="str">
            <v>生产类</v>
          </cell>
          <cell r="T506" t="str">
            <v>直接人员</v>
          </cell>
        </row>
        <row r="507">
          <cell r="D507" t="str">
            <v>孟令壮</v>
          </cell>
          <cell r="E507" t="str">
            <v>130924200609103516</v>
          </cell>
          <cell r="F507" t="str">
            <v>男</v>
          </cell>
          <cell r="G507" t="str">
            <v>前台</v>
          </cell>
          <cell r="H507" t="str">
            <v>河北光华荣昌汽车部件有限公司</v>
          </cell>
          <cell r="I507" t="str">
            <v>焊接车间</v>
          </cell>
          <cell r="J507" t="str">
            <v>焊接车间</v>
          </cell>
          <cell r="K507" t="str">
            <v>焊工</v>
          </cell>
        </row>
        <row r="507">
          <cell r="M507" t="str">
            <v>河北</v>
          </cell>
          <cell r="N507" t="str">
            <v>天津宏达翔科技有限公司</v>
          </cell>
          <cell r="O507" t="str">
            <v>劳务派遣</v>
          </cell>
          <cell r="P507" t="str">
            <v>是</v>
          </cell>
          <cell r="Q507" t="str">
            <v>否</v>
          </cell>
          <cell r="R507" t="str">
            <v>劳务派遣</v>
          </cell>
          <cell r="S507" t="str">
            <v>生产类</v>
          </cell>
          <cell r="T507" t="str">
            <v>直接人员</v>
          </cell>
        </row>
        <row r="508">
          <cell r="D508" t="str">
            <v>赵廷起</v>
          </cell>
          <cell r="E508" t="str">
            <v>132235197905132010</v>
          </cell>
          <cell r="F508" t="str">
            <v>男</v>
          </cell>
          <cell r="G508" t="str">
            <v>前台</v>
          </cell>
          <cell r="H508" t="str">
            <v>河北光华荣昌汽车部件有限公司</v>
          </cell>
          <cell r="I508" t="str">
            <v>焊接车间</v>
          </cell>
          <cell r="J508" t="str">
            <v>焊接车间</v>
          </cell>
          <cell r="K508" t="str">
            <v>摆件工</v>
          </cell>
        </row>
        <row r="508">
          <cell r="M508" t="str">
            <v>河北</v>
          </cell>
          <cell r="N508" t="str">
            <v>天津宏达翔科技有限公司</v>
          </cell>
          <cell r="O508" t="str">
            <v>劳务派遣</v>
          </cell>
          <cell r="P508" t="str">
            <v>是</v>
          </cell>
          <cell r="Q508" t="str">
            <v>否</v>
          </cell>
          <cell r="R508" t="str">
            <v>劳务派遣</v>
          </cell>
          <cell r="S508" t="str">
            <v>生产类</v>
          </cell>
          <cell r="T508" t="str">
            <v>直接人员</v>
          </cell>
        </row>
        <row r="509">
          <cell r="D509" t="str">
            <v>于进</v>
          </cell>
          <cell r="E509" t="str">
            <v>130983200412163734</v>
          </cell>
          <cell r="F509" t="str">
            <v>男</v>
          </cell>
          <cell r="G509" t="str">
            <v>前台</v>
          </cell>
          <cell r="H509" t="str">
            <v>河北光华荣昌汽车部件有限公司</v>
          </cell>
          <cell r="I509" t="str">
            <v>焊接车间</v>
          </cell>
          <cell r="J509" t="str">
            <v>焊接车间</v>
          </cell>
          <cell r="K509" t="str">
            <v>摆件工</v>
          </cell>
        </row>
        <row r="509">
          <cell r="M509" t="str">
            <v>河北</v>
          </cell>
          <cell r="N509" t="str">
            <v>天津宏达翔科技有限公司</v>
          </cell>
          <cell r="O509" t="str">
            <v>劳务派遣</v>
          </cell>
          <cell r="P509" t="str">
            <v>是</v>
          </cell>
          <cell r="Q509" t="str">
            <v>否</v>
          </cell>
          <cell r="R509" t="str">
            <v>劳务派遣</v>
          </cell>
          <cell r="S509" t="str">
            <v>生产类</v>
          </cell>
          <cell r="T509" t="str">
            <v>直接人员</v>
          </cell>
        </row>
        <row r="510">
          <cell r="D510" t="str">
            <v>韩依林</v>
          </cell>
          <cell r="E510" t="str">
            <v>130983200412293715</v>
          </cell>
          <cell r="F510" t="str">
            <v>男</v>
          </cell>
          <cell r="G510" t="str">
            <v>前台</v>
          </cell>
          <cell r="H510" t="str">
            <v>河北光华荣昌汽车部件有限公司</v>
          </cell>
          <cell r="I510" t="str">
            <v>焊接车间</v>
          </cell>
          <cell r="J510" t="str">
            <v>焊接车间</v>
          </cell>
          <cell r="K510" t="str">
            <v>摆件工</v>
          </cell>
        </row>
        <row r="510">
          <cell r="M510" t="str">
            <v>河北</v>
          </cell>
          <cell r="N510" t="str">
            <v>天津宏达翔科技有限公司</v>
          </cell>
          <cell r="O510" t="str">
            <v>劳务派遣</v>
          </cell>
          <cell r="P510" t="str">
            <v>是</v>
          </cell>
          <cell r="Q510" t="str">
            <v>否</v>
          </cell>
          <cell r="R510" t="str">
            <v>劳务派遣</v>
          </cell>
          <cell r="S510" t="str">
            <v>生产类</v>
          </cell>
          <cell r="T510" t="str">
            <v>直接人员</v>
          </cell>
        </row>
        <row r="511">
          <cell r="D511" t="str">
            <v>穆军伟</v>
          </cell>
          <cell r="E511" t="str">
            <v>130981200506105217</v>
          </cell>
          <cell r="F511" t="str">
            <v>男</v>
          </cell>
          <cell r="G511" t="str">
            <v>前台</v>
          </cell>
          <cell r="H511" t="str">
            <v>河北光华荣昌汽车部件有限公司</v>
          </cell>
          <cell r="I511" t="str">
            <v>焊接车间</v>
          </cell>
          <cell r="J511" t="str">
            <v>焊接车间</v>
          </cell>
          <cell r="K511" t="str">
            <v>摆件工</v>
          </cell>
        </row>
        <row r="511">
          <cell r="M511" t="str">
            <v>河北</v>
          </cell>
          <cell r="N511" t="str">
            <v>天津宏达翔科技有限公司</v>
          </cell>
          <cell r="O511" t="str">
            <v>劳务派遣</v>
          </cell>
          <cell r="P511" t="str">
            <v>是</v>
          </cell>
          <cell r="Q511" t="str">
            <v>否</v>
          </cell>
          <cell r="R511" t="str">
            <v>劳务派遣</v>
          </cell>
          <cell r="S511" t="str">
            <v>生产类</v>
          </cell>
          <cell r="T511" t="str">
            <v>直接人员</v>
          </cell>
        </row>
        <row r="512">
          <cell r="D512" t="str">
            <v>冯煜杰</v>
          </cell>
          <cell r="E512" t="str">
            <v>130983200508065012</v>
          </cell>
          <cell r="F512" t="str">
            <v>男</v>
          </cell>
          <cell r="G512" t="str">
            <v>前台</v>
          </cell>
          <cell r="H512" t="str">
            <v>河北光华荣昌汽车部件有限公司</v>
          </cell>
          <cell r="I512" t="str">
            <v>底座装配车间</v>
          </cell>
          <cell r="J512" t="str">
            <v>底座装配车间</v>
          </cell>
          <cell r="K512" t="str">
            <v>组装工</v>
          </cell>
        </row>
        <row r="512">
          <cell r="M512" t="str">
            <v>河北</v>
          </cell>
          <cell r="N512" t="str">
            <v>天津宏达翔科技有限公司</v>
          </cell>
          <cell r="O512" t="str">
            <v>劳务派遣</v>
          </cell>
          <cell r="P512" t="str">
            <v>是</v>
          </cell>
          <cell r="Q512" t="str">
            <v>否</v>
          </cell>
          <cell r="R512" t="str">
            <v>劳务派遣</v>
          </cell>
          <cell r="S512" t="str">
            <v>生产类</v>
          </cell>
          <cell r="T512" t="str">
            <v>直接人员</v>
          </cell>
        </row>
        <row r="513">
          <cell r="D513" t="str">
            <v>于宗秀</v>
          </cell>
          <cell r="E513" t="str">
            <v>132930197304143028</v>
          </cell>
          <cell r="F513" t="str">
            <v>女</v>
          </cell>
          <cell r="G513" t="str">
            <v>前台</v>
          </cell>
          <cell r="H513" t="str">
            <v>河北光华荣昌汽车部件有限公司</v>
          </cell>
          <cell r="I513" t="str">
            <v>底座装配车间</v>
          </cell>
          <cell r="J513" t="str">
            <v>底座装配车间</v>
          </cell>
          <cell r="K513" t="str">
            <v>组装工</v>
          </cell>
        </row>
        <row r="513">
          <cell r="M513" t="str">
            <v>河北</v>
          </cell>
          <cell r="N513" t="str">
            <v>天津宏达翔科技有限公司</v>
          </cell>
          <cell r="O513" t="str">
            <v>劳务派遣</v>
          </cell>
          <cell r="P513" t="str">
            <v>是</v>
          </cell>
          <cell r="Q513" t="str">
            <v>否</v>
          </cell>
          <cell r="R513" t="str">
            <v>劳务派遣</v>
          </cell>
          <cell r="S513" t="str">
            <v>生产类</v>
          </cell>
          <cell r="T513" t="str">
            <v>直接人员</v>
          </cell>
        </row>
        <row r="514">
          <cell r="D514" t="str">
            <v>王晓平</v>
          </cell>
          <cell r="E514" t="str">
            <v>130983198603303023</v>
          </cell>
          <cell r="F514" t="str">
            <v>女</v>
          </cell>
          <cell r="G514" t="str">
            <v>前台</v>
          </cell>
          <cell r="H514" t="str">
            <v>河北光华荣昌汽车部件有限公司</v>
          </cell>
          <cell r="I514" t="str">
            <v>底座装配车间</v>
          </cell>
          <cell r="J514" t="str">
            <v>底座装配车间</v>
          </cell>
          <cell r="K514" t="str">
            <v>组装工</v>
          </cell>
        </row>
        <row r="514">
          <cell r="M514" t="str">
            <v>河北</v>
          </cell>
          <cell r="N514" t="str">
            <v>天津宏达翔科技有限公司</v>
          </cell>
          <cell r="O514" t="str">
            <v>劳务派遣</v>
          </cell>
          <cell r="P514" t="str">
            <v>是</v>
          </cell>
          <cell r="Q514" t="str">
            <v>否</v>
          </cell>
          <cell r="R514" t="str">
            <v>劳务派遣</v>
          </cell>
          <cell r="S514" t="str">
            <v>生产类</v>
          </cell>
          <cell r="T514" t="str">
            <v>直接人员</v>
          </cell>
        </row>
        <row r="515">
          <cell r="D515" t="str">
            <v>周静</v>
          </cell>
          <cell r="E515" t="str">
            <v>130983198812043061</v>
          </cell>
          <cell r="F515" t="str">
            <v>女</v>
          </cell>
          <cell r="G515" t="str">
            <v>前台</v>
          </cell>
          <cell r="H515" t="str">
            <v>河北光华荣昌汽车部件有限公司</v>
          </cell>
          <cell r="I515" t="str">
            <v>底座装配车间</v>
          </cell>
          <cell r="J515" t="str">
            <v>底座装配车间</v>
          </cell>
          <cell r="K515" t="str">
            <v>组装工</v>
          </cell>
        </row>
        <row r="515">
          <cell r="M515" t="str">
            <v>河北</v>
          </cell>
          <cell r="N515" t="str">
            <v>天津宏达翔科技有限公司</v>
          </cell>
          <cell r="O515" t="str">
            <v>劳务派遣</v>
          </cell>
          <cell r="P515" t="str">
            <v>是</v>
          </cell>
          <cell r="Q515" t="str">
            <v>否</v>
          </cell>
          <cell r="R515" t="str">
            <v>劳务派遣</v>
          </cell>
          <cell r="S515" t="str">
            <v>生产类</v>
          </cell>
          <cell r="T515" t="str">
            <v>直接人员</v>
          </cell>
        </row>
        <row r="516">
          <cell r="D516" t="str">
            <v>高福录</v>
          </cell>
          <cell r="E516" t="str">
            <v>130983198304193012</v>
          </cell>
          <cell r="F516" t="str">
            <v>男</v>
          </cell>
          <cell r="G516" t="str">
            <v>前台</v>
          </cell>
          <cell r="H516" t="str">
            <v>河北光华荣昌汽车部件有限公司</v>
          </cell>
          <cell r="I516" t="str">
            <v>底座装配车间</v>
          </cell>
          <cell r="J516" t="str">
            <v>底座装配车间</v>
          </cell>
          <cell r="K516" t="str">
            <v>组装工</v>
          </cell>
        </row>
        <row r="516">
          <cell r="M516" t="str">
            <v>河北</v>
          </cell>
          <cell r="N516" t="str">
            <v>天津宏达翔科技有限公司</v>
          </cell>
          <cell r="O516" t="str">
            <v>劳务派遣</v>
          </cell>
          <cell r="P516" t="str">
            <v>是</v>
          </cell>
          <cell r="Q516" t="str">
            <v>否</v>
          </cell>
          <cell r="R516" t="str">
            <v>劳务派遣</v>
          </cell>
          <cell r="S516" t="str">
            <v>生产类</v>
          </cell>
          <cell r="T516" t="str">
            <v>直接人员</v>
          </cell>
        </row>
        <row r="517">
          <cell r="D517" t="str">
            <v>孙义龙</v>
          </cell>
          <cell r="E517" t="str">
            <v>130983200011171610</v>
          </cell>
          <cell r="F517" t="str">
            <v>男</v>
          </cell>
          <cell r="G517" t="str">
            <v>前台</v>
          </cell>
          <cell r="H517" t="str">
            <v>河北光华荣昌汽车部件有限公司</v>
          </cell>
          <cell r="I517" t="str">
            <v>底座装配车间</v>
          </cell>
          <cell r="J517" t="str">
            <v>底座装配车间</v>
          </cell>
          <cell r="K517" t="str">
            <v>组装工</v>
          </cell>
        </row>
        <row r="517">
          <cell r="M517" t="str">
            <v>河北</v>
          </cell>
          <cell r="N517" t="str">
            <v>天津宏达翔科技有限公司</v>
          </cell>
          <cell r="O517" t="str">
            <v>劳务派遣</v>
          </cell>
          <cell r="P517" t="str">
            <v>是</v>
          </cell>
          <cell r="Q517" t="str">
            <v>否</v>
          </cell>
          <cell r="R517" t="str">
            <v>劳务派遣</v>
          </cell>
          <cell r="S517" t="str">
            <v>生产类</v>
          </cell>
          <cell r="T517" t="str">
            <v>直接人员</v>
          </cell>
        </row>
        <row r="518">
          <cell r="D518" t="str">
            <v>辛肖</v>
          </cell>
          <cell r="E518" t="str">
            <v>132930198709014122</v>
          </cell>
          <cell r="F518" t="str">
            <v>男</v>
          </cell>
          <cell r="G518" t="str">
            <v>前台</v>
          </cell>
          <cell r="H518" t="str">
            <v>河北光华荣昌汽车部件有限公司</v>
          </cell>
          <cell r="I518" t="str">
            <v>座椅总装车间</v>
          </cell>
          <cell r="J518" t="str">
            <v>座椅总装车间</v>
          </cell>
          <cell r="K518" t="str">
            <v>组装工</v>
          </cell>
        </row>
        <row r="518">
          <cell r="M518" t="str">
            <v>河北</v>
          </cell>
          <cell r="N518" t="str">
            <v>天津宏达翔科技有限公司</v>
          </cell>
          <cell r="O518" t="str">
            <v>劳务派遣</v>
          </cell>
          <cell r="P518" t="str">
            <v>是</v>
          </cell>
          <cell r="Q518" t="str">
            <v>否</v>
          </cell>
          <cell r="R518" t="str">
            <v>劳务派遣</v>
          </cell>
          <cell r="S518" t="str">
            <v>生产类</v>
          </cell>
          <cell r="T518" t="str">
            <v>直接人员</v>
          </cell>
        </row>
        <row r="519">
          <cell r="D519" t="str">
            <v>左玉霞</v>
          </cell>
          <cell r="E519" t="str">
            <v>130983199306063021</v>
          </cell>
          <cell r="F519" t="str">
            <v>女</v>
          </cell>
          <cell r="G519" t="str">
            <v>前台</v>
          </cell>
          <cell r="H519" t="str">
            <v>河北光华荣昌汽车部件有限公司</v>
          </cell>
          <cell r="I519" t="str">
            <v>座椅总装车间</v>
          </cell>
          <cell r="J519" t="str">
            <v>座椅总装车间</v>
          </cell>
          <cell r="K519" t="str">
            <v>组装工</v>
          </cell>
        </row>
        <row r="519">
          <cell r="M519" t="str">
            <v>河北</v>
          </cell>
          <cell r="N519" t="str">
            <v>天津宏达翔科技有限公司</v>
          </cell>
          <cell r="O519" t="str">
            <v>劳务派遣</v>
          </cell>
          <cell r="P519" t="str">
            <v>是</v>
          </cell>
          <cell r="Q519" t="str">
            <v>否</v>
          </cell>
          <cell r="R519" t="str">
            <v>劳务派遣</v>
          </cell>
          <cell r="S519" t="str">
            <v>生产类</v>
          </cell>
          <cell r="T519" t="str">
            <v>直接人员</v>
          </cell>
        </row>
        <row r="520">
          <cell r="D520" t="str">
            <v>闫永香</v>
          </cell>
          <cell r="E520" t="str">
            <v>132930197205233022</v>
          </cell>
          <cell r="F520" t="str">
            <v>女</v>
          </cell>
          <cell r="G520" t="str">
            <v>前台</v>
          </cell>
          <cell r="H520" t="str">
            <v>河北光华荣昌汽车部件有限公司</v>
          </cell>
          <cell r="I520" t="str">
            <v>座椅总装车间</v>
          </cell>
          <cell r="J520" t="str">
            <v>座椅总装车间</v>
          </cell>
          <cell r="K520" t="str">
            <v>组装工</v>
          </cell>
        </row>
        <row r="520">
          <cell r="M520" t="str">
            <v>河北</v>
          </cell>
          <cell r="N520" t="str">
            <v>天津宏达翔科技有限公司</v>
          </cell>
          <cell r="O520" t="str">
            <v>劳务派遣</v>
          </cell>
          <cell r="P520" t="str">
            <v>是</v>
          </cell>
          <cell r="Q520" t="str">
            <v>否</v>
          </cell>
          <cell r="R520" t="str">
            <v>劳务派遣</v>
          </cell>
          <cell r="S520" t="str">
            <v>生产类</v>
          </cell>
          <cell r="T520" t="str">
            <v>直接人员</v>
          </cell>
        </row>
        <row r="521">
          <cell r="D521" t="str">
            <v>田晓华</v>
          </cell>
          <cell r="E521" t="str">
            <v>130983197204213026</v>
          </cell>
          <cell r="F521" t="str">
            <v>女</v>
          </cell>
          <cell r="G521" t="str">
            <v>前台</v>
          </cell>
          <cell r="H521" t="str">
            <v>河北光华荣昌汽车部件有限公司</v>
          </cell>
          <cell r="I521" t="str">
            <v>座椅总装车间</v>
          </cell>
          <cell r="J521" t="str">
            <v>座椅总装车间</v>
          </cell>
          <cell r="K521" t="str">
            <v>组装工</v>
          </cell>
        </row>
        <row r="521">
          <cell r="M521" t="str">
            <v>河北</v>
          </cell>
          <cell r="N521" t="str">
            <v>天津宏达翔科技有限公司</v>
          </cell>
          <cell r="O521" t="str">
            <v>劳务派遣</v>
          </cell>
          <cell r="P521" t="str">
            <v>是</v>
          </cell>
          <cell r="Q521" t="str">
            <v>否</v>
          </cell>
          <cell r="R521" t="str">
            <v>劳务派遣</v>
          </cell>
          <cell r="S521" t="str">
            <v>生产类</v>
          </cell>
          <cell r="T521" t="str">
            <v>直接人员</v>
          </cell>
        </row>
        <row r="522">
          <cell r="D522" t="str">
            <v>孙付芬</v>
          </cell>
          <cell r="E522" t="str">
            <v>132930197412083042</v>
          </cell>
          <cell r="F522" t="str">
            <v>女</v>
          </cell>
          <cell r="G522" t="str">
            <v>前台</v>
          </cell>
          <cell r="H522" t="str">
            <v>河北光华荣昌汽车部件有限公司</v>
          </cell>
          <cell r="I522" t="str">
            <v>座椅总装车间</v>
          </cell>
          <cell r="J522" t="str">
            <v>座椅总装车间</v>
          </cell>
          <cell r="K522" t="str">
            <v>组装工</v>
          </cell>
        </row>
        <row r="522">
          <cell r="M522" t="str">
            <v>河北</v>
          </cell>
          <cell r="N522" t="str">
            <v>天津宏达翔科技有限公司</v>
          </cell>
          <cell r="O522" t="str">
            <v>劳务派遣</v>
          </cell>
          <cell r="P522" t="str">
            <v>是</v>
          </cell>
          <cell r="Q522" t="str">
            <v>否</v>
          </cell>
          <cell r="R522" t="str">
            <v>劳务派遣</v>
          </cell>
          <cell r="S522" t="str">
            <v>生产类</v>
          </cell>
          <cell r="T522" t="str">
            <v>直接人员</v>
          </cell>
        </row>
        <row r="523">
          <cell r="D523" t="str">
            <v>高志伟</v>
          </cell>
          <cell r="E523" t="str">
            <v>130921199509052032</v>
          </cell>
          <cell r="F523" t="str">
            <v>男</v>
          </cell>
          <cell r="G523" t="str">
            <v>前台</v>
          </cell>
          <cell r="H523" t="str">
            <v>河北光华荣昌汽车部件有限公司</v>
          </cell>
          <cell r="I523" t="str">
            <v>座椅总装车间</v>
          </cell>
          <cell r="J523" t="str">
            <v>座椅总装车间</v>
          </cell>
          <cell r="K523" t="str">
            <v>组装工</v>
          </cell>
        </row>
        <row r="523">
          <cell r="M523" t="str">
            <v>河北</v>
          </cell>
          <cell r="N523" t="str">
            <v>天津宏达翔科技有限公司</v>
          </cell>
          <cell r="O523" t="str">
            <v>劳务派遣</v>
          </cell>
          <cell r="P523" t="str">
            <v>是</v>
          </cell>
          <cell r="Q523" t="str">
            <v>否</v>
          </cell>
          <cell r="R523" t="str">
            <v>劳务派遣</v>
          </cell>
          <cell r="S523" t="str">
            <v>生产类</v>
          </cell>
          <cell r="T523" t="str">
            <v>直接人员</v>
          </cell>
        </row>
        <row r="524">
          <cell r="D524" t="str">
            <v>刘海勇</v>
          </cell>
          <cell r="E524" t="str">
            <v>130983200503132212</v>
          </cell>
          <cell r="F524" t="str">
            <v>男</v>
          </cell>
          <cell r="G524" t="str">
            <v>前台</v>
          </cell>
          <cell r="H524" t="str">
            <v>河北光华荣昌汽车部件有限公司</v>
          </cell>
          <cell r="I524" t="str">
            <v>座椅总装车间</v>
          </cell>
          <cell r="J524" t="str">
            <v>座椅总装车间</v>
          </cell>
          <cell r="K524" t="str">
            <v>组装工</v>
          </cell>
        </row>
        <row r="524">
          <cell r="M524" t="str">
            <v>河北</v>
          </cell>
          <cell r="N524" t="str">
            <v>天津宏达翔科技有限公司</v>
          </cell>
          <cell r="O524" t="str">
            <v>劳务派遣</v>
          </cell>
          <cell r="P524" t="str">
            <v>是</v>
          </cell>
          <cell r="Q524" t="str">
            <v>否</v>
          </cell>
          <cell r="R524" t="str">
            <v>劳务派遣</v>
          </cell>
          <cell r="S524" t="str">
            <v>生产类</v>
          </cell>
          <cell r="T524" t="str">
            <v>直接人员</v>
          </cell>
        </row>
        <row r="525">
          <cell r="D525" t="str">
            <v>李会平</v>
          </cell>
        </row>
        <row r="525">
          <cell r="F525" t="str">
            <v>女</v>
          </cell>
          <cell r="G525" t="str">
            <v>前台</v>
          </cell>
          <cell r="H525" t="str">
            <v>河北光华荣昌汽车部件有限公司</v>
          </cell>
          <cell r="I525" t="str">
            <v>发泡车间</v>
          </cell>
          <cell r="J525" t="str">
            <v>发泡车间</v>
          </cell>
          <cell r="K525" t="str">
            <v>发泡工</v>
          </cell>
        </row>
        <row r="525">
          <cell r="M525" t="str">
            <v>河北</v>
          </cell>
          <cell r="N525" t="str">
            <v>天津宏达翔科技有限公司</v>
          </cell>
          <cell r="O525" t="str">
            <v>劳务派遣</v>
          </cell>
          <cell r="P525" t="str">
            <v>是</v>
          </cell>
          <cell r="Q525" t="str">
            <v>否</v>
          </cell>
          <cell r="R525" t="str">
            <v>劳务派遣</v>
          </cell>
          <cell r="S525" t="str">
            <v>生产类</v>
          </cell>
          <cell r="T525" t="str">
            <v>直接人员</v>
          </cell>
        </row>
        <row r="526">
          <cell r="D526" t="str">
            <v>吕家申</v>
          </cell>
          <cell r="E526" t="str">
            <v>130983200608282815</v>
          </cell>
          <cell r="F526" t="str">
            <v>男</v>
          </cell>
          <cell r="G526" t="str">
            <v>前台</v>
          </cell>
          <cell r="H526" t="str">
            <v>河北光华荣昌汽车部件有限公司</v>
          </cell>
          <cell r="I526" t="str">
            <v>发泡车间</v>
          </cell>
          <cell r="J526" t="str">
            <v>发泡车间</v>
          </cell>
          <cell r="K526" t="str">
            <v>发泡工</v>
          </cell>
        </row>
        <row r="526">
          <cell r="M526" t="str">
            <v>河北</v>
          </cell>
          <cell r="N526" t="str">
            <v>天津宏达翔科技有限公司</v>
          </cell>
          <cell r="O526" t="str">
            <v>劳务派遣</v>
          </cell>
          <cell r="P526" t="str">
            <v>是</v>
          </cell>
          <cell r="Q526" t="str">
            <v>否</v>
          </cell>
          <cell r="R526" t="str">
            <v>劳务派遣</v>
          </cell>
          <cell r="S526" t="str">
            <v>生产类</v>
          </cell>
          <cell r="T526" t="str">
            <v>直接人员</v>
          </cell>
        </row>
        <row r="527">
          <cell r="D527" t="str">
            <v>高赫</v>
          </cell>
          <cell r="E527" t="str">
            <v>130983200603182815</v>
          </cell>
          <cell r="F527" t="str">
            <v>男</v>
          </cell>
          <cell r="G527" t="str">
            <v>前台</v>
          </cell>
          <cell r="H527" t="str">
            <v>河北光华荣昌汽车部件有限公司</v>
          </cell>
          <cell r="I527" t="str">
            <v>发泡车间</v>
          </cell>
          <cell r="J527" t="str">
            <v>发泡车间</v>
          </cell>
          <cell r="K527" t="str">
            <v>发泡工</v>
          </cell>
        </row>
        <row r="527">
          <cell r="M527" t="str">
            <v>河北</v>
          </cell>
          <cell r="N527" t="str">
            <v>天津宏达翔科技有限公司</v>
          </cell>
          <cell r="O527" t="str">
            <v>劳务派遣</v>
          </cell>
          <cell r="P527" t="str">
            <v>是</v>
          </cell>
          <cell r="Q527" t="str">
            <v>否</v>
          </cell>
          <cell r="R527" t="str">
            <v>劳务派遣</v>
          </cell>
          <cell r="S527" t="str">
            <v>生产类</v>
          </cell>
          <cell r="T527" t="str">
            <v>直接人员</v>
          </cell>
        </row>
        <row r="528">
          <cell r="D528" t="str">
            <v>陶辉</v>
          </cell>
          <cell r="E528" t="str">
            <v>130983200609052819</v>
          </cell>
          <cell r="F528" t="str">
            <v>男</v>
          </cell>
          <cell r="G528" t="str">
            <v>前台</v>
          </cell>
          <cell r="H528" t="str">
            <v>河北光华荣昌汽车部件有限公司</v>
          </cell>
          <cell r="I528" t="str">
            <v>发泡车间</v>
          </cell>
          <cell r="J528" t="str">
            <v>发泡车间</v>
          </cell>
          <cell r="K528" t="str">
            <v>发泡工</v>
          </cell>
        </row>
        <row r="528">
          <cell r="M528" t="str">
            <v>河北</v>
          </cell>
          <cell r="N528" t="str">
            <v>天津宏达翔科技有限公司</v>
          </cell>
          <cell r="O528" t="str">
            <v>劳务派遣</v>
          </cell>
          <cell r="P528" t="str">
            <v>是</v>
          </cell>
          <cell r="Q528" t="str">
            <v>否</v>
          </cell>
          <cell r="R528" t="str">
            <v>劳务派遣</v>
          </cell>
          <cell r="S528" t="str">
            <v>生产类</v>
          </cell>
          <cell r="T528" t="str">
            <v>直接人员</v>
          </cell>
        </row>
        <row r="529">
          <cell r="D529" t="str">
            <v>赵惠</v>
          </cell>
          <cell r="E529" t="str">
            <v>132930198712254186</v>
          </cell>
          <cell r="F529" t="str">
            <v>女</v>
          </cell>
          <cell r="G529" t="str">
            <v>前台</v>
          </cell>
          <cell r="H529" t="str">
            <v>河北光华荣昌汽车部件有限公司</v>
          </cell>
          <cell r="I529" t="str">
            <v>发泡车间</v>
          </cell>
          <cell r="J529" t="str">
            <v>发泡车间</v>
          </cell>
          <cell r="K529" t="str">
            <v>发泡工</v>
          </cell>
        </row>
        <row r="529">
          <cell r="M529" t="str">
            <v>河北</v>
          </cell>
          <cell r="N529" t="str">
            <v>天津宏达翔科技有限公司</v>
          </cell>
          <cell r="O529" t="str">
            <v>劳务派遣</v>
          </cell>
          <cell r="P529" t="str">
            <v>是</v>
          </cell>
          <cell r="Q529" t="str">
            <v>否</v>
          </cell>
          <cell r="R529" t="str">
            <v>劳务派遣</v>
          </cell>
          <cell r="S529" t="str">
            <v>生产类</v>
          </cell>
          <cell r="T529" t="str">
            <v>直接人员</v>
          </cell>
        </row>
        <row r="530">
          <cell r="D530" t="str">
            <v>张远娜</v>
          </cell>
          <cell r="E530" t="str">
            <v>130930198709263928</v>
          </cell>
          <cell r="F530" t="str">
            <v>女</v>
          </cell>
          <cell r="G530" t="str">
            <v>前台</v>
          </cell>
          <cell r="H530" t="str">
            <v>河北光华荣昌汽车部件有限公司</v>
          </cell>
          <cell r="I530" t="str">
            <v>发泡车间</v>
          </cell>
          <cell r="J530" t="str">
            <v>发泡车间</v>
          </cell>
          <cell r="K530" t="str">
            <v>发泡工</v>
          </cell>
        </row>
        <row r="530">
          <cell r="M530" t="str">
            <v>河北</v>
          </cell>
          <cell r="N530" t="str">
            <v>天津宏达翔科技有限公司</v>
          </cell>
          <cell r="O530" t="str">
            <v>劳务派遣</v>
          </cell>
          <cell r="P530" t="str">
            <v>是</v>
          </cell>
          <cell r="Q530" t="str">
            <v>否</v>
          </cell>
          <cell r="R530" t="str">
            <v>劳务派遣</v>
          </cell>
          <cell r="S530" t="str">
            <v>生产类</v>
          </cell>
          <cell r="T530" t="str">
            <v>直接人员</v>
          </cell>
        </row>
        <row r="531">
          <cell r="D531" t="str">
            <v>刘金花</v>
          </cell>
          <cell r="E531" t="str">
            <v>372402197909090942</v>
          </cell>
          <cell r="F531" t="str">
            <v>女</v>
          </cell>
          <cell r="G531" t="str">
            <v>前台</v>
          </cell>
          <cell r="H531" t="str">
            <v>河北光华荣昌汽车部件有限公司</v>
          </cell>
          <cell r="I531" t="str">
            <v>发泡车间</v>
          </cell>
          <cell r="J531" t="str">
            <v>发泡车间</v>
          </cell>
          <cell r="K531" t="str">
            <v>发泡工</v>
          </cell>
        </row>
        <row r="531">
          <cell r="M531" t="str">
            <v>河北</v>
          </cell>
          <cell r="N531" t="str">
            <v>天津宏达翔科技有限公司</v>
          </cell>
          <cell r="O531" t="str">
            <v>劳务派遣</v>
          </cell>
          <cell r="P531" t="str">
            <v>是</v>
          </cell>
          <cell r="Q531" t="str">
            <v>否</v>
          </cell>
          <cell r="R531" t="str">
            <v>劳务派遣</v>
          </cell>
          <cell r="S531" t="str">
            <v>生产类</v>
          </cell>
          <cell r="T531" t="str">
            <v>直接人员</v>
          </cell>
        </row>
        <row r="532">
          <cell r="D532" t="str">
            <v>韩式林</v>
          </cell>
          <cell r="E532" t="str">
            <v>130922199210104818</v>
          </cell>
          <cell r="F532" t="str">
            <v>男</v>
          </cell>
          <cell r="G532" t="str">
            <v>前台</v>
          </cell>
          <cell r="H532" t="str">
            <v>河北光华荣昌汽车部件有限公司</v>
          </cell>
          <cell r="I532" t="str">
            <v>发泡车间</v>
          </cell>
          <cell r="J532" t="str">
            <v>发泡车间</v>
          </cell>
          <cell r="K532" t="str">
            <v>发泡工</v>
          </cell>
        </row>
        <row r="532">
          <cell r="M532" t="str">
            <v>河北</v>
          </cell>
          <cell r="N532" t="str">
            <v>天津宏达翔科技有限公司</v>
          </cell>
          <cell r="O532" t="str">
            <v>劳务派遣</v>
          </cell>
          <cell r="P532" t="str">
            <v>是</v>
          </cell>
          <cell r="Q532" t="str">
            <v>否</v>
          </cell>
          <cell r="R532" t="str">
            <v>劳务派遣</v>
          </cell>
          <cell r="S532" t="str">
            <v>生产类</v>
          </cell>
          <cell r="T532" t="str">
            <v>直接人员</v>
          </cell>
        </row>
        <row r="533">
          <cell r="D533" t="str">
            <v>董传宏</v>
          </cell>
          <cell r="E533" t="str">
            <v>132930197712265016</v>
          </cell>
          <cell r="F533" t="str">
            <v>男</v>
          </cell>
          <cell r="G533" t="str">
            <v>前台</v>
          </cell>
          <cell r="H533" t="str">
            <v>河北光华荣昌汽车部件有限公司</v>
          </cell>
          <cell r="I533" t="str">
            <v>发泡车间</v>
          </cell>
          <cell r="J533" t="str">
            <v>发泡车间</v>
          </cell>
          <cell r="K533" t="str">
            <v>发泡工</v>
          </cell>
        </row>
        <row r="533">
          <cell r="M533" t="str">
            <v>河北</v>
          </cell>
          <cell r="N533" t="str">
            <v>天津宏达翔科技有限公司</v>
          </cell>
          <cell r="O533" t="str">
            <v>劳务派遣</v>
          </cell>
          <cell r="P533" t="str">
            <v>是</v>
          </cell>
          <cell r="Q533" t="str">
            <v>否</v>
          </cell>
          <cell r="R533" t="str">
            <v>劳务派遣</v>
          </cell>
          <cell r="S533" t="str">
            <v>生产类</v>
          </cell>
          <cell r="T533" t="str">
            <v>直接人员</v>
          </cell>
        </row>
        <row r="534">
          <cell r="D534" t="str">
            <v>张金枝</v>
          </cell>
          <cell r="E534" t="str">
            <v>130983198309043064</v>
          </cell>
          <cell r="F534" t="str">
            <v>女</v>
          </cell>
          <cell r="G534" t="str">
            <v>前台</v>
          </cell>
          <cell r="H534" t="str">
            <v>河北光华荣昌汽车部件有限公司</v>
          </cell>
          <cell r="I534" t="str">
            <v>缝纫车间</v>
          </cell>
          <cell r="J534" t="str">
            <v>缝纫车间</v>
          </cell>
          <cell r="K534" t="str">
            <v>操作工</v>
          </cell>
        </row>
        <row r="534">
          <cell r="M534" t="str">
            <v>河北</v>
          </cell>
          <cell r="N534" t="str">
            <v>天津宏达翔科技有限公司</v>
          </cell>
          <cell r="O534" t="str">
            <v>劳务派遣</v>
          </cell>
          <cell r="P534" t="str">
            <v>是</v>
          </cell>
          <cell r="Q534" t="str">
            <v>否</v>
          </cell>
          <cell r="R534" t="str">
            <v>劳务派遣</v>
          </cell>
          <cell r="S534" t="str">
            <v>生产类</v>
          </cell>
          <cell r="T534" t="str">
            <v>直接人员</v>
          </cell>
        </row>
        <row r="535">
          <cell r="D535" t="str">
            <v>李杰</v>
          </cell>
          <cell r="E535" t="str">
            <v>130983200111293051</v>
          </cell>
          <cell r="F535" t="str">
            <v>男</v>
          </cell>
          <cell r="G535" t="str">
            <v>前台</v>
          </cell>
          <cell r="H535" t="str">
            <v>河北光华荣昌汽车部件有限公司</v>
          </cell>
          <cell r="I535" t="str">
            <v>发泡车间</v>
          </cell>
          <cell r="J535" t="str">
            <v>发泡车间</v>
          </cell>
          <cell r="K535" t="str">
            <v>发泡工</v>
          </cell>
        </row>
        <row r="535">
          <cell r="M535" t="str">
            <v>河北</v>
          </cell>
          <cell r="N535" t="str">
            <v>天津宏达翔科技有限公司</v>
          </cell>
          <cell r="O535" t="str">
            <v>劳务派遣</v>
          </cell>
          <cell r="P535" t="str">
            <v>是</v>
          </cell>
          <cell r="Q535" t="str">
            <v>否</v>
          </cell>
          <cell r="R535" t="str">
            <v>劳务派遣</v>
          </cell>
          <cell r="S535" t="str">
            <v>生产类</v>
          </cell>
          <cell r="T535" t="str">
            <v>直接人员</v>
          </cell>
        </row>
        <row r="536">
          <cell r="D536" t="str">
            <v>刘增轩</v>
          </cell>
          <cell r="E536" t="str">
            <v>130930200302033055</v>
          </cell>
          <cell r="F536" t="str">
            <v>男</v>
          </cell>
          <cell r="G536" t="str">
            <v>前台</v>
          </cell>
          <cell r="H536" t="str">
            <v>河北光华荣昌汽车部件有限公司</v>
          </cell>
          <cell r="I536" t="str">
            <v>发泡车间</v>
          </cell>
          <cell r="J536" t="str">
            <v>发泡车间</v>
          </cell>
          <cell r="K536" t="str">
            <v>发泡工</v>
          </cell>
        </row>
        <row r="536">
          <cell r="M536" t="str">
            <v>河北</v>
          </cell>
          <cell r="N536" t="str">
            <v>天津宏达翔科技有限公司</v>
          </cell>
          <cell r="O536" t="str">
            <v>劳务派遣</v>
          </cell>
          <cell r="P536" t="str">
            <v>是</v>
          </cell>
          <cell r="Q536" t="str">
            <v>否</v>
          </cell>
          <cell r="R536" t="str">
            <v>劳务派遣</v>
          </cell>
          <cell r="S536" t="str">
            <v>生产类</v>
          </cell>
          <cell r="T536" t="str">
            <v>直接人员</v>
          </cell>
        </row>
        <row r="537">
          <cell r="D537" t="str">
            <v>王国松</v>
          </cell>
          <cell r="E537" t="str">
            <v>130983199112103013</v>
          </cell>
          <cell r="F537" t="str">
            <v>男</v>
          </cell>
          <cell r="G537" t="str">
            <v>前台</v>
          </cell>
          <cell r="H537" t="str">
            <v>河北光华荣昌汽车部件有限公司</v>
          </cell>
          <cell r="I537" t="str">
            <v>焊接车间</v>
          </cell>
          <cell r="J537" t="str">
            <v>焊接车间</v>
          </cell>
          <cell r="K537" t="str">
            <v>摆件工</v>
          </cell>
        </row>
        <row r="537">
          <cell r="M537" t="str">
            <v>河北</v>
          </cell>
          <cell r="N537" t="str">
            <v>天津宏达翔科技有限公司</v>
          </cell>
          <cell r="O537" t="str">
            <v>劳务派遣</v>
          </cell>
          <cell r="P537" t="str">
            <v>是</v>
          </cell>
          <cell r="Q537" t="str">
            <v>否</v>
          </cell>
          <cell r="R537" t="str">
            <v>劳务派遣</v>
          </cell>
          <cell r="S537" t="str">
            <v>生产类</v>
          </cell>
          <cell r="T537" t="str">
            <v>直接人员</v>
          </cell>
        </row>
        <row r="538">
          <cell r="D538" t="str">
            <v>雷明洋</v>
          </cell>
          <cell r="E538" t="str">
            <v>210905199809290032</v>
          </cell>
          <cell r="F538" t="str">
            <v>男</v>
          </cell>
          <cell r="G538" t="str">
            <v>前台</v>
          </cell>
          <cell r="H538" t="str">
            <v>河北光华荣昌汽车部件有限公司</v>
          </cell>
          <cell r="I538" t="str">
            <v>发泡车间</v>
          </cell>
          <cell r="J538" t="str">
            <v>发泡车间</v>
          </cell>
          <cell r="K538" t="str">
            <v>发泡工</v>
          </cell>
        </row>
        <row r="538">
          <cell r="M538" t="str">
            <v>河北</v>
          </cell>
          <cell r="N538" t="str">
            <v>天津宏达翔科技有限公司</v>
          </cell>
          <cell r="O538" t="str">
            <v>劳务派遣</v>
          </cell>
          <cell r="P538" t="str">
            <v>是</v>
          </cell>
          <cell r="Q538" t="str">
            <v>否</v>
          </cell>
          <cell r="R538" t="str">
            <v>劳务派遣</v>
          </cell>
          <cell r="S538" t="str">
            <v>生产类</v>
          </cell>
          <cell r="T538" t="str">
            <v>直接人员</v>
          </cell>
        </row>
        <row r="539">
          <cell r="D539" t="str">
            <v>雷忱</v>
          </cell>
          <cell r="E539" t="str">
            <v>210905197301200017</v>
          </cell>
          <cell r="F539" t="str">
            <v>男</v>
          </cell>
          <cell r="G539" t="str">
            <v>前台</v>
          </cell>
          <cell r="H539" t="str">
            <v>河北光华荣昌汽车部件有限公司</v>
          </cell>
          <cell r="I539" t="str">
            <v>发泡车间</v>
          </cell>
          <cell r="J539" t="str">
            <v>发泡车间</v>
          </cell>
          <cell r="K539" t="str">
            <v>发泡工</v>
          </cell>
        </row>
        <row r="539">
          <cell r="M539" t="str">
            <v>河北</v>
          </cell>
          <cell r="N539" t="str">
            <v>天津宏达翔科技有限公司</v>
          </cell>
          <cell r="O539" t="str">
            <v>劳务派遣</v>
          </cell>
          <cell r="P539" t="str">
            <v>是</v>
          </cell>
          <cell r="Q539" t="str">
            <v>否</v>
          </cell>
          <cell r="R539" t="str">
            <v>劳务派遣</v>
          </cell>
          <cell r="S539" t="str">
            <v>生产类</v>
          </cell>
          <cell r="T539" t="str">
            <v>直接人员</v>
          </cell>
        </row>
        <row r="540">
          <cell r="D540" t="str">
            <v>张志琛</v>
          </cell>
          <cell r="E540" t="str">
            <v>130983200010281113</v>
          </cell>
          <cell r="F540" t="str">
            <v>男</v>
          </cell>
          <cell r="G540" t="str">
            <v>前台</v>
          </cell>
          <cell r="H540" t="str">
            <v>河北光华荣昌汽车部件有限公司</v>
          </cell>
          <cell r="I540" t="str">
            <v>发泡车间</v>
          </cell>
          <cell r="J540" t="str">
            <v>发泡车间</v>
          </cell>
          <cell r="K540" t="str">
            <v>发泡工</v>
          </cell>
        </row>
        <row r="540">
          <cell r="M540" t="str">
            <v>河北</v>
          </cell>
          <cell r="N540" t="str">
            <v>天津宏达翔科技有限公司</v>
          </cell>
          <cell r="O540" t="str">
            <v>劳务派遣</v>
          </cell>
          <cell r="P540" t="str">
            <v>是</v>
          </cell>
          <cell r="Q540" t="str">
            <v>否</v>
          </cell>
          <cell r="R540" t="str">
            <v>劳务派遣</v>
          </cell>
          <cell r="S540" t="str">
            <v>生产类</v>
          </cell>
          <cell r="T540" t="str">
            <v>直接人员</v>
          </cell>
        </row>
        <row r="541">
          <cell r="D541" t="str">
            <v>杜昊展</v>
          </cell>
          <cell r="E541" t="str">
            <v>130983200512072813</v>
          </cell>
          <cell r="F541" t="str">
            <v>男</v>
          </cell>
          <cell r="G541" t="str">
            <v>前台</v>
          </cell>
          <cell r="H541" t="str">
            <v>河北光华荣昌汽车部件有限公司</v>
          </cell>
          <cell r="I541" t="str">
            <v>焊接车间</v>
          </cell>
          <cell r="J541" t="str">
            <v>焊接车间</v>
          </cell>
          <cell r="K541" t="str">
            <v>摆件工</v>
          </cell>
        </row>
        <row r="541">
          <cell r="M541" t="str">
            <v>河北</v>
          </cell>
          <cell r="N541" t="str">
            <v>天津宏达翔科技有限公司</v>
          </cell>
          <cell r="O541" t="str">
            <v>劳务派遣</v>
          </cell>
          <cell r="P541" t="str">
            <v>是</v>
          </cell>
          <cell r="Q541" t="str">
            <v>否</v>
          </cell>
          <cell r="R541" t="str">
            <v>劳务派遣</v>
          </cell>
          <cell r="S541" t="str">
            <v>生产类</v>
          </cell>
          <cell r="T541" t="str">
            <v>直接人员</v>
          </cell>
        </row>
        <row r="542">
          <cell r="D542" t="str">
            <v>孙尧</v>
          </cell>
          <cell r="E542" t="str">
            <v>130983199805223018</v>
          </cell>
          <cell r="F542" t="str">
            <v>男</v>
          </cell>
          <cell r="G542" t="str">
            <v>前台</v>
          </cell>
          <cell r="H542" t="str">
            <v>河北光华荣昌汽车部件有限公司</v>
          </cell>
          <cell r="I542" t="str">
            <v>座椅总装车间</v>
          </cell>
          <cell r="J542" t="str">
            <v>座椅组装</v>
          </cell>
          <cell r="K542" t="str">
            <v>组装工</v>
          </cell>
        </row>
        <row r="542">
          <cell r="M542" t="str">
            <v>河北</v>
          </cell>
          <cell r="N542" t="str">
            <v>天津宏达翔科技有限公司</v>
          </cell>
          <cell r="O542" t="str">
            <v>劳务派遣</v>
          </cell>
          <cell r="P542" t="str">
            <v>是</v>
          </cell>
          <cell r="Q542" t="str">
            <v>否</v>
          </cell>
          <cell r="R542" t="str">
            <v>劳务派遣</v>
          </cell>
          <cell r="S542" t="str">
            <v>生产类</v>
          </cell>
          <cell r="T542" t="str">
            <v>直接人员</v>
          </cell>
        </row>
        <row r="543">
          <cell r="D543" t="str">
            <v>孟令帅</v>
          </cell>
          <cell r="E543" t="str">
            <v>130983200309241810</v>
          </cell>
          <cell r="F543" t="str">
            <v>男</v>
          </cell>
          <cell r="G543" t="str">
            <v>前台</v>
          </cell>
          <cell r="H543" t="str">
            <v>河北光华荣昌汽车部件有限公司</v>
          </cell>
          <cell r="I543" t="str">
            <v>焊接车间</v>
          </cell>
          <cell r="J543" t="str">
            <v>焊接摆件</v>
          </cell>
          <cell r="K543" t="str">
            <v>摆件工</v>
          </cell>
        </row>
        <row r="543">
          <cell r="M543" t="str">
            <v>河北</v>
          </cell>
          <cell r="N543" t="str">
            <v>天津宏达翔科技有限公司</v>
          </cell>
          <cell r="O543" t="str">
            <v>劳务派遣</v>
          </cell>
          <cell r="P543" t="str">
            <v>是</v>
          </cell>
          <cell r="Q543" t="str">
            <v>否</v>
          </cell>
          <cell r="R543" t="str">
            <v>劳务派遣</v>
          </cell>
          <cell r="S543" t="str">
            <v>生产类</v>
          </cell>
          <cell r="T543" t="str">
            <v>直接人员</v>
          </cell>
        </row>
        <row r="544">
          <cell r="D544" t="str">
            <v>何佳锋</v>
          </cell>
          <cell r="E544" t="str">
            <v>13098320060324051X</v>
          </cell>
          <cell r="F544" t="str">
            <v>男</v>
          </cell>
          <cell r="G544" t="str">
            <v>前台</v>
          </cell>
          <cell r="H544" t="str">
            <v>河北光华荣昌汽车部件有限公司</v>
          </cell>
          <cell r="I544" t="str">
            <v>焊接车间</v>
          </cell>
          <cell r="J544" t="str">
            <v>焊接摆件</v>
          </cell>
          <cell r="K544" t="str">
            <v>摆件工</v>
          </cell>
        </row>
        <row r="544">
          <cell r="M544" t="str">
            <v>河北</v>
          </cell>
          <cell r="N544" t="str">
            <v>天津宏达翔科技有限公司</v>
          </cell>
          <cell r="O544" t="str">
            <v>劳务派遣</v>
          </cell>
          <cell r="P544" t="str">
            <v>是</v>
          </cell>
          <cell r="Q544" t="str">
            <v>否</v>
          </cell>
          <cell r="R544" t="str">
            <v>劳务派遣</v>
          </cell>
          <cell r="S544" t="str">
            <v>生产类</v>
          </cell>
          <cell r="T544" t="str">
            <v>直接人员</v>
          </cell>
        </row>
        <row r="545">
          <cell r="D545" t="str">
            <v>于航伟</v>
          </cell>
          <cell r="E545" t="str">
            <v>130983200507173718</v>
          </cell>
          <cell r="F545" t="str">
            <v>男</v>
          </cell>
          <cell r="G545" t="str">
            <v>前台</v>
          </cell>
          <cell r="H545" t="str">
            <v>河北光华荣昌汽车部件有限公司</v>
          </cell>
          <cell r="I545" t="str">
            <v>焊接车间</v>
          </cell>
          <cell r="J545" t="str">
            <v>焊接摆件</v>
          </cell>
          <cell r="K545" t="str">
            <v>摆件工</v>
          </cell>
        </row>
        <row r="545">
          <cell r="M545" t="str">
            <v>河北</v>
          </cell>
          <cell r="N545" t="str">
            <v>天津宏达翔科技有限公司</v>
          </cell>
          <cell r="O545" t="str">
            <v>劳务派遣</v>
          </cell>
          <cell r="P545" t="str">
            <v>是</v>
          </cell>
          <cell r="Q545" t="str">
            <v>否</v>
          </cell>
          <cell r="R545" t="str">
            <v>劳务派遣</v>
          </cell>
          <cell r="S545" t="str">
            <v>生产类</v>
          </cell>
          <cell r="T545" t="str">
            <v>直接人员</v>
          </cell>
        </row>
        <row r="546">
          <cell r="D546" t="str">
            <v>郑立卓</v>
          </cell>
          <cell r="E546" t="str">
            <v>130983200606231811</v>
          </cell>
          <cell r="F546" t="str">
            <v>男</v>
          </cell>
          <cell r="G546" t="str">
            <v>前台</v>
          </cell>
          <cell r="H546" t="str">
            <v>河北光华荣昌汽车部件有限公司</v>
          </cell>
          <cell r="I546" t="str">
            <v>发泡车间</v>
          </cell>
          <cell r="J546" t="str">
            <v>发泡车间</v>
          </cell>
          <cell r="K546" t="str">
            <v>发泡工</v>
          </cell>
        </row>
        <row r="546">
          <cell r="M546" t="str">
            <v>河北</v>
          </cell>
          <cell r="N546" t="str">
            <v>天津宏达翔科技有限公司</v>
          </cell>
          <cell r="O546" t="str">
            <v>劳务派遣</v>
          </cell>
          <cell r="P546" t="str">
            <v>是</v>
          </cell>
          <cell r="Q546" t="str">
            <v>否</v>
          </cell>
          <cell r="R546" t="str">
            <v>劳务派遣</v>
          </cell>
          <cell r="S546" t="str">
            <v>生产类</v>
          </cell>
          <cell r="T546" t="str">
            <v>直接人员</v>
          </cell>
        </row>
        <row r="547">
          <cell r="D547" t="str">
            <v>张宾</v>
          </cell>
          <cell r="E547" t="str">
            <v>130983200405110052</v>
          </cell>
          <cell r="F547" t="str">
            <v>男</v>
          </cell>
          <cell r="G547" t="str">
            <v>前台</v>
          </cell>
          <cell r="H547" t="str">
            <v>河北光华荣昌汽车部件有限公司</v>
          </cell>
          <cell r="I547" t="str">
            <v>座椅总装车间</v>
          </cell>
          <cell r="J547" t="str">
            <v>座椅总装车间</v>
          </cell>
          <cell r="K547" t="str">
            <v>组装工</v>
          </cell>
        </row>
        <row r="547">
          <cell r="M547" t="str">
            <v>河北</v>
          </cell>
          <cell r="N547" t="str">
            <v>天津宏达翔科技有限公司</v>
          </cell>
          <cell r="O547" t="str">
            <v>劳务派遣</v>
          </cell>
          <cell r="P547" t="str">
            <v>是</v>
          </cell>
          <cell r="Q547" t="str">
            <v>否</v>
          </cell>
          <cell r="R547" t="str">
            <v>劳务派遣</v>
          </cell>
          <cell r="S547" t="str">
            <v>生产类</v>
          </cell>
          <cell r="T547" t="str">
            <v>直接人员</v>
          </cell>
        </row>
        <row r="548">
          <cell r="D548" t="str">
            <v>段金祺</v>
          </cell>
          <cell r="E548" t="str">
            <v>130983199812043015</v>
          </cell>
          <cell r="F548" t="str">
            <v>男</v>
          </cell>
          <cell r="G548" t="str">
            <v>前台</v>
          </cell>
          <cell r="H548" t="str">
            <v>河北光华荣昌汽车部件有限公司</v>
          </cell>
          <cell r="I548" t="str">
            <v>座椅总装车间</v>
          </cell>
          <cell r="J548" t="str">
            <v>座椅总装车间</v>
          </cell>
          <cell r="K548" t="str">
            <v>组装工</v>
          </cell>
        </row>
        <row r="548">
          <cell r="M548" t="str">
            <v>河北</v>
          </cell>
          <cell r="N548" t="str">
            <v>天津宏达翔科技有限公司</v>
          </cell>
          <cell r="O548" t="str">
            <v>劳务派遣</v>
          </cell>
          <cell r="P548" t="str">
            <v>是</v>
          </cell>
          <cell r="Q548" t="str">
            <v>否</v>
          </cell>
          <cell r="R548" t="str">
            <v>劳务派遣</v>
          </cell>
          <cell r="S548" t="str">
            <v>生产类</v>
          </cell>
          <cell r="T548" t="str">
            <v>直接人员</v>
          </cell>
        </row>
        <row r="549">
          <cell r="D549" t="str">
            <v>刘九普</v>
          </cell>
          <cell r="E549" t="str">
            <v>130925200506187215</v>
          </cell>
          <cell r="F549" t="str">
            <v>男</v>
          </cell>
          <cell r="G549" t="str">
            <v>前台</v>
          </cell>
          <cell r="H549" t="str">
            <v>河北光华荣昌汽车部件有限公司</v>
          </cell>
          <cell r="I549" t="str">
            <v>发泡车间</v>
          </cell>
          <cell r="J549" t="str">
            <v>发泡车间</v>
          </cell>
          <cell r="K549" t="str">
            <v>发泡工</v>
          </cell>
        </row>
        <row r="549">
          <cell r="M549" t="str">
            <v>河北</v>
          </cell>
          <cell r="N549" t="str">
            <v>天津宏达翔科技有限公司</v>
          </cell>
          <cell r="O549" t="str">
            <v>劳务派遣</v>
          </cell>
          <cell r="P549" t="str">
            <v>是</v>
          </cell>
          <cell r="Q549" t="str">
            <v>否</v>
          </cell>
          <cell r="R549" t="str">
            <v>劳务派遣</v>
          </cell>
          <cell r="S549" t="str">
            <v>生产类</v>
          </cell>
          <cell r="T549" t="str">
            <v>直接人员</v>
          </cell>
        </row>
        <row r="550">
          <cell r="D550" t="str">
            <v>孙金丽</v>
          </cell>
          <cell r="E550" t="str">
            <v>130983199880512308x</v>
          </cell>
          <cell r="F550" t="str">
            <v>女</v>
          </cell>
          <cell r="G550" t="str">
            <v>前台</v>
          </cell>
          <cell r="H550" t="str">
            <v>河北光华荣昌汽车部件有限公司</v>
          </cell>
          <cell r="I550" t="str">
            <v>发泡车间</v>
          </cell>
          <cell r="J550" t="str">
            <v>发泡车间</v>
          </cell>
          <cell r="K550" t="str">
            <v>发泡工</v>
          </cell>
        </row>
        <row r="550">
          <cell r="M550" t="str">
            <v>河北</v>
          </cell>
          <cell r="N550" t="str">
            <v>天津宏达翔科技有限公司</v>
          </cell>
          <cell r="O550" t="str">
            <v>劳务派遣</v>
          </cell>
          <cell r="P550" t="str">
            <v>是</v>
          </cell>
          <cell r="Q550" t="str">
            <v>否</v>
          </cell>
          <cell r="R550" t="str">
            <v>劳务派遣</v>
          </cell>
          <cell r="S550" t="str">
            <v>生产类</v>
          </cell>
          <cell r="T550" t="str">
            <v>直接人员</v>
          </cell>
        </row>
        <row r="551">
          <cell r="D551" t="str">
            <v>张超楠</v>
          </cell>
        </row>
        <row r="551">
          <cell r="F551" t="str">
            <v>男</v>
          </cell>
          <cell r="G551" t="str">
            <v>前台</v>
          </cell>
          <cell r="H551" t="str">
            <v>河北光华荣昌汽车部件有限公司</v>
          </cell>
          <cell r="I551" t="str">
            <v>冲压弯管车间</v>
          </cell>
          <cell r="J551" t="str">
            <v>冲压弯管车间</v>
          </cell>
          <cell r="K551" t="str">
            <v>操作工</v>
          </cell>
        </row>
        <row r="551">
          <cell r="M551" t="str">
            <v>河北</v>
          </cell>
          <cell r="N551" t="str">
            <v>正熙人力</v>
          </cell>
          <cell r="O551" t="str">
            <v>劳务派遣</v>
          </cell>
          <cell r="P551" t="str">
            <v>是</v>
          </cell>
          <cell r="Q551" t="str">
            <v>否</v>
          </cell>
          <cell r="R551" t="str">
            <v>劳务派遣</v>
          </cell>
          <cell r="S551" t="str">
            <v>生产类</v>
          </cell>
          <cell r="T551" t="str">
            <v>直接人员</v>
          </cell>
        </row>
        <row r="552">
          <cell r="D552" t="str">
            <v>李硕</v>
          </cell>
        </row>
        <row r="552">
          <cell r="F552" t="str">
            <v>男</v>
          </cell>
          <cell r="G552" t="str">
            <v>前台</v>
          </cell>
          <cell r="H552" t="str">
            <v>河北光华荣昌汽车部件有限公司</v>
          </cell>
          <cell r="I552" t="str">
            <v>冲压弯管车间</v>
          </cell>
          <cell r="J552" t="str">
            <v>冲压弯管车间</v>
          </cell>
          <cell r="K552" t="str">
            <v>操作工</v>
          </cell>
        </row>
        <row r="552">
          <cell r="M552" t="str">
            <v>河北</v>
          </cell>
          <cell r="N552" t="str">
            <v>正熙人力</v>
          </cell>
          <cell r="O552" t="str">
            <v>劳务派遣</v>
          </cell>
          <cell r="P552" t="str">
            <v>是</v>
          </cell>
          <cell r="Q552" t="str">
            <v>否</v>
          </cell>
          <cell r="R552" t="str">
            <v>劳务派遣</v>
          </cell>
          <cell r="S552" t="str">
            <v>生产类</v>
          </cell>
          <cell r="T552" t="str">
            <v>直接人员</v>
          </cell>
        </row>
        <row r="553">
          <cell r="D553" t="str">
            <v>高维儒</v>
          </cell>
          <cell r="E553" t="str">
            <v>130925198904096212</v>
          </cell>
          <cell r="F553" t="str">
            <v>男</v>
          </cell>
          <cell r="G553" t="str">
            <v>前台</v>
          </cell>
          <cell r="H553" t="str">
            <v>河北光华荣昌汽车部件有限公司</v>
          </cell>
          <cell r="I553" t="str">
            <v>焊接车间</v>
          </cell>
          <cell r="J553" t="str">
            <v>焊接车间</v>
          </cell>
          <cell r="K553" t="str">
            <v>焊工</v>
          </cell>
        </row>
        <row r="553">
          <cell r="M553" t="str">
            <v>河北</v>
          </cell>
          <cell r="N553" t="str">
            <v>正熙人力</v>
          </cell>
          <cell r="O553" t="str">
            <v>劳务派遣</v>
          </cell>
          <cell r="P553" t="str">
            <v>是</v>
          </cell>
          <cell r="Q553" t="str">
            <v>否</v>
          </cell>
          <cell r="R553" t="str">
            <v>劳务派遣</v>
          </cell>
          <cell r="S553" t="str">
            <v>生产类</v>
          </cell>
          <cell r="T553" t="str">
            <v>直接人员</v>
          </cell>
        </row>
        <row r="554">
          <cell r="D554" t="str">
            <v>杨福超</v>
          </cell>
          <cell r="E554" t="str">
            <v>132930198701051818</v>
          </cell>
          <cell r="F554" t="str">
            <v>男</v>
          </cell>
          <cell r="G554" t="str">
            <v>前台</v>
          </cell>
          <cell r="H554" t="str">
            <v>河北光华荣昌汽车部件有限公司</v>
          </cell>
          <cell r="I554" t="str">
            <v>焊接车间</v>
          </cell>
          <cell r="J554" t="str">
            <v>焊接车间</v>
          </cell>
          <cell r="K554" t="str">
            <v>焊工</v>
          </cell>
        </row>
        <row r="554">
          <cell r="M554" t="str">
            <v>河北</v>
          </cell>
          <cell r="N554" t="str">
            <v>正熙人力</v>
          </cell>
          <cell r="O554" t="str">
            <v>劳务派遣</v>
          </cell>
          <cell r="P554" t="str">
            <v>是</v>
          </cell>
          <cell r="Q554" t="str">
            <v>否</v>
          </cell>
          <cell r="R554" t="str">
            <v>劳务派遣</v>
          </cell>
          <cell r="S554" t="str">
            <v>生产类</v>
          </cell>
          <cell r="T554" t="str">
            <v>直接人员</v>
          </cell>
        </row>
        <row r="555">
          <cell r="D555" t="str">
            <v>蒋金伟</v>
          </cell>
          <cell r="E555" t="str">
            <v>130983198608082012</v>
          </cell>
          <cell r="F555" t="str">
            <v>男</v>
          </cell>
          <cell r="G555" t="str">
            <v>前台</v>
          </cell>
          <cell r="H555" t="str">
            <v>河北光华荣昌汽车部件有限公司</v>
          </cell>
          <cell r="I555" t="str">
            <v>焊接车间</v>
          </cell>
          <cell r="J555" t="str">
            <v>焊接车间</v>
          </cell>
          <cell r="K555" t="str">
            <v>焊工</v>
          </cell>
        </row>
        <row r="555">
          <cell r="M555" t="str">
            <v>河北</v>
          </cell>
          <cell r="N555" t="str">
            <v>正熙人力</v>
          </cell>
          <cell r="O555" t="str">
            <v>劳务派遣</v>
          </cell>
          <cell r="P555" t="str">
            <v>是</v>
          </cell>
          <cell r="Q555" t="str">
            <v>否</v>
          </cell>
          <cell r="R555" t="str">
            <v>劳务派遣</v>
          </cell>
          <cell r="S555" t="str">
            <v>生产类</v>
          </cell>
          <cell r="T555" t="str">
            <v>直接人员</v>
          </cell>
        </row>
        <row r="556">
          <cell r="D556" t="str">
            <v>赵家奇</v>
          </cell>
          <cell r="E556" t="str">
            <v>132930198903151825</v>
          </cell>
          <cell r="F556" t="str">
            <v>男</v>
          </cell>
          <cell r="G556" t="str">
            <v>前台</v>
          </cell>
          <cell r="H556" t="str">
            <v>河北光华荣昌汽车部件有限公司</v>
          </cell>
          <cell r="I556" t="str">
            <v>焊接车间</v>
          </cell>
          <cell r="J556" t="str">
            <v>焊接车间</v>
          </cell>
          <cell r="K556" t="str">
            <v>焊工</v>
          </cell>
        </row>
        <row r="556">
          <cell r="M556" t="str">
            <v>河北</v>
          </cell>
          <cell r="N556" t="str">
            <v>正熙人力</v>
          </cell>
          <cell r="O556" t="str">
            <v>劳务派遣</v>
          </cell>
          <cell r="P556" t="str">
            <v>是</v>
          </cell>
          <cell r="Q556" t="str">
            <v>否</v>
          </cell>
          <cell r="R556" t="str">
            <v>劳务派遣</v>
          </cell>
          <cell r="S556" t="str">
            <v>生产类</v>
          </cell>
          <cell r="T556" t="str">
            <v>直接人员</v>
          </cell>
        </row>
        <row r="557">
          <cell r="D557" t="str">
            <v>郑立中</v>
          </cell>
        </row>
        <row r="557">
          <cell r="F557" t="str">
            <v>男</v>
          </cell>
          <cell r="G557" t="str">
            <v>前台</v>
          </cell>
          <cell r="H557" t="str">
            <v>河北光华荣昌汽车部件有限公司</v>
          </cell>
          <cell r="I557" t="str">
            <v>焊接车间</v>
          </cell>
          <cell r="J557" t="str">
            <v>焊接车间</v>
          </cell>
          <cell r="K557" t="str">
            <v>焊工</v>
          </cell>
        </row>
        <row r="557">
          <cell r="M557" t="str">
            <v>河北</v>
          </cell>
          <cell r="N557" t="str">
            <v>正熙人力</v>
          </cell>
          <cell r="O557" t="str">
            <v>劳务派遣</v>
          </cell>
          <cell r="P557" t="str">
            <v>是</v>
          </cell>
          <cell r="Q557" t="str">
            <v>否</v>
          </cell>
          <cell r="R557" t="str">
            <v>劳务派遣</v>
          </cell>
          <cell r="S557" t="str">
            <v>生产类</v>
          </cell>
          <cell r="T557" t="str">
            <v>直接人员</v>
          </cell>
        </row>
        <row r="558">
          <cell r="D558" t="str">
            <v>张增宇</v>
          </cell>
          <cell r="E558" t="str">
            <v>1309291999092993231</v>
          </cell>
          <cell r="F558" t="str">
            <v>男</v>
          </cell>
          <cell r="G558" t="str">
            <v>前台</v>
          </cell>
          <cell r="H558" t="str">
            <v>河北光华荣昌汽车部件有限公司</v>
          </cell>
          <cell r="I558" t="str">
            <v>焊接车间</v>
          </cell>
          <cell r="J558" t="str">
            <v>焊接车间</v>
          </cell>
          <cell r="K558" t="str">
            <v>焊工</v>
          </cell>
        </row>
        <row r="558">
          <cell r="M558" t="str">
            <v>河北</v>
          </cell>
          <cell r="N558" t="str">
            <v>正熙人力</v>
          </cell>
          <cell r="O558" t="str">
            <v>劳务派遣</v>
          </cell>
          <cell r="P558" t="str">
            <v>是</v>
          </cell>
          <cell r="Q558" t="str">
            <v>否</v>
          </cell>
          <cell r="R558" t="str">
            <v>劳务派遣</v>
          </cell>
          <cell r="S558" t="str">
            <v>生产类</v>
          </cell>
          <cell r="T558" t="str">
            <v>直接人员</v>
          </cell>
        </row>
        <row r="559">
          <cell r="D559" t="str">
            <v>张增喜</v>
          </cell>
          <cell r="E559" t="str">
            <v>130929199010273216</v>
          </cell>
          <cell r="F559" t="str">
            <v>男</v>
          </cell>
          <cell r="G559" t="str">
            <v>前台</v>
          </cell>
          <cell r="H559" t="str">
            <v>河北光华荣昌汽车部件有限公司</v>
          </cell>
          <cell r="I559" t="str">
            <v>焊接车间</v>
          </cell>
          <cell r="J559" t="str">
            <v>焊接车间</v>
          </cell>
          <cell r="K559" t="str">
            <v>焊工</v>
          </cell>
        </row>
        <row r="559">
          <cell r="M559" t="str">
            <v>河北</v>
          </cell>
          <cell r="N559" t="str">
            <v>正熙人力</v>
          </cell>
          <cell r="O559" t="str">
            <v>劳务派遣</v>
          </cell>
          <cell r="P559" t="str">
            <v>是</v>
          </cell>
          <cell r="Q559" t="str">
            <v>否</v>
          </cell>
          <cell r="R559" t="str">
            <v>劳务派遣</v>
          </cell>
          <cell r="S559" t="str">
            <v>生产类</v>
          </cell>
          <cell r="T559" t="str">
            <v>直接人员</v>
          </cell>
        </row>
        <row r="560">
          <cell r="D560" t="str">
            <v>何俊发</v>
          </cell>
          <cell r="E560" t="str">
            <v>130983199606161838</v>
          </cell>
          <cell r="F560" t="str">
            <v>男</v>
          </cell>
          <cell r="G560" t="str">
            <v>前台</v>
          </cell>
          <cell r="H560" t="str">
            <v>河北光华荣昌汽车部件有限公司</v>
          </cell>
          <cell r="I560" t="str">
            <v>焊接车间</v>
          </cell>
          <cell r="J560" t="str">
            <v>焊接车间</v>
          </cell>
          <cell r="K560" t="str">
            <v>焊工</v>
          </cell>
        </row>
        <row r="560">
          <cell r="M560" t="str">
            <v>河北</v>
          </cell>
          <cell r="N560" t="str">
            <v>正熙人力</v>
          </cell>
          <cell r="O560" t="str">
            <v>劳务派遣</v>
          </cell>
          <cell r="P560" t="str">
            <v>是</v>
          </cell>
          <cell r="Q560" t="str">
            <v>否</v>
          </cell>
          <cell r="R560" t="str">
            <v>劳务派遣</v>
          </cell>
          <cell r="S560" t="str">
            <v>生产类</v>
          </cell>
          <cell r="T560" t="str">
            <v>直接人员</v>
          </cell>
        </row>
        <row r="561">
          <cell r="D561" t="str">
            <v>范秀荷</v>
          </cell>
          <cell r="E561" t="str">
            <v>132930197906055527</v>
          </cell>
          <cell r="F561" t="str">
            <v>女</v>
          </cell>
          <cell r="G561" t="str">
            <v>前台</v>
          </cell>
          <cell r="H561" t="str">
            <v>河北光华荣昌汽车部件有限公司</v>
          </cell>
          <cell r="I561" t="str">
            <v>焊接车间</v>
          </cell>
          <cell r="J561" t="str">
            <v>焊接车间</v>
          </cell>
          <cell r="K561" t="str">
            <v>摆件工</v>
          </cell>
        </row>
        <row r="561">
          <cell r="M561" t="str">
            <v>河北</v>
          </cell>
          <cell r="N561" t="str">
            <v>正熙人力</v>
          </cell>
          <cell r="O561" t="str">
            <v>劳务派遣</v>
          </cell>
          <cell r="P561" t="str">
            <v>是</v>
          </cell>
          <cell r="Q561" t="str">
            <v>否</v>
          </cell>
          <cell r="R561" t="str">
            <v>劳务派遣</v>
          </cell>
          <cell r="S561" t="str">
            <v>生产类</v>
          </cell>
          <cell r="T561" t="str">
            <v>直接人员</v>
          </cell>
        </row>
        <row r="562">
          <cell r="D562" t="str">
            <v>杨金军</v>
          </cell>
          <cell r="E562" t="str">
            <v>130921197612152016</v>
          </cell>
          <cell r="F562" t="str">
            <v>男</v>
          </cell>
          <cell r="G562" t="str">
            <v>前台</v>
          </cell>
          <cell r="H562" t="str">
            <v>河北光华荣昌汽车部件有限公司</v>
          </cell>
          <cell r="I562" t="str">
            <v>焊接车间</v>
          </cell>
          <cell r="J562" t="str">
            <v>焊接车间</v>
          </cell>
          <cell r="K562" t="str">
            <v>摆件工</v>
          </cell>
        </row>
        <row r="562">
          <cell r="M562" t="str">
            <v>河北</v>
          </cell>
          <cell r="N562" t="str">
            <v>正熙人力</v>
          </cell>
          <cell r="O562" t="str">
            <v>劳务派遣</v>
          </cell>
          <cell r="P562" t="str">
            <v>是</v>
          </cell>
          <cell r="Q562" t="str">
            <v>否</v>
          </cell>
          <cell r="R562" t="str">
            <v>劳务派遣</v>
          </cell>
          <cell r="S562" t="str">
            <v>生产类</v>
          </cell>
          <cell r="T562" t="str">
            <v>直接人员</v>
          </cell>
        </row>
        <row r="563">
          <cell r="D563" t="str">
            <v>于宏宏</v>
          </cell>
          <cell r="E563" t="str">
            <v>23123198304151123</v>
          </cell>
          <cell r="F563" t="str">
            <v>女</v>
          </cell>
          <cell r="G563" t="str">
            <v>前台</v>
          </cell>
          <cell r="H563" t="str">
            <v>河北光华荣昌汽车部件有限公司</v>
          </cell>
          <cell r="I563" t="str">
            <v>焊接车间</v>
          </cell>
          <cell r="J563" t="str">
            <v>焊接车间</v>
          </cell>
          <cell r="K563" t="str">
            <v>摆件工</v>
          </cell>
        </row>
        <row r="563">
          <cell r="M563" t="str">
            <v>河北</v>
          </cell>
          <cell r="N563" t="str">
            <v>正熙人力</v>
          </cell>
          <cell r="O563" t="str">
            <v>劳务派遣</v>
          </cell>
          <cell r="P563" t="str">
            <v>是</v>
          </cell>
          <cell r="Q563" t="str">
            <v>否</v>
          </cell>
          <cell r="R563" t="str">
            <v>劳务派遣</v>
          </cell>
          <cell r="S563" t="str">
            <v>生产类</v>
          </cell>
          <cell r="T563" t="str">
            <v>直接人员</v>
          </cell>
        </row>
        <row r="564">
          <cell r="D564" t="str">
            <v>刘明达</v>
          </cell>
          <cell r="E564" t="str">
            <v>13098320040619303x</v>
          </cell>
          <cell r="F564" t="str">
            <v>男</v>
          </cell>
          <cell r="G564" t="str">
            <v>前台</v>
          </cell>
          <cell r="H564" t="str">
            <v>河北光华荣昌汽车部件有限公司</v>
          </cell>
          <cell r="I564" t="str">
            <v>焊接车间</v>
          </cell>
          <cell r="J564" t="str">
            <v>焊接车间</v>
          </cell>
          <cell r="K564" t="str">
            <v>摆件工</v>
          </cell>
        </row>
        <row r="564">
          <cell r="M564" t="str">
            <v>河北</v>
          </cell>
          <cell r="N564" t="str">
            <v>正熙人力</v>
          </cell>
          <cell r="O564" t="str">
            <v>劳务派遣</v>
          </cell>
          <cell r="P564" t="str">
            <v>是</v>
          </cell>
          <cell r="Q564" t="str">
            <v>否</v>
          </cell>
          <cell r="R564" t="str">
            <v>劳务派遣</v>
          </cell>
          <cell r="S564" t="str">
            <v>生产类</v>
          </cell>
          <cell r="T564" t="str">
            <v>直接人员</v>
          </cell>
        </row>
        <row r="565">
          <cell r="D565" t="str">
            <v>许德田</v>
          </cell>
          <cell r="E565" t="str">
            <v>130983200504262211</v>
          </cell>
          <cell r="F565" t="str">
            <v>男</v>
          </cell>
          <cell r="G565" t="str">
            <v>前台</v>
          </cell>
          <cell r="H565" t="str">
            <v>河北光华荣昌汽车部件有限公司</v>
          </cell>
          <cell r="I565" t="str">
            <v>焊接车间</v>
          </cell>
          <cell r="J565" t="str">
            <v>焊接车间</v>
          </cell>
          <cell r="K565" t="str">
            <v>摆件工</v>
          </cell>
        </row>
        <row r="565">
          <cell r="M565" t="str">
            <v>河北</v>
          </cell>
          <cell r="N565" t="str">
            <v>正熙人力</v>
          </cell>
          <cell r="O565" t="str">
            <v>劳务派遣</v>
          </cell>
          <cell r="P565" t="str">
            <v>是</v>
          </cell>
          <cell r="Q565" t="str">
            <v>否</v>
          </cell>
          <cell r="R565" t="str">
            <v>劳务派遣</v>
          </cell>
          <cell r="S565" t="str">
            <v>生产类</v>
          </cell>
          <cell r="T565" t="str">
            <v>直接人员</v>
          </cell>
        </row>
        <row r="566">
          <cell r="D566" t="str">
            <v>戴臣</v>
          </cell>
          <cell r="E566" t="str">
            <v>130921199709033215</v>
          </cell>
          <cell r="F566" t="str">
            <v>男</v>
          </cell>
          <cell r="G566" t="str">
            <v>前台</v>
          </cell>
          <cell r="H566" t="str">
            <v>河北光华荣昌汽车部件有限公司</v>
          </cell>
          <cell r="I566" t="str">
            <v>底座装配车间</v>
          </cell>
          <cell r="J566" t="str">
            <v>底座装配车间</v>
          </cell>
          <cell r="K566" t="str">
            <v>组装工</v>
          </cell>
        </row>
        <row r="566">
          <cell r="M566" t="str">
            <v>河北</v>
          </cell>
          <cell r="N566" t="str">
            <v>正熙人力</v>
          </cell>
          <cell r="O566" t="str">
            <v>劳务派遣</v>
          </cell>
          <cell r="P566" t="str">
            <v>是</v>
          </cell>
          <cell r="Q566" t="str">
            <v>否</v>
          </cell>
          <cell r="R566" t="str">
            <v>劳务派遣</v>
          </cell>
          <cell r="S566" t="str">
            <v>生产类</v>
          </cell>
          <cell r="T566" t="str">
            <v>直接人员</v>
          </cell>
        </row>
        <row r="567">
          <cell r="D567" t="str">
            <v>张孝天</v>
          </cell>
          <cell r="E567" t="str">
            <v>1309831984010259185</v>
          </cell>
          <cell r="F567" t="str">
            <v>男</v>
          </cell>
          <cell r="G567" t="str">
            <v>前台</v>
          </cell>
          <cell r="H567" t="str">
            <v>河北光华荣昌汽车部件有限公司</v>
          </cell>
          <cell r="I567" t="str">
            <v>底座装配车间</v>
          </cell>
          <cell r="J567" t="str">
            <v>底座装配车间</v>
          </cell>
          <cell r="K567" t="str">
            <v>组装工</v>
          </cell>
        </row>
        <row r="567">
          <cell r="M567" t="str">
            <v>河北</v>
          </cell>
          <cell r="N567" t="str">
            <v>正熙人力</v>
          </cell>
          <cell r="O567" t="str">
            <v>劳务派遣</v>
          </cell>
          <cell r="P567" t="str">
            <v>是</v>
          </cell>
          <cell r="Q567" t="str">
            <v>否</v>
          </cell>
          <cell r="R567" t="str">
            <v>劳务派遣</v>
          </cell>
          <cell r="S567" t="str">
            <v>生产类</v>
          </cell>
          <cell r="T567" t="str">
            <v>直接人员</v>
          </cell>
        </row>
        <row r="568">
          <cell r="D568" t="str">
            <v>王庆臣</v>
          </cell>
          <cell r="E568" t="str">
            <v>130983199610063034</v>
          </cell>
          <cell r="F568" t="str">
            <v>男</v>
          </cell>
          <cell r="G568" t="str">
            <v>前台</v>
          </cell>
          <cell r="H568" t="str">
            <v>河北光华荣昌汽车部件有限公司</v>
          </cell>
          <cell r="I568" t="str">
            <v>座椅总装车间</v>
          </cell>
          <cell r="J568" t="str">
            <v>座椅总装车间</v>
          </cell>
          <cell r="K568" t="str">
            <v>组装工</v>
          </cell>
        </row>
        <row r="568">
          <cell r="M568" t="str">
            <v>河北</v>
          </cell>
          <cell r="N568" t="str">
            <v>正熙人力</v>
          </cell>
          <cell r="O568" t="str">
            <v>劳务派遣</v>
          </cell>
          <cell r="P568" t="str">
            <v>是</v>
          </cell>
          <cell r="Q568" t="str">
            <v>否</v>
          </cell>
          <cell r="R568" t="str">
            <v>劳务派遣</v>
          </cell>
          <cell r="S568" t="str">
            <v>生产类</v>
          </cell>
          <cell r="T568" t="str">
            <v>直接人员</v>
          </cell>
        </row>
        <row r="569">
          <cell r="D569" t="str">
            <v>闫新硕</v>
          </cell>
          <cell r="E569" t="str">
            <v>130983199504213019</v>
          </cell>
          <cell r="F569" t="str">
            <v>男</v>
          </cell>
          <cell r="G569" t="str">
            <v>前台</v>
          </cell>
          <cell r="H569" t="str">
            <v>河北光华荣昌汽车部件有限公司</v>
          </cell>
          <cell r="I569" t="str">
            <v>座椅总装车间</v>
          </cell>
          <cell r="J569" t="str">
            <v>座椅总装车间</v>
          </cell>
          <cell r="K569" t="str">
            <v>组装工</v>
          </cell>
        </row>
        <row r="569">
          <cell r="M569" t="str">
            <v>河北</v>
          </cell>
          <cell r="N569" t="str">
            <v>正熙人力</v>
          </cell>
          <cell r="O569" t="str">
            <v>劳务派遣</v>
          </cell>
          <cell r="P569" t="str">
            <v>是</v>
          </cell>
          <cell r="Q569" t="str">
            <v>否</v>
          </cell>
          <cell r="R569" t="str">
            <v>劳务派遣</v>
          </cell>
          <cell r="S569" t="str">
            <v>生产类</v>
          </cell>
          <cell r="T569" t="str">
            <v>直接人员</v>
          </cell>
        </row>
        <row r="570">
          <cell r="D570" t="str">
            <v>周会凤</v>
          </cell>
        </row>
        <row r="570">
          <cell r="F570" t="str">
            <v>女</v>
          </cell>
          <cell r="G570" t="str">
            <v>前台</v>
          </cell>
          <cell r="H570" t="str">
            <v>河北光华荣昌汽车部件有限公司</v>
          </cell>
          <cell r="I570" t="str">
            <v>座椅总装车间</v>
          </cell>
          <cell r="J570" t="str">
            <v>座椅总装车间</v>
          </cell>
          <cell r="K570" t="str">
            <v>组装工</v>
          </cell>
        </row>
        <row r="570">
          <cell r="M570" t="str">
            <v>河北</v>
          </cell>
          <cell r="N570" t="str">
            <v>正熙人力</v>
          </cell>
          <cell r="O570" t="str">
            <v>劳务派遣</v>
          </cell>
          <cell r="P570" t="str">
            <v>是</v>
          </cell>
          <cell r="Q570" t="str">
            <v>否</v>
          </cell>
          <cell r="R570" t="str">
            <v>劳务派遣</v>
          </cell>
          <cell r="S570" t="str">
            <v>生产类</v>
          </cell>
          <cell r="T570" t="str">
            <v>直接人员</v>
          </cell>
        </row>
        <row r="571">
          <cell r="D571" t="str">
            <v>高英</v>
          </cell>
          <cell r="E571" t="str">
            <v>130983198609133029</v>
          </cell>
          <cell r="F571" t="str">
            <v>女</v>
          </cell>
          <cell r="G571" t="str">
            <v>前台</v>
          </cell>
          <cell r="H571" t="str">
            <v>河北光华荣昌汽车部件有限公司</v>
          </cell>
          <cell r="I571" t="str">
            <v>座椅总装车间</v>
          </cell>
          <cell r="J571" t="str">
            <v>座椅总装车间</v>
          </cell>
          <cell r="K571" t="str">
            <v>组装工</v>
          </cell>
        </row>
        <row r="571">
          <cell r="M571" t="str">
            <v>河北</v>
          </cell>
          <cell r="N571" t="str">
            <v>正熙人力</v>
          </cell>
          <cell r="O571" t="str">
            <v>劳务派遣</v>
          </cell>
          <cell r="P571" t="str">
            <v>是</v>
          </cell>
          <cell r="Q571" t="str">
            <v>否</v>
          </cell>
          <cell r="R571" t="str">
            <v>劳务派遣</v>
          </cell>
          <cell r="S571" t="str">
            <v>生产类</v>
          </cell>
          <cell r="T571" t="str">
            <v>直接人员</v>
          </cell>
        </row>
        <row r="572">
          <cell r="D572" t="str">
            <v>王素芬</v>
          </cell>
          <cell r="E572" t="str">
            <v>132930197606243024</v>
          </cell>
          <cell r="F572" t="str">
            <v>女</v>
          </cell>
          <cell r="G572" t="str">
            <v>前台</v>
          </cell>
          <cell r="H572" t="str">
            <v>河北光华荣昌汽车部件有限公司</v>
          </cell>
          <cell r="I572" t="str">
            <v>座椅总装车间</v>
          </cell>
          <cell r="J572" t="str">
            <v>座椅总装车间</v>
          </cell>
          <cell r="K572" t="str">
            <v>组装工</v>
          </cell>
        </row>
        <row r="572">
          <cell r="M572" t="str">
            <v>河北</v>
          </cell>
          <cell r="N572" t="str">
            <v>正熙人力</v>
          </cell>
          <cell r="O572" t="str">
            <v>劳务派遣</v>
          </cell>
          <cell r="P572" t="str">
            <v>是</v>
          </cell>
          <cell r="Q572" t="str">
            <v>否</v>
          </cell>
          <cell r="R572" t="str">
            <v>劳务派遣</v>
          </cell>
          <cell r="S572" t="str">
            <v>生产类</v>
          </cell>
          <cell r="T572" t="str">
            <v>直接人员</v>
          </cell>
        </row>
        <row r="573">
          <cell r="D573" t="str">
            <v>韩振芝</v>
          </cell>
        </row>
        <row r="573">
          <cell r="F573" t="str">
            <v>女</v>
          </cell>
          <cell r="G573" t="str">
            <v>前台</v>
          </cell>
          <cell r="H573" t="str">
            <v>河北光华荣昌汽车部件有限公司</v>
          </cell>
          <cell r="I573" t="str">
            <v>冲压弯管车间</v>
          </cell>
          <cell r="J573" t="str">
            <v>冲压弯管车间</v>
          </cell>
          <cell r="K573" t="str">
            <v>操作工</v>
          </cell>
        </row>
        <row r="573">
          <cell r="M573" t="str">
            <v>河北</v>
          </cell>
          <cell r="N573" t="str">
            <v>正熙人力</v>
          </cell>
          <cell r="O573" t="str">
            <v>劳务派遣</v>
          </cell>
          <cell r="P573" t="str">
            <v>是</v>
          </cell>
          <cell r="Q573" t="str">
            <v>否</v>
          </cell>
          <cell r="R573" t="str">
            <v>劳务派遣</v>
          </cell>
          <cell r="S573" t="str">
            <v>生产类</v>
          </cell>
          <cell r="T573" t="str">
            <v>直接人员</v>
          </cell>
        </row>
        <row r="574">
          <cell r="D574" t="str">
            <v>崔明羽</v>
          </cell>
        </row>
        <row r="574">
          <cell r="F574" t="str">
            <v>男</v>
          </cell>
          <cell r="G574" t="str">
            <v>前台</v>
          </cell>
          <cell r="H574" t="str">
            <v>河北光华荣昌汽车部件有限公司</v>
          </cell>
          <cell r="I574" t="str">
            <v>座椅总装车间</v>
          </cell>
          <cell r="J574" t="str">
            <v>座椅总装车间</v>
          </cell>
          <cell r="K574" t="str">
            <v>组装工</v>
          </cell>
        </row>
        <row r="574">
          <cell r="M574" t="str">
            <v>河北</v>
          </cell>
          <cell r="N574" t="str">
            <v>正熙人力</v>
          </cell>
          <cell r="O574" t="str">
            <v>劳务派遣</v>
          </cell>
          <cell r="P574" t="str">
            <v>是</v>
          </cell>
          <cell r="Q574" t="str">
            <v>否</v>
          </cell>
          <cell r="R574" t="str">
            <v>劳务派遣</v>
          </cell>
          <cell r="S574" t="str">
            <v>生产类</v>
          </cell>
          <cell r="T574" t="str">
            <v>直接人员</v>
          </cell>
        </row>
        <row r="575">
          <cell r="D575" t="str">
            <v>赵宝峰</v>
          </cell>
          <cell r="E575" t="str">
            <v>130983200211053918</v>
          </cell>
          <cell r="F575" t="str">
            <v>男</v>
          </cell>
          <cell r="G575" t="str">
            <v>前台</v>
          </cell>
          <cell r="H575" t="str">
            <v>河北光华荣昌汽车部件有限公司</v>
          </cell>
          <cell r="I575" t="str">
            <v>座椅总装车间</v>
          </cell>
          <cell r="J575" t="str">
            <v>座椅总装车间</v>
          </cell>
          <cell r="K575" t="str">
            <v>组装工</v>
          </cell>
        </row>
        <row r="575">
          <cell r="M575" t="str">
            <v>河北</v>
          </cell>
          <cell r="N575" t="str">
            <v>正熙人力</v>
          </cell>
          <cell r="O575" t="str">
            <v>劳务派遣</v>
          </cell>
          <cell r="P575" t="str">
            <v>是</v>
          </cell>
          <cell r="Q575" t="str">
            <v>否</v>
          </cell>
          <cell r="R575" t="str">
            <v>劳务派遣</v>
          </cell>
          <cell r="S575" t="str">
            <v>生产类</v>
          </cell>
          <cell r="T575" t="str">
            <v>直接人员</v>
          </cell>
        </row>
        <row r="576">
          <cell r="D576" t="str">
            <v>李江超</v>
          </cell>
        </row>
        <row r="576">
          <cell r="F576" t="str">
            <v>男</v>
          </cell>
          <cell r="G576" t="str">
            <v>前台</v>
          </cell>
          <cell r="H576" t="str">
            <v>河北光华荣昌汽车部件有限公司</v>
          </cell>
          <cell r="I576" t="str">
            <v>座椅总装车间</v>
          </cell>
          <cell r="J576" t="str">
            <v>座椅总装车间</v>
          </cell>
          <cell r="K576" t="str">
            <v>组装工</v>
          </cell>
        </row>
        <row r="576">
          <cell r="M576" t="str">
            <v>河北</v>
          </cell>
          <cell r="N576" t="str">
            <v>正熙人力</v>
          </cell>
          <cell r="O576" t="str">
            <v>劳务派遣</v>
          </cell>
          <cell r="P576" t="str">
            <v>是</v>
          </cell>
          <cell r="Q576" t="str">
            <v>否</v>
          </cell>
          <cell r="R576" t="str">
            <v>劳务派遣</v>
          </cell>
          <cell r="S576" t="str">
            <v>生产类</v>
          </cell>
          <cell r="T576" t="str">
            <v>直接人员</v>
          </cell>
        </row>
        <row r="577">
          <cell r="D577" t="str">
            <v>李江涛</v>
          </cell>
        </row>
        <row r="577">
          <cell r="F577" t="str">
            <v>男</v>
          </cell>
          <cell r="G577" t="str">
            <v>前台</v>
          </cell>
          <cell r="H577" t="str">
            <v>河北光华荣昌汽车部件有限公司</v>
          </cell>
          <cell r="I577" t="str">
            <v>座椅总装车间</v>
          </cell>
          <cell r="J577" t="str">
            <v>座椅总装车间</v>
          </cell>
          <cell r="K577" t="str">
            <v>组装工</v>
          </cell>
        </row>
        <row r="577">
          <cell r="M577" t="str">
            <v>河北</v>
          </cell>
          <cell r="N577" t="str">
            <v>正熙人力</v>
          </cell>
          <cell r="O577" t="str">
            <v>劳务派遣</v>
          </cell>
          <cell r="P577" t="str">
            <v>是</v>
          </cell>
          <cell r="Q577" t="str">
            <v>否</v>
          </cell>
          <cell r="R577" t="str">
            <v>劳务派遣</v>
          </cell>
          <cell r="S577" t="str">
            <v>生产类</v>
          </cell>
          <cell r="T577" t="str">
            <v>直接人员</v>
          </cell>
        </row>
        <row r="578">
          <cell r="D578" t="str">
            <v>陈松胜</v>
          </cell>
        </row>
        <row r="578">
          <cell r="F578" t="str">
            <v>男</v>
          </cell>
          <cell r="G578" t="str">
            <v>前台</v>
          </cell>
          <cell r="H578" t="str">
            <v>河北光华荣昌汽车部件有限公司</v>
          </cell>
          <cell r="I578" t="str">
            <v>座椅总装车间</v>
          </cell>
          <cell r="J578" t="str">
            <v>座椅总装车间</v>
          </cell>
          <cell r="K578" t="str">
            <v>组装工</v>
          </cell>
        </row>
        <row r="578">
          <cell r="M578" t="str">
            <v>河北</v>
          </cell>
          <cell r="N578" t="str">
            <v>正熙人力</v>
          </cell>
          <cell r="O578" t="str">
            <v>劳务派遣</v>
          </cell>
          <cell r="P578" t="str">
            <v>是</v>
          </cell>
          <cell r="Q578" t="str">
            <v>否</v>
          </cell>
          <cell r="R578" t="str">
            <v>劳务派遣</v>
          </cell>
          <cell r="S578" t="str">
            <v>生产类</v>
          </cell>
          <cell r="T578" t="str">
            <v>直接人员</v>
          </cell>
        </row>
        <row r="579">
          <cell r="D579" t="str">
            <v>王东</v>
          </cell>
        </row>
        <row r="579">
          <cell r="F579" t="str">
            <v>男</v>
          </cell>
          <cell r="G579" t="str">
            <v>前台</v>
          </cell>
          <cell r="H579" t="str">
            <v>河北光华荣昌汽车部件有限公司</v>
          </cell>
          <cell r="I579" t="str">
            <v>座椅总装车间</v>
          </cell>
          <cell r="J579" t="str">
            <v>座椅总装车间</v>
          </cell>
          <cell r="K579" t="str">
            <v>组装工</v>
          </cell>
        </row>
        <row r="579">
          <cell r="M579" t="str">
            <v>河北</v>
          </cell>
          <cell r="N579" t="str">
            <v>正熙人力</v>
          </cell>
          <cell r="O579" t="str">
            <v>劳务派遣</v>
          </cell>
          <cell r="P579" t="str">
            <v>是</v>
          </cell>
          <cell r="Q579" t="str">
            <v>否</v>
          </cell>
          <cell r="R579" t="str">
            <v>劳务派遣</v>
          </cell>
          <cell r="S579" t="str">
            <v>生产类</v>
          </cell>
          <cell r="T579" t="str">
            <v>直接人员</v>
          </cell>
        </row>
        <row r="580">
          <cell r="D580" t="str">
            <v>李晓慧</v>
          </cell>
        </row>
        <row r="580">
          <cell r="F580" t="str">
            <v>女</v>
          </cell>
          <cell r="G580" t="str">
            <v>前台</v>
          </cell>
          <cell r="H580" t="str">
            <v>河北光华荣昌汽车部件有限公司</v>
          </cell>
          <cell r="I580" t="str">
            <v>发泡车间</v>
          </cell>
          <cell r="J580" t="str">
            <v>发泡车间</v>
          </cell>
          <cell r="K580" t="str">
            <v>发泡工</v>
          </cell>
        </row>
        <row r="580">
          <cell r="M580" t="str">
            <v>河北</v>
          </cell>
          <cell r="N580" t="str">
            <v>正熙人力</v>
          </cell>
          <cell r="O580" t="str">
            <v>劳务派遣</v>
          </cell>
          <cell r="P580" t="str">
            <v>是</v>
          </cell>
          <cell r="Q580" t="str">
            <v>否</v>
          </cell>
          <cell r="R580" t="str">
            <v>劳务派遣</v>
          </cell>
          <cell r="S580" t="str">
            <v>生产类</v>
          </cell>
          <cell r="T580" t="str">
            <v>直接人员</v>
          </cell>
        </row>
        <row r="581">
          <cell r="D581" t="str">
            <v>蒋芸瑞</v>
          </cell>
        </row>
        <row r="581">
          <cell r="F581" t="str">
            <v>男</v>
          </cell>
          <cell r="G581" t="str">
            <v>前台</v>
          </cell>
          <cell r="H581" t="str">
            <v>河北光华荣昌汽车部件有限公司</v>
          </cell>
          <cell r="I581" t="str">
            <v>发泡车间</v>
          </cell>
          <cell r="J581" t="str">
            <v>发泡车间</v>
          </cell>
          <cell r="K581" t="str">
            <v>发泡工</v>
          </cell>
        </row>
        <row r="581">
          <cell r="M581" t="str">
            <v>河北</v>
          </cell>
          <cell r="N581" t="str">
            <v>正熙人力</v>
          </cell>
          <cell r="O581" t="str">
            <v>劳务派遣</v>
          </cell>
          <cell r="P581" t="str">
            <v>是</v>
          </cell>
          <cell r="Q581" t="str">
            <v>否</v>
          </cell>
          <cell r="R581" t="str">
            <v>劳务派遣</v>
          </cell>
          <cell r="S581" t="str">
            <v>生产类</v>
          </cell>
          <cell r="T581" t="str">
            <v>直接人员</v>
          </cell>
        </row>
        <row r="582">
          <cell r="D582" t="str">
            <v>李泽晓</v>
          </cell>
        </row>
        <row r="582">
          <cell r="F582" t="str">
            <v>女</v>
          </cell>
          <cell r="G582" t="str">
            <v>前台</v>
          </cell>
          <cell r="H582" t="str">
            <v>河北光华荣昌汽车部件有限公司</v>
          </cell>
          <cell r="I582" t="str">
            <v>发泡车间</v>
          </cell>
          <cell r="J582" t="str">
            <v>发泡车间</v>
          </cell>
          <cell r="K582" t="str">
            <v>发泡工</v>
          </cell>
        </row>
        <row r="582">
          <cell r="M582" t="str">
            <v>河北</v>
          </cell>
          <cell r="N582" t="str">
            <v>正熙人力</v>
          </cell>
          <cell r="O582" t="str">
            <v>劳务派遣</v>
          </cell>
          <cell r="P582" t="str">
            <v>是</v>
          </cell>
          <cell r="Q582" t="str">
            <v>否</v>
          </cell>
          <cell r="R582" t="str">
            <v>劳务派遣</v>
          </cell>
          <cell r="S582" t="str">
            <v>生产类</v>
          </cell>
          <cell r="T582" t="str">
            <v>直接人员</v>
          </cell>
        </row>
        <row r="583">
          <cell r="D583" t="str">
            <v>杨主迎</v>
          </cell>
        </row>
        <row r="583">
          <cell r="F583" t="str">
            <v>女</v>
          </cell>
          <cell r="G583" t="str">
            <v>前台</v>
          </cell>
          <cell r="H583" t="str">
            <v>河北光华荣昌汽车部件有限公司</v>
          </cell>
          <cell r="I583" t="str">
            <v>发泡车间</v>
          </cell>
          <cell r="J583" t="str">
            <v>发泡车间</v>
          </cell>
          <cell r="K583" t="str">
            <v>发泡工</v>
          </cell>
        </row>
        <row r="583">
          <cell r="M583" t="str">
            <v>河北</v>
          </cell>
          <cell r="N583" t="str">
            <v>正熙人力</v>
          </cell>
          <cell r="O583" t="str">
            <v>劳务派遣</v>
          </cell>
          <cell r="P583" t="str">
            <v>是</v>
          </cell>
          <cell r="Q583" t="str">
            <v>否</v>
          </cell>
          <cell r="R583" t="str">
            <v>劳务派遣</v>
          </cell>
          <cell r="S583" t="str">
            <v>生产类</v>
          </cell>
          <cell r="T583" t="str">
            <v>直接人员</v>
          </cell>
        </row>
        <row r="584">
          <cell r="D584" t="str">
            <v>王全亮</v>
          </cell>
          <cell r="E584" t="str">
            <v>132934197908103516</v>
          </cell>
          <cell r="F584" t="str">
            <v>男</v>
          </cell>
          <cell r="G584" t="str">
            <v>前台</v>
          </cell>
          <cell r="H584" t="str">
            <v>河北光华荣昌汽车部件有限公司</v>
          </cell>
          <cell r="I584" t="str">
            <v>发泡车间</v>
          </cell>
          <cell r="J584" t="str">
            <v>发泡车间</v>
          </cell>
          <cell r="K584" t="str">
            <v>发泡工</v>
          </cell>
        </row>
        <row r="584">
          <cell r="M584" t="str">
            <v>河北</v>
          </cell>
          <cell r="N584" t="str">
            <v>正熙人力</v>
          </cell>
          <cell r="O584" t="str">
            <v>劳务派遣</v>
          </cell>
          <cell r="P584" t="str">
            <v>是</v>
          </cell>
          <cell r="Q584" t="str">
            <v>否</v>
          </cell>
          <cell r="R584" t="str">
            <v>劳务派遣</v>
          </cell>
          <cell r="S584" t="str">
            <v>生产类</v>
          </cell>
          <cell r="T584" t="str">
            <v>直接人员</v>
          </cell>
        </row>
        <row r="585">
          <cell r="D585" t="str">
            <v>刘辰硕</v>
          </cell>
          <cell r="E585" t="str">
            <v>130983200507283712</v>
          </cell>
          <cell r="F585" t="str">
            <v>男</v>
          </cell>
          <cell r="G585" t="str">
            <v>前台</v>
          </cell>
          <cell r="H585" t="str">
            <v>河北光华荣昌汽车部件有限公司</v>
          </cell>
          <cell r="I585" t="str">
            <v>底座装配车间</v>
          </cell>
          <cell r="J585" t="str">
            <v>底座装配车间</v>
          </cell>
          <cell r="K585" t="str">
            <v>组装工</v>
          </cell>
        </row>
        <row r="585">
          <cell r="M585" t="str">
            <v>河北</v>
          </cell>
          <cell r="N585" t="str">
            <v>正熙人力</v>
          </cell>
          <cell r="O585" t="str">
            <v>劳务派遣</v>
          </cell>
          <cell r="P585" t="str">
            <v>是</v>
          </cell>
          <cell r="Q585" t="str">
            <v>否</v>
          </cell>
          <cell r="R585" t="str">
            <v>劳务派遣</v>
          </cell>
          <cell r="S585" t="str">
            <v>生产类</v>
          </cell>
          <cell r="T585" t="str">
            <v>直接人员</v>
          </cell>
        </row>
        <row r="586">
          <cell r="D586" t="str">
            <v>刘梓聪</v>
          </cell>
        </row>
        <row r="586">
          <cell r="F586" t="str">
            <v>男</v>
          </cell>
          <cell r="G586" t="str">
            <v>前台</v>
          </cell>
          <cell r="H586" t="str">
            <v>河北光华荣昌汽车部件有限公司</v>
          </cell>
          <cell r="I586" t="str">
            <v>发泡车间</v>
          </cell>
          <cell r="J586" t="str">
            <v>发泡车间</v>
          </cell>
          <cell r="K586" t="str">
            <v>发泡工</v>
          </cell>
        </row>
        <row r="586">
          <cell r="M586" t="str">
            <v>河北</v>
          </cell>
          <cell r="N586" t="str">
            <v>正熙人力</v>
          </cell>
          <cell r="O586" t="str">
            <v>劳务派遣</v>
          </cell>
          <cell r="P586" t="str">
            <v>是</v>
          </cell>
          <cell r="Q586" t="str">
            <v>否</v>
          </cell>
          <cell r="R586" t="str">
            <v>劳务派遣</v>
          </cell>
          <cell r="S586" t="str">
            <v>生产类</v>
          </cell>
          <cell r="T586" t="str">
            <v>直接人员</v>
          </cell>
        </row>
        <row r="587">
          <cell r="D587" t="str">
            <v>徐硕</v>
          </cell>
        </row>
        <row r="587">
          <cell r="F587" t="str">
            <v>男</v>
          </cell>
          <cell r="G587" t="str">
            <v>前台</v>
          </cell>
          <cell r="H587" t="str">
            <v>河北光华荣昌汽车部件有限公司</v>
          </cell>
          <cell r="I587" t="str">
            <v>发泡车间</v>
          </cell>
          <cell r="J587" t="str">
            <v>发泡车间</v>
          </cell>
          <cell r="K587" t="str">
            <v>发泡工</v>
          </cell>
        </row>
        <row r="587">
          <cell r="M587" t="str">
            <v>河北</v>
          </cell>
          <cell r="N587" t="str">
            <v>正熙人力</v>
          </cell>
          <cell r="O587" t="str">
            <v>劳务派遣</v>
          </cell>
          <cell r="P587" t="str">
            <v>是</v>
          </cell>
          <cell r="Q587" t="str">
            <v>否</v>
          </cell>
          <cell r="R587" t="str">
            <v>劳务派遣</v>
          </cell>
          <cell r="S587" t="str">
            <v>生产类</v>
          </cell>
          <cell r="T587" t="str">
            <v>直接人员</v>
          </cell>
        </row>
        <row r="588">
          <cell r="D588" t="str">
            <v>李明连</v>
          </cell>
          <cell r="E588" t="str">
            <v>130983198607243312</v>
          </cell>
          <cell r="F588" t="str">
            <v>男</v>
          </cell>
          <cell r="G588" t="str">
            <v>前台</v>
          </cell>
          <cell r="H588" t="str">
            <v>河北光华荣昌汽车部件有限公司</v>
          </cell>
          <cell r="I588" t="str">
            <v>座椅总装车间</v>
          </cell>
          <cell r="J588" t="str">
            <v>座椅总装车间</v>
          </cell>
          <cell r="K588" t="str">
            <v>组装工</v>
          </cell>
        </row>
        <row r="588">
          <cell r="M588" t="str">
            <v>河北</v>
          </cell>
          <cell r="N588" t="str">
            <v>正熙人力</v>
          </cell>
          <cell r="O588" t="str">
            <v>劳务派遣</v>
          </cell>
          <cell r="P588" t="str">
            <v>是</v>
          </cell>
          <cell r="Q588" t="str">
            <v>否</v>
          </cell>
          <cell r="R588" t="str">
            <v>劳务派遣</v>
          </cell>
          <cell r="S588" t="str">
            <v>生产类</v>
          </cell>
          <cell r="T588" t="str">
            <v>直接人员</v>
          </cell>
        </row>
        <row r="589">
          <cell r="D589" t="str">
            <v>刘德凯</v>
          </cell>
          <cell r="E589" t="str">
            <v>130924199309063537</v>
          </cell>
          <cell r="F589" t="str">
            <v>男</v>
          </cell>
          <cell r="G589" t="str">
            <v>前台</v>
          </cell>
          <cell r="H589" t="str">
            <v>河北光华荣昌汽车部件有限公司</v>
          </cell>
          <cell r="I589" t="str">
            <v>焊接车间</v>
          </cell>
          <cell r="J589" t="str">
            <v>焊接车间</v>
          </cell>
          <cell r="K589" t="str">
            <v>焊工</v>
          </cell>
        </row>
        <row r="589">
          <cell r="M589" t="str">
            <v>河北</v>
          </cell>
          <cell r="N589" t="str">
            <v>正熙人力</v>
          </cell>
          <cell r="O589" t="str">
            <v>劳务派遣</v>
          </cell>
          <cell r="P589" t="str">
            <v>是</v>
          </cell>
          <cell r="Q589" t="str">
            <v>否</v>
          </cell>
          <cell r="R589" t="str">
            <v>劳务派遣</v>
          </cell>
          <cell r="S589" t="str">
            <v>生产类</v>
          </cell>
          <cell r="T589" t="str">
            <v>直接人员</v>
          </cell>
        </row>
        <row r="590">
          <cell r="D590" t="str">
            <v>王宇</v>
          </cell>
          <cell r="E590" t="str">
            <v>132930199306280519</v>
          </cell>
          <cell r="F590" t="str">
            <v>男</v>
          </cell>
          <cell r="G590" t="str">
            <v>前台</v>
          </cell>
          <cell r="H590" t="str">
            <v>河北光华荣昌汽车部件有限公司</v>
          </cell>
          <cell r="I590" t="str">
            <v>座椅总装车间</v>
          </cell>
          <cell r="J590" t="str">
            <v>座椅总装车间</v>
          </cell>
          <cell r="K590" t="str">
            <v>组装工</v>
          </cell>
        </row>
        <row r="590">
          <cell r="M590" t="str">
            <v>河北</v>
          </cell>
          <cell r="N590" t="str">
            <v>正熙人力</v>
          </cell>
          <cell r="O590" t="str">
            <v>劳务派遣</v>
          </cell>
          <cell r="P590" t="str">
            <v>是</v>
          </cell>
          <cell r="Q590" t="str">
            <v>否</v>
          </cell>
          <cell r="R590" t="str">
            <v>劳务派遣</v>
          </cell>
          <cell r="S590" t="str">
            <v>生产类</v>
          </cell>
          <cell r="T590" t="str">
            <v>直接人员</v>
          </cell>
        </row>
        <row r="591">
          <cell r="D591" t="str">
            <v>赵伟琨</v>
          </cell>
          <cell r="E591" t="str">
            <v>130983200601282214</v>
          </cell>
          <cell r="F591" t="str">
            <v>男</v>
          </cell>
          <cell r="G591" t="str">
            <v>前台</v>
          </cell>
          <cell r="H591" t="str">
            <v>河北光华荣昌汽车部件有限公司</v>
          </cell>
          <cell r="I591" t="str">
            <v>焊接车间</v>
          </cell>
          <cell r="J591" t="str">
            <v>焊接车间</v>
          </cell>
          <cell r="K591" t="str">
            <v>摆件工</v>
          </cell>
        </row>
        <row r="591">
          <cell r="M591" t="str">
            <v>河北</v>
          </cell>
          <cell r="N591" t="str">
            <v>正熙人力</v>
          </cell>
          <cell r="O591" t="str">
            <v>劳务派遣</v>
          </cell>
          <cell r="P591" t="str">
            <v>是</v>
          </cell>
          <cell r="Q591" t="str">
            <v>否</v>
          </cell>
          <cell r="R591" t="str">
            <v>劳务派遣</v>
          </cell>
          <cell r="S591" t="str">
            <v>生产类</v>
          </cell>
          <cell r="T591" t="str">
            <v>直接人员</v>
          </cell>
        </row>
        <row r="592">
          <cell r="D592" t="str">
            <v>肖金铜</v>
          </cell>
          <cell r="E592" t="str">
            <v>130983200511120334</v>
          </cell>
          <cell r="F592" t="str">
            <v>男</v>
          </cell>
          <cell r="G592" t="str">
            <v>前台</v>
          </cell>
          <cell r="H592" t="str">
            <v>河北光华荣昌汽车部件有限公司</v>
          </cell>
          <cell r="I592" t="str">
            <v>座椅总装车间</v>
          </cell>
          <cell r="J592" t="str">
            <v>座椅总装车间</v>
          </cell>
          <cell r="K592" t="str">
            <v>发泡工</v>
          </cell>
        </row>
        <row r="592">
          <cell r="M592" t="str">
            <v>河北</v>
          </cell>
          <cell r="N592" t="str">
            <v>正熙人力</v>
          </cell>
          <cell r="O592" t="str">
            <v>劳务派遣</v>
          </cell>
          <cell r="P592" t="str">
            <v>是</v>
          </cell>
          <cell r="Q592" t="str">
            <v>否</v>
          </cell>
          <cell r="R592" t="str">
            <v>劳务派遣</v>
          </cell>
          <cell r="S592" t="str">
            <v>生产类</v>
          </cell>
          <cell r="T592" t="str">
            <v>直接人员</v>
          </cell>
        </row>
        <row r="593">
          <cell r="D593" t="str">
            <v>张书瑞</v>
          </cell>
          <cell r="E593" t="str">
            <v>13098319910312001X</v>
          </cell>
          <cell r="F593" t="str">
            <v>男</v>
          </cell>
          <cell r="G593" t="str">
            <v>前台</v>
          </cell>
          <cell r="H593" t="str">
            <v>河北光华荣昌汽车部件有限公司</v>
          </cell>
          <cell r="I593" t="str">
            <v>焊接车间</v>
          </cell>
          <cell r="J593" t="str">
            <v>焊接车间</v>
          </cell>
          <cell r="K593" t="str">
            <v>焊工</v>
          </cell>
        </row>
        <row r="593">
          <cell r="M593" t="str">
            <v>河北</v>
          </cell>
          <cell r="N593" t="str">
            <v>正熙人力</v>
          </cell>
          <cell r="O593" t="str">
            <v>劳务派遣</v>
          </cell>
          <cell r="P593" t="str">
            <v>是</v>
          </cell>
          <cell r="Q593" t="str">
            <v>否</v>
          </cell>
          <cell r="R593" t="str">
            <v>劳务派遣</v>
          </cell>
          <cell r="S593" t="str">
            <v>生产类</v>
          </cell>
          <cell r="T593" t="str">
            <v>直接人员</v>
          </cell>
        </row>
        <row r="594">
          <cell r="D594" t="str">
            <v>孙金茹</v>
          </cell>
          <cell r="E594" t="str">
            <v>132930197804223040</v>
          </cell>
          <cell r="F594" t="str">
            <v>女</v>
          </cell>
          <cell r="G594" t="str">
            <v>前台</v>
          </cell>
          <cell r="H594" t="str">
            <v>河北光华荣昌汽车部件有限公司</v>
          </cell>
          <cell r="I594" t="str">
            <v>焊接车间</v>
          </cell>
          <cell r="J594" t="str">
            <v>焊接车间</v>
          </cell>
          <cell r="K594" t="str">
            <v>摆件工</v>
          </cell>
        </row>
        <row r="594">
          <cell r="M594" t="str">
            <v>河北</v>
          </cell>
          <cell r="N594" t="str">
            <v>沧州众智鑫成人力资源服务有限公司</v>
          </cell>
          <cell r="O594" t="str">
            <v>劳务派遣</v>
          </cell>
          <cell r="P594" t="str">
            <v>是</v>
          </cell>
          <cell r="Q594" t="str">
            <v>否</v>
          </cell>
          <cell r="R594" t="str">
            <v>劳务派遣</v>
          </cell>
          <cell r="S594" t="str">
            <v>生产类</v>
          </cell>
          <cell r="T594" t="str">
            <v>直接人员</v>
          </cell>
        </row>
        <row r="595">
          <cell r="D595" t="str">
            <v>康永增</v>
          </cell>
        </row>
        <row r="595">
          <cell r="F595" t="str">
            <v>男</v>
          </cell>
          <cell r="G595" t="str">
            <v>前台</v>
          </cell>
          <cell r="H595" t="str">
            <v>河北光华荣昌汽车部件有限公司</v>
          </cell>
          <cell r="I595" t="str">
            <v>座椅总装车间</v>
          </cell>
          <cell r="J595" t="str">
            <v>座椅总装车间</v>
          </cell>
          <cell r="K595" t="str">
            <v>组装工</v>
          </cell>
        </row>
        <row r="595">
          <cell r="M595" t="str">
            <v>河北</v>
          </cell>
          <cell r="N595" t="str">
            <v>正熙人力</v>
          </cell>
          <cell r="O595" t="str">
            <v>劳务派遣</v>
          </cell>
          <cell r="P595" t="str">
            <v>是</v>
          </cell>
          <cell r="Q595" t="str">
            <v>否</v>
          </cell>
          <cell r="R595" t="str">
            <v>劳务派遣</v>
          </cell>
          <cell r="S595" t="str">
            <v>生产类</v>
          </cell>
          <cell r="T595" t="str">
            <v>直接人员</v>
          </cell>
        </row>
        <row r="596">
          <cell r="D596" t="str">
            <v>刘石头</v>
          </cell>
          <cell r="E596" t="str">
            <v>130926199403023016</v>
          </cell>
          <cell r="F596" t="str">
            <v>男</v>
          </cell>
          <cell r="G596" t="str">
            <v>前台</v>
          </cell>
          <cell r="H596" t="str">
            <v>河北光华荣昌汽车部件有限公司</v>
          </cell>
          <cell r="I596" t="str">
            <v>发泡车间</v>
          </cell>
          <cell r="J596" t="str">
            <v>发泡车间</v>
          </cell>
          <cell r="K596" t="str">
            <v>QAD管理</v>
          </cell>
        </row>
        <row r="596">
          <cell r="M596" t="str">
            <v>河北</v>
          </cell>
          <cell r="N596" t="str">
            <v>河北工厂</v>
          </cell>
          <cell r="O596" t="str">
            <v>劳动合同</v>
          </cell>
          <cell r="P596" t="str">
            <v>是</v>
          </cell>
          <cell r="Q596" t="str">
            <v>否</v>
          </cell>
          <cell r="R596" t="str">
            <v>正式工</v>
          </cell>
          <cell r="S596" t="str">
            <v>生产类</v>
          </cell>
          <cell r="T596" t="str">
            <v>直接人员</v>
          </cell>
        </row>
        <row r="597">
          <cell r="D597" t="str">
            <v>任红效</v>
          </cell>
          <cell r="E597" t="str">
            <v>130983198804075020</v>
          </cell>
          <cell r="F597" t="str">
            <v>女</v>
          </cell>
          <cell r="G597" t="str">
            <v>前台</v>
          </cell>
          <cell r="H597" t="str">
            <v>河北光华荣昌汽车部件有限公司</v>
          </cell>
          <cell r="I597" t="str">
            <v>质量部</v>
          </cell>
          <cell r="J597" t="str">
            <v>金属件质检科</v>
          </cell>
          <cell r="K597" t="str">
            <v>外检员</v>
          </cell>
        </row>
        <row r="597">
          <cell r="M597" t="str">
            <v>河北</v>
          </cell>
          <cell r="N597" t="str">
            <v>河北工厂</v>
          </cell>
          <cell r="O597" t="str">
            <v>劳动合同</v>
          </cell>
          <cell r="P597" t="str">
            <v>是</v>
          </cell>
          <cell r="Q597" t="str">
            <v>否</v>
          </cell>
          <cell r="R597" t="str">
            <v>正式工</v>
          </cell>
          <cell r="S597" t="str">
            <v>质量类</v>
          </cell>
          <cell r="T597" t="str">
            <v>间接人员</v>
          </cell>
        </row>
        <row r="598">
          <cell r="D598" t="str">
            <v>王娜娜</v>
          </cell>
          <cell r="E598" t="str">
            <v>130924198406013246</v>
          </cell>
          <cell r="F598" t="str">
            <v>女</v>
          </cell>
          <cell r="G598" t="str">
            <v>前台</v>
          </cell>
          <cell r="H598" t="str">
            <v>河北光华荣昌汽车部件有限公司</v>
          </cell>
          <cell r="I598" t="str">
            <v>冲压弯管车间</v>
          </cell>
          <cell r="J598" t="str">
            <v>冲压弯管车间</v>
          </cell>
          <cell r="K598" t="str">
            <v>自制半成品库管员</v>
          </cell>
        </row>
        <row r="598">
          <cell r="N598" t="str">
            <v>河北工厂</v>
          </cell>
          <cell r="O598" t="str">
            <v>劳务合同</v>
          </cell>
          <cell r="P598" t="str">
            <v>是</v>
          </cell>
          <cell r="Q598" t="str">
            <v>否</v>
          </cell>
          <cell r="R598" t="str">
            <v>正式工</v>
          </cell>
          <cell r="S598" t="str">
            <v>生产类</v>
          </cell>
          <cell r="T598" t="str">
            <v>间接人员</v>
          </cell>
        </row>
        <row r="599">
          <cell r="D599" t="str">
            <v>张珍</v>
          </cell>
          <cell r="E599" t="str">
            <v>132930199508143328</v>
          </cell>
          <cell r="F599" t="str">
            <v>女</v>
          </cell>
          <cell r="G599" t="str">
            <v>前台</v>
          </cell>
          <cell r="H599" t="str">
            <v>河北光华荣昌汽车部件有限公司</v>
          </cell>
          <cell r="I599" t="str">
            <v>电泳车间</v>
          </cell>
          <cell r="J599" t="str">
            <v>电泳车间</v>
          </cell>
          <cell r="K599" t="str">
            <v>金属件厂-电泳库管员</v>
          </cell>
        </row>
        <row r="599">
          <cell r="N599" t="str">
            <v>河北工厂</v>
          </cell>
          <cell r="O599" t="str">
            <v>劳务合同</v>
          </cell>
          <cell r="P599" t="str">
            <v>是</v>
          </cell>
          <cell r="Q599" t="str">
            <v>否</v>
          </cell>
          <cell r="R599" t="str">
            <v>正式工</v>
          </cell>
          <cell r="S599" t="str">
            <v>生产类</v>
          </cell>
          <cell r="T599" t="str">
            <v>间接人员</v>
          </cell>
        </row>
        <row r="600">
          <cell r="D600" t="str">
            <v>于海龙</v>
          </cell>
          <cell r="E600" t="str">
            <v>13098319960516245X</v>
          </cell>
          <cell r="F600" t="str">
            <v>男</v>
          </cell>
          <cell r="G600" t="str">
            <v>前台</v>
          </cell>
          <cell r="H600" t="str">
            <v>河北光华荣昌汽车部件有限公司</v>
          </cell>
          <cell r="I600" t="str">
            <v>座椅总装车间</v>
          </cell>
          <cell r="J600" t="str">
            <v>座椅总装车间-重卡</v>
          </cell>
          <cell r="K600" t="str">
            <v>2.0-组装工</v>
          </cell>
        </row>
        <row r="600">
          <cell r="N600" t="str">
            <v>河北工厂</v>
          </cell>
          <cell r="O600" t="str">
            <v>劳动合同</v>
          </cell>
          <cell r="P600" t="str">
            <v>是</v>
          </cell>
          <cell r="Q600" t="str">
            <v>否</v>
          </cell>
          <cell r="R600" t="str">
            <v>正式工</v>
          </cell>
          <cell r="S600" t="str">
            <v>生产类</v>
          </cell>
          <cell r="T600" t="str">
            <v>直接人员</v>
          </cell>
        </row>
        <row r="601">
          <cell r="D601" t="str">
            <v>周鑫铭</v>
          </cell>
          <cell r="E601" t="str">
            <v>130983200101203057</v>
          </cell>
          <cell r="F601" t="str">
            <v>男</v>
          </cell>
          <cell r="G601" t="str">
            <v>前台</v>
          </cell>
          <cell r="H601" t="str">
            <v>河北光华荣昌汽车部件有限公司</v>
          </cell>
          <cell r="I601" t="str">
            <v>座椅总装车间</v>
          </cell>
          <cell r="J601" t="str">
            <v>座椅总装车间-重卡</v>
          </cell>
          <cell r="K601" t="str">
            <v>2.0-组装工</v>
          </cell>
        </row>
        <row r="601">
          <cell r="N601" t="str">
            <v>河北工厂</v>
          </cell>
          <cell r="O601" t="str">
            <v>劳动合同</v>
          </cell>
          <cell r="P601" t="str">
            <v>是</v>
          </cell>
          <cell r="Q601" t="str">
            <v>否</v>
          </cell>
          <cell r="R601" t="str">
            <v>正式工</v>
          </cell>
          <cell r="S601" t="str">
            <v>生产类</v>
          </cell>
          <cell r="T601" t="str">
            <v>直接人员</v>
          </cell>
        </row>
        <row r="602">
          <cell r="D602" t="str">
            <v>王予涵</v>
          </cell>
          <cell r="E602" t="str">
            <v>130983200004223531</v>
          </cell>
          <cell r="F602" t="str">
            <v>男</v>
          </cell>
          <cell r="G602" t="str">
            <v>前台</v>
          </cell>
          <cell r="H602" t="str">
            <v>河北光华荣昌汽车部件有限公司</v>
          </cell>
          <cell r="I602" t="str">
            <v>座椅总装车间</v>
          </cell>
          <cell r="J602" t="str">
            <v>座椅总装车间-重卡</v>
          </cell>
          <cell r="K602" t="str">
            <v>2.0-组装工</v>
          </cell>
        </row>
        <row r="602">
          <cell r="N602" t="str">
            <v>河北工厂</v>
          </cell>
          <cell r="O602" t="str">
            <v>劳动合同</v>
          </cell>
          <cell r="P602" t="str">
            <v>是</v>
          </cell>
          <cell r="Q602" t="str">
            <v>否</v>
          </cell>
          <cell r="R602" t="str">
            <v>正式工</v>
          </cell>
          <cell r="S602" t="str">
            <v>生产类</v>
          </cell>
          <cell r="T602" t="str">
            <v>直接人员</v>
          </cell>
        </row>
        <row r="603">
          <cell r="D603" t="str">
            <v>陈松雨</v>
          </cell>
        </row>
        <row r="603">
          <cell r="F603" t="str">
            <v>男</v>
          </cell>
          <cell r="G603" t="str">
            <v>前台</v>
          </cell>
          <cell r="H603" t="str">
            <v>河北光华荣昌汽车部件有限公司</v>
          </cell>
          <cell r="I603" t="str">
            <v>座椅总装车间</v>
          </cell>
          <cell r="J603" t="str">
            <v>座椅总装车间</v>
          </cell>
          <cell r="K603" t="str">
            <v>组装工</v>
          </cell>
        </row>
        <row r="603">
          <cell r="N603" t="str">
            <v>正熙人力</v>
          </cell>
          <cell r="O603" t="str">
            <v>劳务派遣</v>
          </cell>
          <cell r="P603" t="str">
            <v>是</v>
          </cell>
          <cell r="Q603" t="str">
            <v>否</v>
          </cell>
          <cell r="R603" t="str">
            <v>劳务派遣</v>
          </cell>
          <cell r="S603" t="str">
            <v>生产类</v>
          </cell>
          <cell r="T603" t="str">
            <v>直接人员</v>
          </cell>
        </row>
        <row r="604">
          <cell r="D604" t="str">
            <v>范文英</v>
          </cell>
        </row>
        <row r="604">
          <cell r="F604" t="str">
            <v>女</v>
          </cell>
          <cell r="G604" t="str">
            <v>前台</v>
          </cell>
          <cell r="H604" t="str">
            <v>河北光华荣昌汽车部件有限公司</v>
          </cell>
          <cell r="I604" t="str">
            <v>发泡车间</v>
          </cell>
          <cell r="J604" t="str">
            <v>发泡车间</v>
          </cell>
          <cell r="K604" t="str">
            <v>发泡工</v>
          </cell>
        </row>
        <row r="604">
          <cell r="N604" t="str">
            <v>天津宏达翔科技有限公司</v>
          </cell>
          <cell r="O604" t="str">
            <v>劳务派遣</v>
          </cell>
          <cell r="P604" t="str">
            <v>是</v>
          </cell>
          <cell r="Q604" t="str">
            <v>否</v>
          </cell>
          <cell r="R604" t="str">
            <v>劳务派遣</v>
          </cell>
          <cell r="S604" t="str">
            <v>生产类</v>
          </cell>
          <cell r="T604" t="str">
            <v>直接人员</v>
          </cell>
        </row>
        <row r="605">
          <cell r="D605" t="str">
            <v>孙如槐</v>
          </cell>
          <cell r="E605" t="str">
            <v>2月工资里已开</v>
          </cell>
          <cell r="F605" t="str">
            <v>男</v>
          </cell>
          <cell r="G605" t="str">
            <v>前台</v>
          </cell>
          <cell r="H605" t="str">
            <v>河北光华荣昌汽车部件有限公司</v>
          </cell>
          <cell r="I605" t="str">
            <v>焊接车间</v>
          </cell>
          <cell r="J605" t="str">
            <v>焊接车间</v>
          </cell>
          <cell r="K605" t="str">
            <v>焊工</v>
          </cell>
        </row>
        <row r="605">
          <cell r="N605" t="str">
            <v>河北工厂</v>
          </cell>
          <cell r="O605" t="str">
            <v>非全日制劳动合同</v>
          </cell>
          <cell r="P605" t="str">
            <v>是</v>
          </cell>
          <cell r="Q605" t="str">
            <v>否</v>
          </cell>
          <cell r="R605" t="str">
            <v>临时工</v>
          </cell>
          <cell r="S605" t="str">
            <v>生产类</v>
          </cell>
          <cell r="T605" t="str">
            <v>直接人员</v>
          </cell>
        </row>
        <row r="606">
          <cell r="D606" t="str">
            <v>徐林阔</v>
          </cell>
        </row>
        <row r="606">
          <cell r="F606" t="str">
            <v>男</v>
          </cell>
          <cell r="G606" t="str">
            <v>前台</v>
          </cell>
          <cell r="H606" t="str">
            <v>河北光华荣昌汽车部件有限公司</v>
          </cell>
          <cell r="I606" t="str">
            <v>底座装配车间</v>
          </cell>
          <cell r="J606" t="str">
            <v>底座装配车间</v>
          </cell>
          <cell r="K606" t="str">
            <v>组装工</v>
          </cell>
        </row>
        <row r="606">
          <cell r="N606" t="str">
            <v>正熙人力</v>
          </cell>
          <cell r="O606" t="str">
            <v>劳务派遣</v>
          </cell>
          <cell r="P606" t="str">
            <v>是</v>
          </cell>
          <cell r="Q606" t="str">
            <v>否</v>
          </cell>
          <cell r="R606" t="str">
            <v>劳务派遣</v>
          </cell>
          <cell r="S606" t="str">
            <v>生产类</v>
          </cell>
          <cell r="T606" t="str">
            <v>直接人员</v>
          </cell>
        </row>
        <row r="607">
          <cell r="D607" t="str">
            <v>张良柱</v>
          </cell>
          <cell r="E607" t="str">
            <v>130983200410314519</v>
          </cell>
          <cell r="F607" t="str">
            <v>男</v>
          </cell>
          <cell r="G607" t="str">
            <v>前台</v>
          </cell>
          <cell r="H607" t="str">
            <v>河北光华荣昌汽车部件有限公司</v>
          </cell>
          <cell r="I607" t="str">
            <v>发泡车间</v>
          </cell>
          <cell r="J607" t="str">
            <v>发泡车间</v>
          </cell>
          <cell r="K607" t="str">
            <v>发泡工</v>
          </cell>
        </row>
        <row r="607">
          <cell r="N607" t="str">
            <v>河北工厂</v>
          </cell>
          <cell r="O607" t="str">
            <v>实习三方协议</v>
          </cell>
          <cell r="P607" t="str">
            <v>是</v>
          </cell>
          <cell r="Q607" t="str">
            <v>否</v>
          </cell>
          <cell r="R607" t="str">
            <v>正式工</v>
          </cell>
          <cell r="S607" t="str">
            <v>生产类</v>
          </cell>
          <cell r="T607" t="str">
            <v>直接人员</v>
          </cell>
        </row>
        <row r="608">
          <cell r="D608" t="str">
            <v>侯伟</v>
          </cell>
          <cell r="E608" t="str">
            <v>371481199207082441</v>
          </cell>
          <cell r="F608" t="str">
            <v>女</v>
          </cell>
          <cell r="G608" t="str">
            <v>前台</v>
          </cell>
          <cell r="H608" t="str">
            <v>河北光华荣昌汽车部件有限公司</v>
          </cell>
          <cell r="I608" t="str">
            <v>发泡车间</v>
          </cell>
          <cell r="J608" t="str">
            <v>发泡车间</v>
          </cell>
          <cell r="K608" t="str">
            <v>发泡工</v>
          </cell>
        </row>
        <row r="608">
          <cell r="N608" t="str">
            <v>河北工厂</v>
          </cell>
          <cell r="O608" t="str">
            <v>劳动合同</v>
          </cell>
          <cell r="P608" t="str">
            <v>是</v>
          </cell>
          <cell r="Q608" t="str">
            <v>否</v>
          </cell>
          <cell r="R608" t="str">
            <v>正式工</v>
          </cell>
          <cell r="S608" t="str">
            <v>生产类</v>
          </cell>
          <cell r="T608" t="str">
            <v>直接人员</v>
          </cell>
        </row>
        <row r="609">
          <cell r="D609" t="str">
            <v>孙安乐</v>
          </cell>
          <cell r="E609" t="str">
            <v>130983198402073014</v>
          </cell>
          <cell r="F609" t="str">
            <v>男</v>
          </cell>
          <cell r="G609" t="str">
            <v>前台</v>
          </cell>
          <cell r="H609" t="str">
            <v>河北光华荣昌汽车部件有限公司</v>
          </cell>
          <cell r="I609" t="str">
            <v>座椅总装车间</v>
          </cell>
          <cell r="J609" t="str">
            <v>座椅总装车间-重卡</v>
          </cell>
          <cell r="K609" t="str">
            <v>2.0-组装工</v>
          </cell>
        </row>
        <row r="609">
          <cell r="N609" t="str">
            <v>河北工厂</v>
          </cell>
          <cell r="O609" t="str">
            <v>劳动合同</v>
          </cell>
          <cell r="P609" t="str">
            <v>是</v>
          </cell>
          <cell r="Q609" t="str">
            <v>否</v>
          </cell>
          <cell r="R609" t="str">
            <v>正式工</v>
          </cell>
          <cell r="S609" t="str">
            <v>生产类</v>
          </cell>
          <cell r="T609" t="str">
            <v>直接人员</v>
          </cell>
        </row>
        <row r="610">
          <cell r="D610" t="str">
            <v>刘刚</v>
          </cell>
          <cell r="E610" t="str">
            <v>130983199004065013</v>
          </cell>
          <cell r="F610" t="str">
            <v>男</v>
          </cell>
          <cell r="G610" t="str">
            <v>前台</v>
          </cell>
          <cell r="H610" t="str">
            <v>河北光华荣昌汽车部件有限公司</v>
          </cell>
          <cell r="I610" t="str">
            <v>冲压弯管车间</v>
          </cell>
          <cell r="J610" t="str">
            <v>冲压弯管车间</v>
          </cell>
          <cell r="K610" t="str">
            <v>模具维修</v>
          </cell>
        </row>
        <row r="610">
          <cell r="N610" t="str">
            <v>河北工厂</v>
          </cell>
          <cell r="O610" t="str">
            <v>劳动合同</v>
          </cell>
          <cell r="P610" t="str">
            <v>是</v>
          </cell>
          <cell r="Q610" t="str">
            <v>否</v>
          </cell>
          <cell r="R610" t="str">
            <v>正式工</v>
          </cell>
          <cell r="S610" t="str">
            <v>生产类</v>
          </cell>
          <cell r="T610" t="str">
            <v>直接人员</v>
          </cell>
        </row>
        <row r="611">
          <cell r="D611" t="str">
            <v>孙秋生</v>
          </cell>
          <cell r="E611" t="str">
            <v>130925200208096016</v>
          </cell>
          <cell r="F611" t="str">
            <v>男</v>
          </cell>
          <cell r="G611" t="str">
            <v>前台</v>
          </cell>
          <cell r="H611" t="str">
            <v>河北光华荣昌汽车部件有限公司</v>
          </cell>
          <cell r="I611" t="str">
            <v>发泡车间</v>
          </cell>
          <cell r="J611" t="str">
            <v>发泡车间</v>
          </cell>
          <cell r="K611" t="str">
            <v>发泡工</v>
          </cell>
        </row>
        <row r="611">
          <cell r="N611" t="str">
            <v>河北工厂</v>
          </cell>
          <cell r="O611" t="str">
            <v>劳动合同</v>
          </cell>
          <cell r="P611" t="str">
            <v>是</v>
          </cell>
          <cell r="Q611" t="str">
            <v>否</v>
          </cell>
          <cell r="R611" t="str">
            <v>正式工</v>
          </cell>
          <cell r="S611" t="str">
            <v>生产类</v>
          </cell>
          <cell r="T611" t="str">
            <v>直接人员</v>
          </cell>
        </row>
        <row r="612">
          <cell r="D612" t="str">
            <v>王文乐</v>
          </cell>
          <cell r="E612" t="str">
            <v>130923198801132214</v>
          </cell>
          <cell r="F612" t="str">
            <v>男</v>
          </cell>
          <cell r="G612" t="str">
            <v>中台</v>
          </cell>
          <cell r="H612" t="str">
            <v>河北光华荣昌汽车部件有限公司</v>
          </cell>
          <cell r="I612" t="str">
            <v>制造技术部</v>
          </cell>
          <cell r="J612" t="str">
            <v>项目管理科</v>
          </cell>
          <cell r="K612" t="str">
            <v>制造技术部部长兼项目管理科科长</v>
          </cell>
        </row>
        <row r="612">
          <cell r="N612" t="str">
            <v>河北工厂</v>
          </cell>
          <cell r="O612" t="str">
            <v>劳动合同</v>
          </cell>
          <cell r="P612" t="str">
            <v>是</v>
          </cell>
          <cell r="Q612" t="str">
            <v>否</v>
          </cell>
          <cell r="R612" t="str">
            <v>正式工</v>
          </cell>
          <cell r="S612" t="str">
            <v>技术类</v>
          </cell>
          <cell r="T612" t="str">
            <v>间接人员</v>
          </cell>
        </row>
        <row r="613">
          <cell r="D613" t="str">
            <v>赵志恒</v>
          </cell>
          <cell r="E613" t="str">
            <v>130983200502020016</v>
          </cell>
          <cell r="F613" t="str">
            <v>男</v>
          </cell>
          <cell r="G613" t="str">
            <v>前台</v>
          </cell>
          <cell r="H613" t="str">
            <v>河北光华荣昌汽车部件有限公司</v>
          </cell>
          <cell r="I613" t="str">
            <v>后视镜车间</v>
          </cell>
          <cell r="J613" t="str">
            <v>后视镜车间</v>
          </cell>
          <cell r="K613" t="str">
            <v>组装工</v>
          </cell>
        </row>
        <row r="613">
          <cell r="N613" t="str">
            <v>河北工厂</v>
          </cell>
          <cell r="O613" t="str">
            <v>实习三方协议</v>
          </cell>
          <cell r="P613" t="str">
            <v>是</v>
          </cell>
          <cell r="Q613" t="str">
            <v>否</v>
          </cell>
          <cell r="R613" t="str">
            <v>正式工</v>
          </cell>
          <cell r="S613" t="str">
            <v>生产类</v>
          </cell>
          <cell r="T613" t="str">
            <v>直接人员</v>
          </cell>
        </row>
        <row r="614">
          <cell r="D614" t="str">
            <v>刘长啸</v>
          </cell>
          <cell r="E614" t="str">
            <v>13092419981023351X</v>
          </cell>
          <cell r="F614" t="str">
            <v>男</v>
          </cell>
          <cell r="G614" t="str">
            <v>前台</v>
          </cell>
          <cell r="H614" t="str">
            <v>河北光华荣昌汽车部件有限公司</v>
          </cell>
          <cell r="I614" t="str">
            <v>冲压弯管车间</v>
          </cell>
          <cell r="J614" t="str">
            <v>冲压弯管车间</v>
          </cell>
          <cell r="K614" t="str">
            <v>操作工</v>
          </cell>
        </row>
        <row r="614">
          <cell r="N614" t="str">
            <v>河北工厂</v>
          </cell>
          <cell r="O614" t="str">
            <v>劳动合同</v>
          </cell>
          <cell r="P614" t="str">
            <v>是</v>
          </cell>
          <cell r="Q614" t="str">
            <v>否</v>
          </cell>
          <cell r="R614" t="str">
            <v>正式工</v>
          </cell>
          <cell r="S614" t="str">
            <v>生产类</v>
          </cell>
          <cell r="T614" t="str">
            <v>直接人员</v>
          </cell>
        </row>
        <row r="615">
          <cell r="D615" t="str">
            <v>崔永康</v>
          </cell>
          <cell r="E615" t="str">
            <v>130983200406075519</v>
          </cell>
          <cell r="F615" t="str">
            <v>男</v>
          </cell>
          <cell r="G615" t="str">
            <v>前台</v>
          </cell>
          <cell r="H615" t="str">
            <v>河北光华荣昌汽车部件有限公司</v>
          </cell>
          <cell r="I615" t="str">
            <v>座椅总装车间</v>
          </cell>
          <cell r="J615" t="str">
            <v>座椅总装车间</v>
          </cell>
          <cell r="K615" t="str">
            <v>组装工</v>
          </cell>
        </row>
        <row r="615">
          <cell r="N615" t="str">
            <v>河北工厂</v>
          </cell>
          <cell r="O615" t="str">
            <v>劳动合同</v>
          </cell>
          <cell r="P615" t="str">
            <v>是</v>
          </cell>
          <cell r="Q615" t="str">
            <v>否</v>
          </cell>
          <cell r="R615" t="str">
            <v>正式工</v>
          </cell>
          <cell r="S615" t="str">
            <v>生产类</v>
          </cell>
          <cell r="T615" t="str">
            <v>直接人员</v>
          </cell>
        </row>
        <row r="616">
          <cell r="D616" t="str">
            <v>孙秋</v>
          </cell>
          <cell r="E616" t="str">
            <v>130983200009143717</v>
          </cell>
          <cell r="F616" t="str">
            <v>男</v>
          </cell>
          <cell r="G616" t="str">
            <v>前台</v>
          </cell>
          <cell r="H616" t="str">
            <v>河北光华荣昌汽车部件有限公司</v>
          </cell>
          <cell r="I616" t="str">
            <v>座椅总装车间</v>
          </cell>
          <cell r="J616" t="str">
            <v>座椅总装车间-轻卡</v>
          </cell>
          <cell r="K616" t="str">
            <v>M4虎威-组装工</v>
          </cell>
        </row>
        <row r="616">
          <cell r="N616" t="str">
            <v>河北工厂</v>
          </cell>
          <cell r="O616" t="str">
            <v>劳动合同</v>
          </cell>
          <cell r="P616" t="str">
            <v>是</v>
          </cell>
          <cell r="Q616" t="str">
            <v>否</v>
          </cell>
          <cell r="R616" t="str">
            <v>正式工</v>
          </cell>
          <cell r="S616" t="str">
            <v>生产类</v>
          </cell>
          <cell r="T616" t="str">
            <v>直接人员</v>
          </cell>
        </row>
        <row r="617">
          <cell r="D617" t="str">
            <v>李炳旭</v>
          </cell>
        </row>
        <row r="617">
          <cell r="F617" t="str">
            <v>男</v>
          </cell>
          <cell r="G617" t="str">
            <v>前台</v>
          </cell>
          <cell r="H617" t="str">
            <v>河北光华荣昌汽车部件有限公司</v>
          </cell>
          <cell r="I617" t="str">
            <v>发泡车间</v>
          </cell>
          <cell r="J617" t="str">
            <v>发泡车间</v>
          </cell>
          <cell r="K617" t="str">
            <v>发泡工</v>
          </cell>
        </row>
        <row r="617">
          <cell r="N617" t="str">
            <v>沧州众智鑫成人力资源服务有限公司</v>
          </cell>
          <cell r="O617" t="str">
            <v>劳务派遣</v>
          </cell>
          <cell r="P617" t="str">
            <v>是</v>
          </cell>
          <cell r="Q617" t="str">
            <v>否</v>
          </cell>
          <cell r="R617" t="str">
            <v>劳务派遣</v>
          </cell>
          <cell r="S617" t="str">
            <v>生产类</v>
          </cell>
          <cell r="T617" t="str">
            <v>直接人员</v>
          </cell>
        </row>
        <row r="618">
          <cell r="D618" t="str">
            <v>张静静</v>
          </cell>
          <cell r="E618" t="str">
            <v>130924198201113526</v>
          </cell>
          <cell r="F618" t="str">
            <v>女</v>
          </cell>
          <cell r="G618" t="str">
            <v>前台</v>
          </cell>
          <cell r="H618" t="str">
            <v>河北光华荣昌汽车部件有限公司</v>
          </cell>
          <cell r="I618" t="str">
            <v>注塑车间</v>
          </cell>
          <cell r="J618" t="str">
            <v>注塑车间</v>
          </cell>
          <cell r="K618" t="str">
            <v>注塑工</v>
          </cell>
        </row>
        <row r="618">
          <cell r="N618" t="str">
            <v>河北工厂</v>
          </cell>
          <cell r="O618" t="str">
            <v>劳动合同</v>
          </cell>
          <cell r="P618" t="str">
            <v>是</v>
          </cell>
          <cell r="Q618" t="str">
            <v>否</v>
          </cell>
          <cell r="R618" t="str">
            <v>正式工</v>
          </cell>
          <cell r="S618" t="str">
            <v>生产类</v>
          </cell>
          <cell r="T618" t="str">
            <v>直接人员</v>
          </cell>
        </row>
        <row r="619">
          <cell r="D619" t="str">
            <v>李洪月</v>
          </cell>
          <cell r="E619" t="str">
            <v>132931197009043338</v>
          </cell>
          <cell r="F619" t="str">
            <v>男</v>
          </cell>
          <cell r="G619" t="str">
            <v>前台</v>
          </cell>
          <cell r="H619" t="str">
            <v>河北光华荣昌汽车部件有限公司</v>
          </cell>
          <cell r="I619" t="str">
            <v>冲压弯管车间</v>
          </cell>
          <cell r="J619" t="str">
            <v>冲压弯管车间</v>
          </cell>
          <cell r="K619" t="str">
            <v>冲压工</v>
          </cell>
        </row>
        <row r="619">
          <cell r="N619" t="str">
            <v>河北工厂</v>
          </cell>
          <cell r="O619" t="str">
            <v>劳动合同</v>
          </cell>
          <cell r="P619" t="str">
            <v>是</v>
          </cell>
          <cell r="Q619" t="str">
            <v>否</v>
          </cell>
          <cell r="R619" t="str">
            <v>正式工</v>
          </cell>
          <cell r="S619" t="str">
            <v>生产类</v>
          </cell>
          <cell r="T619" t="str">
            <v>直接人员</v>
          </cell>
        </row>
        <row r="620">
          <cell r="D620" t="str">
            <v>王丽</v>
          </cell>
          <cell r="E620" t="str">
            <v>130983198502032025</v>
          </cell>
          <cell r="F620" t="str">
            <v>女</v>
          </cell>
          <cell r="G620" t="str">
            <v>前台</v>
          </cell>
          <cell r="H620" t="str">
            <v>河北光华荣昌汽车部件有限公司</v>
          </cell>
          <cell r="I620" t="str">
            <v>发泡车间</v>
          </cell>
          <cell r="J620" t="str">
            <v>发泡车间</v>
          </cell>
          <cell r="K620" t="str">
            <v>发泡工</v>
          </cell>
        </row>
        <row r="620">
          <cell r="N620" t="str">
            <v>河北工厂</v>
          </cell>
          <cell r="O620" t="str">
            <v>劳动合同</v>
          </cell>
          <cell r="P620" t="str">
            <v>是</v>
          </cell>
          <cell r="Q620" t="str">
            <v>否</v>
          </cell>
          <cell r="R620" t="str">
            <v>正式工</v>
          </cell>
          <cell r="S620" t="str">
            <v>生产类</v>
          </cell>
          <cell r="T620" t="str">
            <v>直接人员</v>
          </cell>
        </row>
        <row r="621">
          <cell r="D621" t="str">
            <v>刘敏</v>
          </cell>
          <cell r="E621" t="str">
            <v>130924198105254222</v>
          </cell>
          <cell r="F621" t="str">
            <v>女</v>
          </cell>
          <cell r="G621" t="str">
            <v>前台</v>
          </cell>
          <cell r="H621" t="str">
            <v>河北光华荣昌汽车部件有限公司</v>
          </cell>
          <cell r="I621" t="str">
            <v>后视镜车间</v>
          </cell>
          <cell r="J621" t="str">
            <v>后视镜车间</v>
          </cell>
          <cell r="K621" t="str">
            <v>组装工</v>
          </cell>
        </row>
        <row r="621">
          <cell r="N621" t="str">
            <v>河北工厂</v>
          </cell>
          <cell r="O621" t="str">
            <v>劳动合同</v>
          </cell>
          <cell r="P621" t="str">
            <v>是</v>
          </cell>
          <cell r="Q621" t="str">
            <v>否</v>
          </cell>
          <cell r="R621" t="str">
            <v>正式工</v>
          </cell>
          <cell r="S621" t="str">
            <v>生产类</v>
          </cell>
          <cell r="T621" t="str">
            <v>直接人员</v>
          </cell>
        </row>
        <row r="622">
          <cell r="D622" t="str">
            <v>彭帅</v>
          </cell>
          <cell r="E622" t="str">
            <v>没出勤</v>
          </cell>
          <cell r="F622" t="str">
            <v>男</v>
          </cell>
          <cell r="G622" t="str">
            <v>前台</v>
          </cell>
          <cell r="H622" t="str">
            <v>河北光华荣昌汽车部件有限公司</v>
          </cell>
          <cell r="I622" t="str">
            <v>注塑车间</v>
          </cell>
          <cell r="J622" t="str">
            <v>注塑车间</v>
          </cell>
          <cell r="K622" t="str">
            <v>操作工</v>
          </cell>
        </row>
        <row r="622">
          <cell r="N622" t="str">
            <v>河北工厂</v>
          </cell>
          <cell r="O622" t="str">
            <v>劳动合同</v>
          </cell>
          <cell r="P622" t="str">
            <v>是</v>
          </cell>
          <cell r="Q622" t="str">
            <v>否</v>
          </cell>
          <cell r="R622" t="str">
            <v>正式工</v>
          </cell>
          <cell r="S622" t="str">
            <v>生产类</v>
          </cell>
          <cell r="T622" t="str">
            <v>直接人员</v>
          </cell>
        </row>
        <row r="623">
          <cell r="D623" t="str">
            <v>刘兴霖</v>
          </cell>
          <cell r="E623" t="str">
            <v>130983200007292436</v>
          </cell>
          <cell r="F623" t="str">
            <v>男</v>
          </cell>
          <cell r="G623" t="str">
            <v>前台</v>
          </cell>
          <cell r="H623" t="str">
            <v>河北光华荣昌汽车部件有限公司</v>
          </cell>
          <cell r="I623" t="str">
            <v>焊接车间</v>
          </cell>
          <cell r="J623" t="str">
            <v>焊接车间</v>
          </cell>
          <cell r="K623" t="str">
            <v>摆件工</v>
          </cell>
        </row>
        <row r="623">
          <cell r="N623" t="str">
            <v>河北工厂</v>
          </cell>
          <cell r="O623" t="str">
            <v>劳动合同</v>
          </cell>
          <cell r="P623" t="str">
            <v>是</v>
          </cell>
          <cell r="Q623" t="str">
            <v>否</v>
          </cell>
          <cell r="R623" t="str">
            <v>正式工</v>
          </cell>
          <cell r="S623" t="str">
            <v>生产类</v>
          </cell>
          <cell r="T623" t="str">
            <v>直接人员</v>
          </cell>
        </row>
        <row r="624">
          <cell r="D624" t="str">
            <v>张风朔</v>
          </cell>
        </row>
        <row r="624">
          <cell r="F624" t="str">
            <v>男</v>
          </cell>
          <cell r="G624" t="str">
            <v>前台</v>
          </cell>
          <cell r="H624" t="str">
            <v>河北光华荣昌汽车部件有限公司</v>
          </cell>
          <cell r="I624" t="str">
            <v>座椅总装车间</v>
          </cell>
          <cell r="J624" t="str">
            <v>座椅总装车间</v>
          </cell>
          <cell r="K624" t="str">
            <v>组装工</v>
          </cell>
        </row>
        <row r="624">
          <cell r="N624" t="str">
            <v>正熙人力</v>
          </cell>
          <cell r="O624" t="str">
            <v>劳务派遣</v>
          </cell>
          <cell r="P624" t="str">
            <v>是</v>
          </cell>
          <cell r="Q624" t="str">
            <v>否</v>
          </cell>
          <cell r="R624" t="str">
            <v>劳务派遣</v>
          </cell>
          <cell r="S624" t="str">
            <v>生产类</v>
          </cell>
          <cell r="T624" t="str">
            <v>直接人员</v>
          </cell>
        </row>
        <row r="625">
          <cell r="D625" t="str">
            <v>张海勇</v>
          </cell>
          <cell r="E625" t="str">
            <v>130927200009071513</v>
          </cell>
          <cell r="F625" t="str">
            <v>男</v>
          </cell>
          <cell r="G625" t="str">
            <v>前台</v>
          </cell>
          <cell r="H625" t="str">
            <v>河北光华荣昌汽车部件有限公司</v>
          </cell>
          <cell r="I625" t="str">
            <v>制造技术部</v>
          </cell>
          <cell r="J625" t="str">
            <v>项目管理科</v>
          </cell>
          <cell r="K625" t="str">
            <v>项目管理员</v>
          </cell>
        </row>
        <row r="625">
          <cell r="N625" t="str">
            <v>河北工厂</v>
          </cell>
          <cell r="O625" t="str">
            <v>劳动合同</v>
          </cell>
          <cell r="P625" t="str">
            <v>是</v>
          </cell>
          <cell r="Q625" t="str">
            <v>否</v>
          </cell>
          <cell r="R625" t="str">
            <v>正式工</v>
          </cell>
          <cell r="S625" t="str">
            <v>技术类</v>
          </cell>
          <cell r="T625" t="str">
            <v>间接人员</v>
          </cell>
        </row>
        <row r="626">
          <cell r="D626" t="str">
            <v>代金涛</v>
          </cell>
          <cell r="E626" t="str">
            <v>130983199402280050</v>
          </cell>
          <cell r="F626" t="str">
            <v>男</v>
          </cell>
          <cell r="G626" t="str">
            <v>中台</v>
          </cell>
          <cell r="H626" t="str">
            <v>河北光华荣昌汽车部件有限公司</v>
          </cell>
          <cell r="I626" t="str">
            <v>综合管理部</v>
          </cell>
          <cell r="J626" t="str">
            <v>行政管理科</v>
          </cell>
          <cell r="K626" t="str">
            <v>食堂-厨师</v>
          </cell>
        </row>
        <row r="626">
          <cell r="N626" t="str">
            <v>河北工厂</v>
          </cell>
          <cell r="O626" t="str">
            <v>劳动合同</v>
          </cell>
          <cell r="P626" t="str">
            <v>是</v>
          </cell>
          <cell r="Q626" t="str">
            <v>否</v>
          </cell>
          <cell r="R626" t="str">
            <v>正式工</v>
          </cell>
          <cell r="S626" t="str">
            <v>行政类</v>
          </cell>
          <cell r="T626" t="str">
            <v>间接人员</v>
          </cell>
        </row>
        <row r="627">
          <cell r="D627" t="str">
            <v>张猛猛</v>
          </cell>
          <cell r="E627" t="str">
            <v>2月工资里已开</v>
          </cell>
          <cell r="F627" t="str">
            <v>男</v>
          </cell>
          <cell r="G627" t="str">
            <v>前台</v>
          </cell>
          <cell r="H627" t="str">
            <v>河北光华荣昌汽车部件有限公司</v>
          </cell>
          <cell r="I627" t="str">
            <v>电泳车间</v>
          </cell>
          <cell r="J627" t="str">
            <v>电泳车间</v>
          </cell>
          <cell r="K627" t="str">
            <v>挂件工</v>
          </cell>
        </row>
        <row r="627">
          <cell r="N627" t="str">
            <v>河北工厂</v>
          </cell>
          <cell r="O627" t="str">
            <v>劳动合同</v>
          </cell>
          <cell r="P627" t="str">
            <v>是</v>
          </cell>
          <cell r="Q627" t="str">
            <v>否</v>
          </cell>
          <cell r="R627" t="str">
            <v>正式工</v>
          </cell>
          <cell r="S627" t="str">
            <v>生产类</v>
          </cell>
          <cell r="T627" t="str">
            <v>直接人员</v>
          </cell>
        </row>
        <row r="628">
          <cell r="D628" t="str">
            <v>王福东</v>
          </cell>
          <cell r="E628" t="str">
            <v>132930199012014717</v>
          </cell>
          <cell r="F628" t="str">
            <v>男</v>
          </cell>
          <cell r="G628" t="str">
            <v>前台</v>
          </cell>
          <cell r="H628" t="str">
            <v>河北光华荣昌汽车部件有限公司</v>
          </cell>
          <cell r="I628" t="str">
            <v>座椅总装车间</v>
          </cell>
          <cell r="J628" t="str">
            <v>座椅总装车间-H6</v>
          </cell>
          <cell r="K628" t="str">
            <v>H6-组装工</v>
          </cell>
        </row>
        <row r="628">
          <cell r="N628" t="str">
            <v>河北工厂</v>
          </cell>
          <cell r="O628" t="str">
            <v>劳动合同</v>
          </cell>
          <cell r="P628" t="str">
            <v>是</v>
          </cell>
          <cell r="Q628" t="str">
            <v>否</v>
          </cell>
          <cell r="R628" t="str">
            <v>正式工</v>
          </cell>
          <cell r="S628" t="str">
            <v>生产类</v>
          </cell>
          <cell r="T628" t="str">
            <v>直接人员</v>
          </cell>
        </row>
        <row r="629">
          <cell r="D629" t="str">
            <v>刘润超</v>
          </cell>
        </row>
        <row r="629">
          <cell r="F629" t="str">
            <v>男</v>
          </cell>
          <cell r="G629" t="str">
            <v>前台</v>
          </cell>
          <cell r="H629" t="str">
            <v>河北光华荣昌汽车部件有限公司</v>
          </cell>
          <cell r="I629" t="str">
            <v>焊接车间</v>
          </cell>
          <cell r="J629" t="str">
            <v>焊接车间</v>
          </cell>
          <cell r="K629" t="str">
            <v>焊工</v>
          </cell>
        </row>
        <row r="629">
          <cell r="M629" t="str">
            <v>河北</v>
          </cell>
          <cell r="N629" t="str">
            <v>正熙人力</v>
          </cell>
          <cell r="O629" t="str">
            <v>劳务派遣</v>
          </cell>
          <cell r="P629" t="str">
            <v>是</v>
          </cell>
          <cell r="Q629" t="str">
            <v>否</v>
          </cell>
          <cell r="R629" t="str">
            <v>劳务派遣</v>
          </cell>
          <cell r="S629" t="str">
            <v>生产类</v>
          </cell>
          <cell r="T629" t="str">
            <v>直接人员</v>
          </cell>
        </row>
        <row r="630">
          <cell r="D630" t="str">
            <v>付文香</v>
          </cell>
          <cell r="E630" t="str">
            <v>132930198911104762</v>
          </cell>
          <cell r="F630" t="str">
            <v>女</v>
          </cell>
          <cell r="G630" t="str">
            <v>前台</v>
          </cell>
          <cell r="H630" t="str">
            <v>河北光华荣昌汽车部件有限公司</v>
          </cell>
          <cell r="I630" t="str">
            <v>底座装配车间</v>
          </cell>
          <cell r="J630" t="str">
            <v>底座装配车间</v>
          </cell>
          <cell r="K630" t="str">
            <v>H6-组装工</v>
          </cell>
        </row>
        <row r="630">
          <cell r="M630" t="str">
            <v>河北</v>
          </cell>
          <cell r="N630" t="str">
            <v>河北工厂</v>
          </cell>
          <cell r="O630" t="str">
            <v>劳动合同</v>
          </cell>
          <cell r="P630" t="str">
            <v>是</v>
          </cell>
          <cell r="Q630" t="str">
            <v>否</v>
          </cell>
          <cell r="R630" t="str">
            <v>正式工</v>
          </cell>
          <cell r="S630" t="str">
            <v>生产类</v>
          </cell>
          <cell r="T630" t="str">
            <v>直接人员</v>
          </cell>
        </row>
        <row r="631">
          <cell r="D631" t="str">
            <v>杜红帅</v>
          </cell>
          <cell r="E631" t="str">
            <v>132930199312024132</v>
          </cell>
          <cell r="F631" t="str">
            <v>男</v>
          </cell>
          <cell r="G631" t="str">
            <v>前台</v>
          </cell>
          <cell r="H631" t="str">
            <v>河北光华荣昌汽车部件有限公司</v>
          </cell>
          <cell r="I631" t="str">
            <v>焊接车间</v>
          </cell>
          <cell r="J631" t="str">
            <v>焊接车间</v>
          </cell>
          <cell r="K631" t="str">
            <v>焊工</v>
          </cell>
        </row>
        <row r="631">
          <cell r="M631" t="str">
            <v>河北</v>
          </cell>
          <cell r="N631" t="str">
            <v>河北工厂</v>
          </cell>
          <cell r="O631" t="str">
            <v>劳动合同</v>
          </cell>
          <cell r="P631" t="str">
            <v>是</v>
          </cell>
          <cell r="Q631" t="str">
            <v>否</v>
          </cell>
          <cell r="R631" t="str">
            <v>正式工</v>
          </cell>
          <cell r="S631" t="str">
            <v>生产类</v>
          </cell>
          <cell r="T631" t="str">
            <v>直接人员</v>
          </cell>
        </row>
        <row r="632">
          <cell r="D632" t="str">
            <v>窦丽华</v>
          </cell>
          <cell r="E632" t="str">
            <v>13092619860625002X</v>
          </cell>
          <cell r="F632" t="str">
            <v>女</v>
          </cell>
          <cell r="G632" t="str">
            <v>前台</v>
          </cell>
          <cell r="H632" t="str">
            <v>河北光华荣昌汽车部件有限公司</v>
          </cell>
          <cell r="I632" t="str">
            <v>冲压弯管车间</v>
          </cell>
          <cell r="J632" t="str">
            <v>冲压弯管车间</v>
          </cell>
          <cell r="K632" t="str">
            <v>冲压工</v>
          </cell>
        </row>
        <row r="632">
          <cell r="M632" t="str">
            <v>河北</v>
          </cell>
          <cell r="N632" t="str">
            <v>河北工厂</v>
          </cell>
          <cell r="O632" t="str">
            <v>劳动合同</v>
          </cell>
          <cell r="P632" t="str">
            <v>是</v>
          </cell>
          <cell r="Q632" t="str">
            <v>否</v>
          </cell>
          <cell r="R632" t="str">
            <v>正式工</v>
          </cell>
          <cell r="S632" t="str">
            <v>生产类</v>
          </cell>
          <cell r="T632" t="str">
            <v>直接人员</v>
          </cell>
        </row>
        <row r="633">
          <cell r="D633" t="str">
            <v>刘超</v>
          </cell>
        </row>
        <row r="633">
          <cell r="F633" t="str">
            <v>男</v>
          </cell>
          <cell r="G633" t="str">
            <v>前台</v>
          </cell>
          <cell r="H633" t="str">
            <v>河北光华荣昌汽车部件有限公司</v>
          </cell>
          <cell r="I633" t="str">
            <v>焊接车间</v>
          </cell>
          <cell r="J633" t="str">
            <v>焊接车间</v>
          </cell>
          <cell r="K633" t="str">
            <v>焊工</v>
          </cell>
        </row>
        <row r="633">
          <cell r="M633" t="str">
            <v>河北</v>
          </cell>
          <cell r="N633" t="str">
            <v>正熙人力</v>
          </cell>
          <cell r="O633" t="str">
            <v>劳务派遣</v>
          </cell>
          <cell r="P633" t="str">
            <v>是</v>
          </cell>
          <cell r="Q633" t="str">
            <v>否</v>
          </cell>
          <cell r="R633" t="str">
            <v>劳务派遣</v>
          </cell>
          <cell r="S633" t="str">
            <v>生产类</v>
          </cell>
          <cell r="T633" t="str">
            <v>直接人员</v>
          </cell>
        </row>
        <row r="634">
          <cell r="D634" t="str">
            <v>闫月红</v>
          </cell>
          <cell r="E634" t="str">
            <v>152104197801092820</v>
          </cell>
          <cell r="F634" t="str">
            <v>女</v>
          </cell>
          <cell r="G634" t="str">
            <v>前台</v>
          </cell>
          <cell r="H634" t="str">
            <v>河北光华荣昌汽车部件有限公司</v>
          </cell>
          <cell r="I634" t="str">
            <v>缝纫车间</v>
          </cell>
          <cell r="J634" t="str">
            <v>缝纫车间</v>
          </cell>
          <cell r="K634" t="str">
            <v>缝纫工</v>
          </cell>
        </row>
        <row r="634">
          <cell r="M634" t="str">
            <v>河北</v>
          </cell>
          <cell r="N634" t="str">
            <v>河北工厂</v>
          </cell>
          <cell r="O634" t="str">
            <v>劳动合同</v>
          </cell>
          <cell r="P634" t="str">
            <v>是</v>
          </cell>
          <cell r="Q634" t="str">
            <v>否</v>
          </cell>
          <cell r="R634" t="str">
            <v>正式工</v>
          </cell>
          <cell r="S634" t="str">
            <v>生产类</v>
          </cell>
          <cell r="T634" t="str">
            <v>直接人员</v>
          </cell>
        </row>
        <row r="635">
          <cell r="D635" t="str">
            <v>许东来</v>
          </cell>
          <cell r="E635" t="str">
            <v>130983200301065517</v>
          </cell>
          <cell r="F635" t="str">
            <v>男</v>
          </cell>
          <cell r="G635" t="str">
            <v>前台</v>
          </cell>
          <cell r="H635" t="str">
            <v>河北光华荣昌汽车部件有限公司</v>
          </cell>
          <cell r="I635" t="str">
            <v>座椅总装车间</v>
          </cell>
          <cell r="J635" t="str">
            <v>座椅总装车间-欧马可</v>
          </cell>
          <cell r="K635" t="str">
            <v>组装工</v>
          </cell>
        </row>
        <row r="635">
          <cell r="M635" t="str">
            <v>河北</v>
          </cell>
          <cell r="N635" t="str">
            <v>河北工厂</v>
          </cell>
          <cell r="O635" t="str">
            <v>劳动合同</v>
          </cell>
          <cell r="P635" t="str">
            <v>是</v>
          </cell>
          <cell r="Q635" t="str">
            <v>否</v>
          </cell>
          <cell r="R635" t="str">
            <v>正式工</v>
          </cell>
          <cell r="S635" t="str">
            <v>生产类</v>
          </cell>
          <cell r="T635" t="str">
            <v>直接人员</v>
          </cell>
        </row>
        <row r="636">
          <cell r="D636" t="str">
            <v>孟祥龙</v>
          </cell>
        </row>
        <row r="636">
          <cell r="F636" t="str">
            <v>男</v>
          </cell>
        </row>
        <row r="636">
          <cell r="J636" t="str">
            <v>座椅总装车间</v>
          </cell>
          <cell r="K636" t="str">
            <v>组装工</v>
          </cell>
        </row>
        <row r="636">
          <cell r="N636" t="str">
            <v>正熙人力</v>
          </cell>
        </row>
        <row r="637">
          <cell r="D637" t="str">
            <v>赵焱焱</v>
          </cell>
        </row>
        <row r="637">
          <cell r="F637" t="str">
            <v>女</v>
          </cell>
        </row>
        <row r="637">
          <cell r="J637" t="str">
            <v>座椅总装车间</v>
          </cell>
          <cell r="K637" t="str">
            <v>组装工</v>
          </cell>
        </row>
        <row r="637">
          <cell r="N637" t="str">
            <v>正熙人力</v>
          </cell>
        </row>
        <row r="638">
          <cell r="D638" t="str">
            <v>李全乐</v>
          </cell>
        </row>
        <row r="638">
          <cell r="F638" t="str">
            <v>男</v>
          </cell>
        </row>
        <row r="638">
          <cell r="J638" t="str">
            <v>冲压弯管车间</v>
          </cell>
          <cell r="K638" t="str">
            <v>操作工</v>
          </cell>
        </row>
        <row r="638">
          <cell r="N638" t="str">
            <v>正熙人力</v>
          </cell>
        </row>
        <row r="639">
          <cell r="D639" t="str">
            <v>盖国亮</v>
          </cell>
        </row>
        <row r="639">
          <cell r="F639" t="str">
            <v>男</v>
          </cell>
        </row>
        <row r="640">
          <cell r="D640" t="str">
            <v>李东航</v>
          </cell>
        </row>
        <row r="640">
          <cell r="F640" t="str">
            <v>男</v>
          </cell>
        </row>
        <row r="640">
          <cell r="J640" t="str">
            <v>座椅总装车间</v>
          </cell>
          <cell r="K640" t="str">
            <v>组装工</v>
          </cell>
        </row>
        <row r="640">
          <cell r="N640" t="str">
            <v>正熙人力</v>
          </cell>
        </row>
        <row r="641">
          <cell r="D641" t="str">
            <v>姜玉田</v>
          </cell>
        </row>
        <row r="641">
          <cell r="F641" t="str">
            <v>男</v>
          </cell>
        </row>
        <row r="641">
          <cell r="J641" t="str">
            <v>焊接车间</v>
          </cell>
          <cell r="K641" t="str">
            <v>摆件工</v>
          </cell>
        </row>
        <row r="641">
          <cell r="N641" t="str">
            <v>天津宏达翔科技有限公司</v>
          </cell>
        </row>
        <row r="642">
          <cell r="D642" t="str">
            <v>滕旺</v>
          </cell>
        </row>
        <row r="642">
          <cell r="F642" t="str">
            <v>男</v>
          </cell>
        </row>
        <row r="642">
          <cell r="J642" t="str">
            <v>焊接车间</v>
          </cell>
          <cell r="K642" t="str">
            <v>摆件工</v>
          </cell>
        </row>
        <row r="642">
          <cell r="N642" t="str">
            <v>河北工厂</v>
          </cell>
        </row>
        <row r="643">
          <cell r="D643" t="str">
            <v>杨兆丰</v>
          </cell>
        </row>
        <row r="643">
          <cell r="F643" t="str">
            <v>男</v>
          </cell>
        </row>
        <row r="643">
          <cell r="J643" t="str">
            <v>焊接车间</v>
          </cell>
          <cell r="K643" t="str">
            <v>摆件工</v>
          </cell>
        </row>
        <row r="643">
          <cell r="N643" t="str">
            <v>河北工厂</v>
          </cell>
        </row>
        <row r="644">
          <cell r="D644" t="str">
            <v>孙文江</v>
          </cell>
        </row>
        <row r="644">
          <cell r="F644" t="str">
            <v>男</v>
          </cell>
          <cell r="G644" t="str">
            <v>前台</v>
          </cell>
          <cell r="H644" t="str">
            <v>河北光华荣昌汽车部件有限公司</v>
          </cell>
          <cell r="I644" t="str">
            <v>焊接车间</v>
          </cell>
          <cell r="J644" t="str">
            <v>焊接车间</v>
          </cell>
          <cell r="K644" t="str">
            <v>焊工</v>
          </cell>
        </row>
        <row r="644">
          <cell r="N644" t="str">
            <v>正熙人力</v>
          </cell>
          <cell r="O644" t="str">
            <v>劳务派遣</v>
          </cell>
          <cell r="P644" t="str">
            <v>是</v>
          </cell>
          <cell r="Q644" t="str">
            <v>否</v>
          </cell>
          <cell r="R644" t="str">
            <v>劳务派遣</v>
          </cell>
          <cell r="S644" t="str">
            <v>生产类</v>
          </cell>
          <cell r="T644" t="str">
            <v>直接人员</v>
          </cell>
        </row>
        <row r="645">
          <cell r="D645" t="str">
            <v>刘荣德</v>
          </cell>
        </row>
        <row r="645">
          <cell r="F645" t="str">
            <v>男</v>
          </cell>
        </row>
        <row r="645">
          <cell r="J645" t="str">
            <v>焊接车间</v>
          </cell>
          <cell r="K645" t="str">
            <v>焊工</v>
          </cell>
        </row>
        <row r="645">
          <cell r="N645" t="str">
            <v>正熙人力</v>
          </cell>
        </row>
        <row r="646">
          <cell r="D646" t="str">
            <v>赵龙</v>
          </cell>
          <cell r="E646" t="str">
            <v>130983200406269001x</v>
          </cell>
          <cell r="F646" t="str">
            <v>男</v>
          </cell>
          <cell r="G646" t="str">
            <v>前台</v>
          </cell>
          <cell r="H646" t="str">
            <v>河北光华荣昌汽车部件有限公司</v>
          </cell>
          <cell r="I646" t="str">
            <v>座椅总装车间</v>
          </cell>
          <cell r="J646" t="str">
            <v>座椅总装车间</v>
          </cell>
          <cell r="K646" t="str">
            <v>组装工</v>
          </cell>
        </row>
        <row r="646">
          <cell r="N646" t="str">
            <v>正熙人力</v>
          </cell>
          <cell r="O646" t="str">
            <v>劳务派遣</v>
          </cell>
          <cell r="P646" t="str">
            <v>是</v>
          </cell>
          <cell r="Q646" t="str">
            <v>否</v>
          </cell>
          <cell r="R646" t="str">
            <v>劳务派遣</v>
          </cell>
          <cell r="S646" t="str">
            <v>生产类</v>
          </cell>
          <cell r="T646" t="str">
            <v>直接人员</v>
          </cell>
        </row>
        <row r="647">
          <cell r="D647" t="str">
            <v>乔长乐</v>
          </cell>
          <cell r="E647" t="str">
            <v>130924198802283512</v>
          </cell>
          <cell r="F647" t="str">
            <v>男</v>
          </cell>
          <cell r="G647" t="str">
            <v>前台</v>
          </cell>
          <cell r="H647" t="str">
            <v>河北光华荣昌汽车部件有限公司</v>
          </cell>
          <cell r="I647" t="str">
            <v>发泡车间</v>
          </cell>
          <cell r="J647" t="str">
            <v>发泡车间</v>
          </cell>
          <cell r="K647" t="str">
            <v>发泡工</v>
          </cell>
        </row>
        <row r="647">
          <cell r="M647" t="str">
            <v>河北</v>
          </cell>
          <cell r="N647" t="str">
            <v>天津宏达翔科技有限公司</v>
          </cell>
          <cell r="O647" t="str">
            <v>劳务派遣</v>
          </cell>
          <cell r="P647" t="str">
            <v>是</v>
          </cell>
          <cell r="Q647" t="str">
            <v>否</v>
          </cell>
          <cell r="R647" t="str">
            <v>劳务派遣</v>
          </cell>
          <cell r="S647" t="str">
            <v>生产类</v>
          </cell>
          <cell r="T647" t="str">
            <v>直接人员</v>
          </cell>
        </row>
        <row r="648">
          <cell r="D648" t="str">
            <v>刘淑平</v>
          </cell>
          <cell r="E648" t="str">
            <v>130924197606203226</v>
          </cell>
          <cell r="F648" t="str">
            <v>女</v>
          </cell>
          <cell r="G648" t="str">
            <v>前台</v>
          </cell>
          <cell r="H648" t="str">
            <v>河北光华荣昌汽车部件有限公司</v>
          </cell>
          <cell r="I648" t="str">
            <v>发泡车间</v>
          </cell>
          <cell r="J648" t="str">
            <v>发泡车间</v>
          </cell>
          <cell r="K648" t="str">
            <v>发泡工</v>
          </cell>
        </row>
        <row r="648">
          <cell r="M648" t="str">
            <v>河北</v>
          </cell>
          <cell r="N648" t="str">
            <v>天津宏达翔科技有限公司</v>
          </cell>
          <cell r="O648" t="str">
            <v>劳务派遣</v>
          </cell>
          <cell r="P648" t="str">
            <v>是</v>
          </cell>
          <cell r="Q648" t="str">
            <v>否</v>
          </cell>
          <cell r="R648" t="str">
            <v>劳务派遣</v>
          </cell>
          <cell r="S648" t="str">
            <v>生产类</v>
          </cell>
          <cell r="T648" t="str">
            <v>直接人员</v>
          </cell>
        </row>
        <row r="649">
          <cell r="D649" t="str">
            <v>肖康</v>
          </cell>
          <cell r="E649" t="str">
            <v>13063419961119231x</v>
          </cell>
          <cell r="F649" t="str">
            <v>男</v>
          </cell>
          <cell r="G649" t="str">
            <v>前台</v>
          </cell>
          <cell r="H649" t="str">
            <v>河北光华荣昌汽车部件有限公司</v>
          </cell>
          <cell r="I649" t="str">
            <v>焊接车间</v>
          </cell>
          <cell r="J649" t="str">
            <v>焊接车间</v>
          </cell>
          <cell r="K649" t="str">
            <v>摆件工</v>
          </cell>
        </row>
        <row r="649">
          <cell r="M649" t="str">
            <v>河北</v>
          </cell>
          <cell r="N649" t="str">
            <v>河北工厂</v>
          </cell>
          <cell r="O649" t="str">
            <v>劳动合同</v>
          </cell>
          <cell r="P649" t="str">
            <v>是</v>
          </cell>
          <cell r="Q649" t="str">
            <v>否</v>
          </cell>
          <cell r="R649" t="str">
            <v>正式工</v>
          </cell>
          <cell r="S649" t="str">
            <v>生产类</v>
          </cell>
          <cell r="T649" t="str">
            <v>直接人员</v>
          </cell>
        </row>
        <row r="650">
          <cell r="D650" t="str">
            <v>李金星</v>
          </cell>
          <cell r="E650" t="str">
            <v>411327198807152145</v>
          </cell>
          <cell r="F650" t="str">
            <v>女</v>
          </cell>
          <cell r="G650" t="str">
            <v>前台</v>
          </cell>
          <cell r="H650" t="str">
            <v>河北光华荣昌汽车部件有限公司</v>
          </cell>
          <cell r="I650" t="str">
            <v>底座装配车间</v>
          </cell>
          <cell r="J650" t="str">
            <v>底座装配车间</v>
          </cell>
          <cell r="K650" t="str">
            <v>组装工</v>
          </cell>
        </row>
        <row r="650">
          <cell r="M650" t="str">
            <v>河北</v>
          </cell>
          <cell r="N650" t="str">
            <v>天津宏达翔科技有限公司</v>
          </cell>
          <cell r="O650" t="str">
            <v>劳务派遣</v>
          </cell>
          <cell r="P650" t="str">
            <v>是</v>
          </cell>
          <cell r="Q650" t="str">
            <v>否</v>
          </cell>
          <cell r="R650" t="str">
            <v>劳务派遣</v>
          </cell>
          <cell r="S650" t="str">
            <v>生产类</v>
          </cell>
          <cell r="T650" t="str">
            <v>直接人员</v>
          </cell>
        </row>
        <row r="651">
          <cell r="D651" t="str">
            <v>李孝亮</v>
          </cell>
          <cell r="E651" t="str">
            <v>2月工资里已开</v>
          </cell>
          <cell r="F651" t="str">
            <v>男</v>
          </cell>
          <cell r="G651" t="str">
            <v>前台</v>
          </cell>
          <cell r="H651" t="str">
            <v>河北光华荣昌汽车部件有限公司</v>
          </cell>
          <cell r="I651" t="str">
            <v>焊接车间</v>
          </cell>
          <cell r="J651" t="str">
            <v>焊接车间</v>
          </cell>
          <cell r="K651" t="str">
            <v>焊工</v>
          </cell>
        </row>
        <row r="651">
          <cell r="M651" t="str">
            <v>河北</v>
          </cell>
          <cell r="N651" t="str">
            <v>河北工厂</v>
          </cell>
          <cell r="O651" t="str">
            <v>劳动合同</v>
          </cell>
          <cell r="P651" t="str">
            <v>是</v>
          </cell>
          <cell r="Q651" t="str">
            <v>否</v>
          </cell>
          <cell r="R651" t="str">
            <v>临时工</v>
          </cell>
          <cell r="S651" t="str">
            <v>生产类</v>
          </cell>
          <cell r="T651" t="str">
            <v>直接人员</v>
          </cell>
        </row>
        <row r="652">
          <cell r="D652" t="str">
            <v>孙俊华</v>
          </cell>
          <cell r="E652" t="str">
            <v>132927197512070523</v>
          </cell>
          <cell r="F652" t="str">
            <v>女</v>
          </cell>
          <cell r="G652" t="str">
            <v>前台</v>
          </cell>
          <cell r="H652" t="str">
            <v>河北光华荣昌汽车部件有限公司</v>
          </cell>
          <cell r="I652" t="str">
            <v>发泡车间</v>
          </cell>
          <cell r="J652" t="str">
            <v>发泡车间</v>
          </cell>
          <cell r="K652" t="str">
            <v>发泡工</v>
          </cell>
        </row>
        <row r="652">
          <cell r="M652" t="str">
            <v>河北</v>
          </cell>
          <cell r="N652" t="str">
            <v>天津宏达翔科技有限公司</v>
          </cell>
          <cell r="O652" t="str">
            <v>劳务派遣</v>
          </cell>
          <cell r="P652" t="str">
            <v>是</v>
          </cell>
          <cell r="Q652" t="str">
            <v>否</v>
          </cell>
          <cell r="R652" t="str">
            <v>劳务派遣</v>
          </cell>
          <cell r="S652" t="str">
            <v>生产类</v>
          </cell>
          <cell r="T652" t="str">
            <v>直接人员</v>
          </cell>
        </row>
        <row r="653">
          <cell r="D653" t="str">
            <v>张宝文</v>
          </cell>
          <cell r="E653" t="str">
            <v>130983200307263039</v>
          </cell>
          <cell r="F653" t="str">
            <v>男</v>
          </cell>
          <cell r="G653" t="str">
            <v>前台</v>
          </cell>
          <cell r="H653" t="str">
            <v>河北光华荣昌汽车部件有限公司</v>
          </cell>
          <cell r="I653" t="str">
            <v>发泡车间</v>
          </cell>
          <cell r="J653" t="str">
            <v>发泡车间</v>
          </cell>
          <cell r="K653" t="str">
            <v>发泡工</v>
          </cell>
        </row>
        <row r="653">
          <cell r="M653" t="str">
            <v>河北</v>
          </cell>
          <cell r="N653" t="str">
            <v>天津宏达翔科技有限公司</v>
          </cell>
          <cell r="O653" t="str">
            <v>劳务派遣</v>
          </cell>
          <cell r="P653" t="str">
            <v>是</v>
          </cell>
          <cell r="Q653" t="str">
            <v>否</v>
          </cell>
          <cell r="R653" t="str">
            <v>劳务派遣</v>
          </cell>
          <cell r="S653" t="str">
            <v>生产类</v>
          </cell>
          <cell r="T653" t="str">
            <v>直接人员</v>
          </cell>
        </row>
        <row r="654">
          <cell r="D654" t="str">
            <v>吴淑云</v>
          </cell>
          <cell r="E654" t="str">
            <v>132930197511142220</v>
          </cell>
          <cell r="F654" t="str">
            <v>女</v>
          </cell>
          <cell r="G654" t="str">
            <v>前台</v>
          </cell>
          <cell r="H654" t="str">
            <v>河北光华荣昌汽车部件有限公司</v>
          </cell>
          <cell r="I654" t="str">
            <v>发泡车间</v>
          </cell>
          <cell r="J654" t="str">
            <v>发泡车间</v>
          </cell>
          <cell r="K654" t="str">
            <v>发泡工</v>
          </cell>
        </row>
        <row r="654">
          <cell r="M654" t="str">
            <v>河北</v>
          </cell>
          <cell r="N654" t="str">
            <v>天津宏达翔科技有限公司</v>
          </cell>
          <cell r="O654" t="str">
            <v>劳务派遣</v>
          </cell>
          <cell r="P654" t="str">
            <v>是</v>
          </cell>
          <cell r="Q654" t="str">
            <v>否</v>
          </cell>
          <cell r="R654" t="str">
            <v>劳务派遣</v>
          </cell>
          <cell r="S654" t="str">
            <v>生产类</v>
          </cell>
          <cell r="T654" t="str">
            <v>直接人员</v>
          </cell>
        </row>
        <row r="655">
          <cell r="D655" t="str">
            <v>任浩玮</v>
          </cell>
        </row>
        <row r="655">
          <cell r="F655" t="str">
            <v>男</v>
          </cell>
          <cell r="G655" t="str">
            <v>前台</v>
          </cell>
          <cell r="H655" t="str">
            <v>河北光华荣昌汽车部件有限公司</v>
          </cell>
          <cell r="I655" t="str">
            <v>座椅总装车间</v>
          </cell>
          <cell r="J655" t="str">
            <v>座椅总装车间</v>
          </cell>
          <cell r="K655" t="str">
            <v>组装工</v>
          </cell>
        </row>
        <row r="655">
          <cell r="M655" t="str">
            <v>河北</v>
          </cell>
          <cell r="N655" t="str">
            <v>正熙人力</v>
          </cell>
          <cell r="O655" t="str">
            <v>劳务派遣</v>
          </cell>
          <cell r="P655" t="str">
            <v>是</v>
          </cell>
          <cell r="Q655" t="str">
            <v>否</v>
          </cell>
          <cell r="R655" t="str">
            <v>劳务派遣</v>
          </cell>
          <cell r="S655" t="str">
            <v>生产类</v>
          </cell>
          <cell r="T655" t="str">
            <v>直接人员</v>
          </cell>
        </row>
        <row r="656">
          <cell r="D656" t="str">
            <v>付书盟</v>
          </cell>
        </row>
        <row r="656">
          <cell r="F656" t="str">
            <v>男</v>
          </cell>
          <cell r="G656" t="str">
            <v>前台</v>
          </cell>
          <cell r="H656" t="str">
            <v>河北光华荣昌汽车部件有限公司</v>
          </cell>
          <cell r="I656" t="str">
            <v>座椅总装车间</v>
          </cell>
          <cell r="J656" t="str">
            <v>座椅总装车间</v>
          </cell>
          <cell r="K656" t="str">
            <v>组装工</v>
          </cell>
        </row>
        <row r="656">
          <cell r="M656" t="str">
            <v>河北</v>
          </cell>
          <cell r="N656" t="str">
            <v>正熙人力</v>
          </cell>
          <cell r="O656" t="str">
            <v>劳务派遣</v>
          </cell>
          <cell r="P656" t="str">
            <v>是</v>
          </cell>
          <cell r="Q656" t="str">
            <v>否</v>
          </cell>
          <cell r="R656" t="str">
            <v>劳务派遣</v>
          </cell>
          <cell r="S656" t="str">
            <v>生产类</v>
          </cell>
          <cell r="T656" t="str">
            <v>直接人员</v>
          </cell>
        </row>
        <row r="657">
          <cell r="D657" t="str">
            <v>王全洪</v>
          </cell>
        </row>
        <row r="657">
          <cell r="F657" t="str">
            <v>男</v>
          </cell>
          <cell r="G657" t="str">
            <v>前台</v>
          </cell>
          <cell r="H657" t="str">
            <v>河北光华荣昌汽车部件有限公司</v>
          </cell>
          <cell r="I657" t="str">
            <v>座椅总装车间</v>
          </cell>
          <cell r="J657" t="str">
            <v>座椅总装车间</v>
          </cell>
          <cell r="K657" t="str">
            <v>组装工</v>
          </cell>
        </row>
        <row r="657">
          <cell r="M657" t="str">
            <v>河北</v>
          </cell>
          <cell r="N657" t="str">
            <v>正熙人力</v>
          </cell>
          <cell r="O657" t="str">
            <v>劳务派遣</v>
          </cell>
          <cell r="P657" t="str">
            <v>是</v>
          </cell>
          <cell r="Q657" t="str">
            <v>否</v>
          </cell>
          <cell r="R657" t="str">
            <v>劳务派遣</v>
          </cell>
          <cell r="S657" t="str">
            <v>生产类</v>
          </cell>
          <cell r="T657" t="str">
            <v>直接人员</v>
          </cell>
        </row>
        <row r="658">
          <cell r="D658" t="str">
            <v>崔辰山</v>
          </cell>
          <cell r="E658" t="str">
            <v>130983199808175314</v>
          </cell>
          <cell r="F658" t="str">
            <v>男</v>
          </cell>
          <cell r="G658" t="str">
            <v>前台</v>
          </cell>
          <cell r="H658" t="str">
            <v>河北光华荣昌汽车部件有限公司</v>
          </cell>
          <cell r="I658" t="str">
            <v>发泡车间</v>
          </cell>
          <cell r="J658" t="str">
            <v>发泡车间</v>
          </cell>
          <cell r="K658" t="str">
            <v>发泡工</v>
          </cell>
        </row>
        <row r="658">
          <cell r="M658" t="str">
            <v>河北</v>
          </cell>
          <cell r="N658" t="str">
            <v>沧州众智鑫成人力资源服务有限公司</v>
          </cell>
          <cell r="O658" t="str">
            <v>劳务派遣</v>
          </cell>
          <cell r="P658" t="str">
            <v>是</v>
          </cell>
          <cell r="Q658" t="str">
            <v>否</v>
          </cell>
          <cell r="R658" t="str">
            <v>劳务派遣</v>
          </cell>
          <cell r="S658" t="str">
            <v>生产类</v>
          </cell>
          <cell r="T658" t="str">
            <v>直接人员</v>
          </cell>
        </row>
        <row r="659">
          <cell r="D659" t="str">
            <v>刘朋</v>
          </cell>
          <cell r="E659" t="str">
            <v>130983199411132615</v>
          </cell>
          <cell r="F659" t="str">
            <v>男</v>
          </cell>
          <cell r="G659" t="str">
            <v>前台</v>
          </cell>
          <cell r="H659" t="str">
            <v>河北光华荣昌汽车部件有限公司</v>
          </cell>
          <cell r="I659" t="str">
            <v>发泡车间</v>
          </cell>
          <cell r="J659" t="str">
            <v>发泡车间</v>
          </cell>
          <cell r="K659" t="str">
            <v>发泡工</v>
          </cell>
        </row>
        <row r="659">
          <cell r="M659" t="str">
            <v>河北</v>
          </cell>
          <cell r="N659" t="str">
            <v>沧州众智鑫成人力资源服务有限公司</v>
          </cell>
          <cell r="O659" t="str">
            <v>劳务派遣</v>
          </cell>
          <cell r="P659" t="str">
            <v>是</v>
          </cell>
          <cell r="Q659" t="str">
            <v>否</v>
          </cell>
          <cell r="R659" t="str">
            <v>劳务派遣</v>
          </cell>
          <cell r="S659" t="str">
            <v>生产类</v>
          </cell>
          <cell r="T659" t="str">
            <v>直接人员</v>
          </cell>
        </row>
        <row r="660">
          <cell r="D660" t="str">
            <v>鲁修阳</v>
          </cell>
          <cell r="E660" t="str">
            <v>130921200701173075</v>
          </cell>
          <cell r="F660" t="str">
            <v>男</v>
          </cell>
          <cell r="G660" t="str">
            <v>前台</v>
          </cell>
          <cell r="H660" t="str">
            <v>河北光华荣昌汽车部件有限公司</v>
          </cell>
          <cell r="I660" t="str">
            <v>发泡车间</v>
          </cell>
          <cell r="J660" t="str">
            <v>发泡车间</v>
          </cell>
          <cell r="K660" t="str">
            <v>发泡工</v>
          </cell>
        </row>
        <row r="660">
          <cell r="M660" t="str">
            <v>河北</v>
          </cell>
          <cell r="N660" t="str">
            <v>天津宏达翔科技有限公司</v>
          </cell>
          <cell r="O660" t="str">
            <v>劳务派遣</v>
          </cell>
          <cell r="P660" t="str">
            <v>是</v>
          </cell>
          <cell r="Q660" t="str">
            <v>否</v>
          </cell>
          <cell r="R660" t="str">
            <v>劳务派遣</v>
          </cell>
          <cell r="S660" t="str">
            <v>生产类</v>
          </cell>
          <cell r="T660" t="str">
            <v>直接人员</v>
          </cell>
        </row>
        <row r="661">
          <cell r="D661" t="str">
            <v>何浩然</v>
          </cell>
          <cell r="E661" t="str">
            <v>13098320021107281x</v>
          </cell>
          <cell r="F661" t="str">
            <v>男</v>
          </cell>
          <cell r="G661" t="str">
            <v>前台</v>
          </cell>
          <cell r="H661" t="str">
            <v>河北光华荣昌汽车部件有限公司</v>
          </cell>
          <cell r="I661" t="str">
            <v>座椅总装车间</v>
          </cell>
          <cell r="J661" t="str">
            <v>座椅总装车间</v>
          </cell>
          <cell r="K661" t="str">
            <v>组装工</v>
          </cell>
        </row>
        <row r="661">
          <cell r="M661" t="str">
            <v>河北</v>
          </cell>
          <cell r="N661" t="str">
            <v>正熙人力</v>
          </cell>
          <cell r="O661" t="str">
            <v>劳务派遣</v>
          </cell>
          <cell r="P661" t="str">
            <v>是</v>
          </cell>
          <cell r="Q661" t="str">
            <v>否</v>
          </cell>
          <cell r="R661" t="str">
            <v>劳务派遣</v>
          </cell>
          <cell r="S661" t="str">
            <v>生产类</v>
          </cell>
          <cell r="T661" t="str">
            <v>直接人员</v>
          </cell>
        </row>
        <row r="662">
          <cell r="D662" t="str">
            <v>杨铁锁</v>
          </cell>
          <cell r="E662" t="str">
            <v>132930198004080912</v>
          </cell>
          <cell r="F662" t="str">
            <v>男</v>
          </cell>
          <cell r="G662" t="str">
            <v>前台</v>
          </cell>
          <cell r="H662" t="str">
            <v>河北光华荣昌汽车部件有限公司</v>
          </cell>
          <cell r="I662" t="str">
            <v>冲压弯管车间</v>
          </cell>
          <cell r="J662" t="str">
            <v>冲压弯管车间</v>
          </cell>
          <cell r="K662" t="str">
            <v>冲压模具维修</v>
          </cell>
        </row>
        <row r="662">
          <cell r="M662" t="str">
            <v>河北</v>
          </cell>
          <cell r="N662" t="str">
            <v>河北工厂</v>
          </cell>
          <cell r="O662" t="str">
            <v>劳动合同</v>
          </cell>
          <cell r="P662" t="str">
            <v>是</v>
          </cell>
          <cell r="Q662" t="str">
            <v>否</v>
          </cell>
          <cell r="R662" t="str">
            <v>正式工</v>
          </cell>
          <cell r="S662" t="str">
            <v>生产类</v>
          </cell>
          <cell r="T662" t="str">
            <v>直接人员</v>
          </cell>
        </row>
        <row r="663">
          <cell r="D663" t="str">
            <v>赵旭东</v>
          </cell>
        </row>
        <row r="663">
          <cell r="F663" t="str">
            <v>男</v>
          </cell>
          <cell r="G663" t="str">
            <v>前台</v>
          </cell>
          <cell r="H663" t="str">
            <v>河北光华荣昌汽车部件有限公司</v>
          </cell>
          <cell r="I663" t="str">
            <v>焊接车间</v>
          </cell>
          <cell r="J663" t="str">
            <v>焊接车间</v>
          </cell>
          <cell r="K663" t="str">
            <v>摆件工</v>
          </cell>
        </row>
        <row r="663">
          <cell r="M663" t="str">
            <v>河北</v>
          </cell>
          <cell r="N663" t="str">
            <v>天津宏达翔科技有限公司</v>
          </cell>
          <cell r="O663" t="str">
            <v>劳务派遣</v>
          </cell>
          <cell r="P663" t="str">
            <v>是</v>
          </cell>
          <cell r="Q663" t="str">
            <v>否</v>
          </cell>
          <cell r="R663" t="str">
            <v>劳务派遣</v>
          </cell>
          <cell r="S663" t="str">
            <v>生产类</v>
          </cell>
          <cell r="T663" t="str">
            <v>直接人员</v>
          </cell>
        </row>
        <row r="664">
          <cell r="D664" t="str">
            <v>曹传旺</v>
          </cell>
          <cell r="E664" t="str">
            <v>130924200606142210</v>
          </cell>
          <cell r="F664" t="str">
            <v>男</v>
          </cell>
          <cell r="G664" t="str">
            <v>前台</v>
          </cell>
          <cell r="H664" t="str">
            <v>河北光华荣昌汽车部件有限公司</v>
          </cell>
          <cell r="I664" t="str">
            <v>焊接车间</v>
          </cell>
          <cell r="J664" t="str">
            <v>焊接车间</v>
          </cell>
          <cell r="K664" t="str">
            <v>摆件工</v>
          </cell>
        </row>
        <row r="664">
          <cell r="M664" t="str">
            <v>河北</v>
          </cell>
          <cell r="N664" t="str">
            <v>天津宏达翔科技有限公司</v>
          </cell>
          <cell r="O664" t="str">
            <v>劳务派遣</v>
          </cell>
          <cell r="P664" t="str">
            <v>是</v>
          </cell>
          <cell r="Q664" t="str">
            <v>否</v>
          </cell>
          <cell r="R664" t="str">
            <v>劳务派遣</v>
          </cell>
          <cell r="S664" t="str">
            <v>生产类</v>
          </cell>
          <cell r="T664" t="str">
            <v>直接人员</v>
          </cell>
        </row>
        <row r="665">
          <cell r="D665" t="str">
            <v>王淑芹</v>
          </cell>
          <cell r="E665" t="str">
            <v>132930197908100547</v>
          </cell>
          <cell r="F665" t="str">
            <v>女</v>
          </cell>
          <cell r="G665" t="str">
            <v>前台</v>
          </cell>
          <cell r="H665" t="str">
            <v>河北光华荣昌汽车部件有限公司</v>
          </cell>
          <cell r="I665" t="str">
            <v>发泡车间</v>
          </cell>
          <cell r="J665" t="str">
            <v>发泡车间</v>
          </cell>
          <cell r="K665" t="str">
            <v>发泡工</v>
          </cell>
        </row>
        <row r="665">
          <cell r="M665" t="str">
            <v>河北</v>
          </cell>
          <cell r="N665" t="str">
            <v>正熙人力</v>
          </cell>
          <cell r="O665" t="str">
            <v>劳务派遣</v>
          </cell>
          <cell r="P665" t="str">
            <v>是</v>
          </cell>
          <cell r="Q665" t="str">
            <v>否</v>
          </cell>
          <cell r="R665" t="str">
            <v>劳务派遣</v>
          </cell>
          <cell r="S665" t="str">
            <v>生产类</v>
          </cell>
          <cell r="T665" t="str">
            <v>直接人员</v>
          </cell>
        </row>
        <row r="666">
          <cell r="D666" t="str">
            <v>袁薪凯</v>
          </cell>
        </row>
        <row r="666">
          <cell r="F666" t="str">
            <v>男</v>
          </cell>
          <cell r="G666" t="str">
            <v>前台</v>
          </cell>
          <cell r="H666" t="str">
            <v>河北光华荣昌汽车部件有限公司</v>
          </cell>
          <cell r="I666" t="str">
            <v>发泡车间</v>
          </cell>
          <cell r="J666" t="str">
            <v>发泡车间</v>
          </cell>
          <cell r="K666" t="str">
            <v>发泡工</v>
          </cell>
        </row>
        <row r="666">
          <cell r="M666" t="str">
            <v>河北</v>
          </cell>
          <cell r="N666" t="str">
            <v>正熙人力</v>
          </cell>
          <cell r="O666" t="str">
            <v>劳务派遣</v>
          </cell>
          <cell r="P666" t="str">
            <v>是</v>
          </cell>
          <cell r="Q666" t="str">
            <v>否</v>
          </cell>
          <cell r="R666" t="str">
            <v>劳务派遣</v>
          </cell>
          <cell r="S666" t="str">
            <v>生产类</v>
          </cell>
          <cell r="T666" t="str">
            <v>直接人员</v>
          </cell>
        </row>
        <row r="667">
          <cell r="D667" t="str">
            <v>黄世炜</v>
          </cell>
          <cell r="E667" t="str">
            <v>130983198409230326</v>
          </cell>
          <cell r="F667" t="str">
            <v>女</v>
          </cell>
          <cell r="G667" t="str">
            <v>前台</v>
          </cell>
          <cell r="H667" t="str">
            <v>河北光华荣昌汽车部件有限公司</v>
          </cell>
          <cell r="I667" t="str">
            <v>焊接车间</v>
          </cell>
          <cell r="J667" t="str">
            <v>焊接车间</v>
          </cell>
          <cell r="K667" t="str">
            <v>摆件工</v>
          </cell>
        </row>
        <row r="667">
          <cell r="N667" t="str">
            <v>河北工厂</v>
          </cell>
          <cell r="O667" t="str">
            <v>劳动合同</v>
          </cell>
          <cell r="P667" t="str">
            <v>是</v>
          </cell>
          <cell r="Q667" t="str">
            <v>否</v>
          </cell>
          <cell r="R667" t="str">
            <v>正式工</v>
          </cell>
          <cell r="S667" t="str">
            <v>生产类</v>
          </cell>
          <cell r="T667" t="str">
            <v>直接人员</v>
          </cell>
        </row>
        <row r="668">
          <cell r="D668" t="str">
            <v>李勇胜</v>
          </cell>
          <cell r="E668" t="str">
            <v>13098320051124031X</v>
          </cell>
          <cell r="F668" t="str">
            <v>男</v>
          </cell>
          <cell r="G668" t="str">
            <v>前台</v>
          </cell>
          <cell r="H668" t="str">
            <v>河北光华荣昌汽车部件有限公司</v>
          </cell>
          <cell r="I668" t="str">
            <v>焊接车间</v>
          </cell>
          <cell r="J668" t="str">
            <v>焊接车间</v>
          </cell>
          <cell r="K668" t="str">
            <v>摆件工</v>
          </cell>
        </row>
        <row r="668">
          <cell r="N668" t="str">
            <v>河北工厂</v>
          </cell>
          <cell r="O668" t="str">
            <v>劳动合同</v>
          </cell>
          <cell r="P668" t="str">
            <v>是</v>
          </cell>
          <cell r="Q668" t="str">
            <v>否</v>
          </cell>
          <cell r="R668" t="str">
            <v>正式工</v>
          </cell>
          <cell r="S668" t="str">
            <v>生产类</v>
          </cell>
          <cell r="T668" t="str">
            <v>直接人员</v>
          </cell>
        </row>
        <row r="669">
          <cell r="D669" t="str">
            <v>王长增</v>
          </cell>
          <cell r="E669" t="str">
            <v>130983200311232411</v>
          </cell>
          <cell r="F669" t="str">
            <v>男</v>
          </cell>
          <cell r="G669" t="str">
            <v>前台</v>
          </cell>
          <cell r="H669" t="str">
            <v>河北光华荣昌汽车部件有限公司</v>
          </cell>
          <cell r="I669" t="str">
            <v>发泡车间</v>
          </cell>
          <cell r="J669" t="str">
            <v>发泡车间</v>
          </cell>
          <cell r="K669" t="str">
            <v>发泡工</v>
          </cell>
        </row>
        <row r="669">
          <cell r="N669" t="str">
            <v>河北工厂</v>
          </cell>
          <cell r="O669" t="str">
            <v>实习三方协议</v>
          </cell>
          <cell r="P669" t="str">
            <v>是</v>
          </cell>
          <cell r="Q669" t="str">
            <v>否</v>
          </cell>
          <cell r="R669" t="str">
            <v>正式工</v>
          </cell>
          <cell r="S669" t="str">
            <v>生产类</v>
          </cell>
          <cell r="T669" t="str">
            <v>直接人员</v>
          </cell>
        </row>
        <row r="670">
          <cell r="D670" t="str">
            <v>刘昂</v>
          </cell>
          <cell r="E670" t="str">
            <v>130983200408173534</v>
          </cell>
          <cell r="F670" t="str">
            <v>男</v>
          </cell>
          <cell r="G670" t="str">
            <v>前台</v>
          </cell>
          <cell r="H670" t="str">
            <v>河北光华荣昌汽车部件有限公司</v>
          </cell>
          <cell r="I670" t="str">
            <v>座椅总装车间</v>
          </cell>
          <cell r="J670" t="str">
            <v>座椅总装车间</v>
          </cell>
          <cell r="K670" t="str">
            <v>组装工</v>
          </cell>
        </row>
        <row r="670">
          <cell r="N670" t="str">
            <v>河北工厂</v>
          </cell>
          <cell r="O670" t="str">
            <v>实习三方协议</v>
          </cell>
          <cell r="P670" t="str">
            <v>是</v>
          </cell>
          <cell r="Q670" t="str">
            <v>否</v>
          </cell>
          <cell r="R670" t="str">
            <v>正式工</v>
          </cell>
          <cell r="S670" t="str">
            <v>生产类</v>
          </cell>
          <cell r="T670" t="str">
            <v>直接人员</v>
          </cell>
        </row>
        <row r="671">
          <cell r="D671" t="str">
            <v>高齐</v>
          </cell>
          <cell r="E671" t="str">
            <v>23040220050216013X</v>
          </cell>
          <cell r="F671" t="str">
            <v>男</v>
          </cell>
          <cell r="G671" t="str">
            <v>前台</v>
          </cell>
          <cell r="H671" t="str">
            <v>河北光华荣昌汽车部件有限公司</v>
          </cell>
          <cell r="I671" t="str">
            <v>座椅总装车间</v>
          </cell>
          <cell r="J671" t="str">
            <v>座椅总装车间</v>
          </cell>
          <cell r="K671" t="str">
            <v>组装工</v>
          </cell>
        </row>
        <row r="671">
          <cell r="N671" t="str">
            <v>河北工厂</v>
          </cell>
          <cell r="O671" t="str">
            <v>实习三方协议</v>
          </cell>
          <cell r="P671" t="str">
            <v>是</v>
          </cell>
          <cell r="Q671" t="str">
            <v>否</v>
          </cell>
          <cell r="R671" t="str">
            <v>正式工</v>
          </cell>
          <cell r="S671" t="str">
            <v>生产类</v>
          </cell>
          <cell r="T671" t="str">
            <v>直接人员</v>
          </cell>
        </row>
        <row r="672">
          <cell r="D672" t="str">
            <v>李庆玉</v>
          </cell>
          <cell r="E672" t="str">
            <v>130924200507244617</v>
          </cell>
          <cell r="F672" t="str">
            <v>男</v>
          </cell>
          <cell r="G672" t="str">
            <v>前台</v>
          </cell>
          <cell r="H672" t="str">
            <v>河北光华荣昌汽车部件有限公司</v>
          </cell>
          <cell r="I672" t="str">
            <v>座椅总装车间</v>
          </cell>
          <cell r="J672" t="str">
            <v>座椅总装车间</v>
          </cell>
          <cell r="K672" t="str">
            <v>组装工</v>
          </cell>
        </row>
        <row r="672">
          <cell r="N672" t="str">
            <v>河北工厂</v>
          </cell>
          <cell r="O672" t="str">
            <v>实习三方协议</v>
          </cell>
          <cell r="P672" t="str">
            <v>是</v>
          </cell>
          <cell r="Q672" t="str">
            <v>否</v>
          </cell>
          <cell r="R672" t="str">
            <v>正式工</v>
          </cell>
          <cell r="S672" t="str">
            <v>生产类</v>
          </cell>
          <cell r="T672" t="str">
            <v>直接人员</v>
          </cell>
        </row>
        <row r="673">
          <cell r="D673" t="str">
            <v>张文泽</v>
          </cell>
          <cell r="E673" t="str">
            <v>130924200409013217</v>
          </cell>
          <cell r="F673" t="str">
            <v>男</v>
          </cell>
          <cell r="G673" t="str">
            <v>前台</v>
          </cell>
          <cell r="H673" t="str">
            <v>河北光华荣昌汽车部件有限公司</v>
          </cell>
          <cell r="I673" t="str">
            <v>座椅总装车间</v>
          </cell>
          <cell r="J673" t="str">
            <v>座椅总装车间</v>
          </cell>
          <cell r="K673" t="str">
            <v>组装工</v>
          </cell>
        </row>
        <row r="673">
          <cell r="N673" t="str">
            <v>河北工厂</v>
          </cell>
          <cell r="O673" t="str">
            <v>实习三方协议</v>
          </cell>
          <cell r="P673" t="str">
            <v>是</v>
          </cell>
          <cell r="Q673" t="str">
            <v>否</v>
          </cell>
          <cell r="R673" t="str">
            <v>正式工</v>
          </cell>
          <cell r="S673" t="str">
            <v>生产类</v>
          </cell>
          <cell r="T673" t="str">
            <v>直接人员</v>
          </cell>
        </row>
        <row r="674">
          <cell r="D674" t="str">
            <v>王春锴</v>
          </cell>
          <cell r="E674" t="str">
            <v>130925200506165139</v>
          </cell>
          <cell r="F674" t="str">
            <v>男</v>
          </cell>
          <cell r="G674" t="str">
            <v>前台</v>
          </cell>
          <cell r="H674" t="str">
            <v>河北光华荣昌汽车部件有限公司</v>
          </cell>
          <cell r="I674" t="str">
            <v>座椅总装车间</v>
          </cell>
          <cell r="J674" t="str">
            <v>座椅总装车间</v>
          </cell>
          <cell r="K674" t="str">
            <v>组装工</v>
          </cell>
        </row>
        <row r="674">
          <cell r="N674" t="str">
            <v>河北工厂</v>
          </cell>
          <cell r="O674" t="str">
            <v>实习三方协议</v>
          </cell>
          <cell r="P674" t="str">
            <v>是</v>
          </cell>
          <cell r="Q674" t="str">
            <v>否</v>
          </cell>
          <cell r="R674" t="str">
            <v>正式工</v>
          </cell>
          <cell r="S674" t="str">
            <v>生产类</v>
          </cell>
          <cell r="T674" t="str">
            <v>直接人员</v>
          </cell>
        </row>
        <row r="675">
          <cell r="D675" t="str">
            <v>马振学</v>
          </cell>
          <cell r="E675" t="str">
            <v>130925200503215831</v>
          </cell>
          <cell r="F675" t="str">
            <v>男</v>
          </cell>
          <cell r="G675" t="str">
            <v>前台</v>
          </cell>
          <cell r="H675" t="str">
            <v>河北光华荣昌汽车部件有限公司</v>
          </cell>
          <cell r="I675" t="str">
            <v>座椅总装车间</v>
          </cell>
          <cell r="J675" t="str">
            <v>座椅总装车间</v>
          </cell>
          <cell r="K675" t="str">
            <v>组装工</v>
          </cell>
        </row>
        <row r="675">
          <cell r="N675" t="str">
            <v>河北工厂</v>
          </cell>
          <cell r="O675" t="str">
            <v>实习三方协议</v>
          </cell>
          <cell r="P675" t="str">
            <v>是</v>
          </cell>
          <cell r="Q675" t="str">
            <v>否</v>
          </cell>
          <cell r="R675" t="str">
            <v>正式工</v>
          </cell>
          <cell r="S675" t="str">
            <v>生产类</v>
          </cell>
          <cell r="T675" t="str">
            <v>直接人员</v>
          </cell>
        </row>
        <row r="676">
          <cell r="D676" t="str">
            <v>车宗绪</v>
          </cell>
          <cell r="E676" t="str">
            <v>13092420040810001X</v>
          </cell>
          <cell r="F676" t="str">
            <v>男</v>
          </cell>
          <cell r="G676" t="str">
            <v>前台</v>
          </cell>
          <cell r="H676" t="str">
            <v>河北光华荣昌汽车部件有限公司</v>
          </cell>
          <cell r="I676" t="str">
            <v>座椅总装车间</v>
          </cell>
          <cell r="J676" t="str">
            <v>座椅总装车间</v>
          </cell>
          <cell r="K676" t="str">
            <v>组装工</v>
          </cell>
        </row>
        <row r="676">
          <cell r="N676" t="str">
            <v>河北工厂</v>
          </cell>
          <cell r="O676" t="str">
            <v>实习三方协议</v>
          </cell>
          <cell r="P676" t="str">
            <v>是</v>
          </cell>
          <cell r="Q676" t="str">
            <v>否</v>
          </cell>
          <cell r="R676" t="str">
            <v>正式工</v>
          </cell>
          <cell r="S676" t="str">
            <v>生产类</v>
          </cell>
          <cell r="T676" t="str">
            <v>直接人员</v>
          </cell>
        </row>
        <row r="677">
          <cell r="D677" t="str">
            <v>蒋有军</v>
          </cell>
          <cell r="E677" t="str">
            <v>130925200305025818</v>
          </cell>
          <cell r="F677" t="str">
            <v>男</v>
          </cell>
          <cell r="G677" t="str">
            <v>前台</v>
          </cell>
          <cell r="H677" t="str">
            <v>河北光华荣昌汽车部件有限公司</v>
          </cell>
          <cell r="I677" t="str">
            <v>座椅总装车间</v>
          </cell>
          <cell r="J677" t="str">
            <v>座椅总装车间</v>
          </cell>
          <cell r="K677" t="str">
            <v>组装工</v>
          </cell>
        </row>
        <row r="677">
          <cell r="N677" t="str">
            <v>河北工厂</v>
          </cell>
          <cell r="O677" t="str">
            <v>实习三方协议</v>
          </cell>
          <cell r="P677" t="str">
            <v>是</v>
          </cell>
          <cell r="Q677" t="str">
            <v>否</v>
          </cell>
          <cell r="R677" t="str">
            <v>正式工</v>
          </cell>
          <cell r="S677" t="str">
            <v>生产类</v>
          </cell>
          <cell r="T677" t="str">
            <v>直接人员</v>
          </cell>
        </row>
        <row r="678">
          <cell r="D678" t="str">
            <v>张国建</v>
          </cell>
          <cell r="E678" t="str">
            <v>130983200401131139</v>
          </cell>
          <cell r="F678" t="str">
            <v>男</v>
          </cell>
          <cell r="G678" t="str">
            <v>前台</v>
          </cell>
          <cell r="H678" t="str">
            <v>河北光华荣昌汽车部件有限公司</v>
          </cell>
          <cell r="I678" t="str">
            <v>发泡车间</v>
          </cell>
          <cell r="J678" t="str">
            <v>发泡车间</v>
          </cell>
          <cell r="K678" t="str">
            <v>发泡工</v>
          </cell>
        </row>
        <row r="678">
          <cell r="N678" t="str">
            <v>河北工厂</v>
          </cell>
          <cell r="O678" t="str">
            <v>实习三方协议</v>
          </cell>
          <cell r="P678" t="str">
            <v>是</v>
          </cell>
          <cell r="Q678" t="str">
            <v>否</v>
          </cell>
          <cell r="R678" t="str">
            <v>正式工</v>
          </cell>
          <cell r="S678" t="str">
            <v>生产类</v>
          </cell>
          <cell r="T678" t="str">
            <v>直接人员</v>
          </cell>
        </row>
        <row r="679">
          <cell r="D679" t="str">
            <v>李智勇</v>
          </cell>
          <cell r="E679">
            <v>25</v>
          </cell>
          <cell r="F679" t="str">
            <v>男</v>
          </cell>
          <cell r="G679" t="str">
            <v>前台</v>
          </cell>
          <cell r="H679" t="str">
            <v>河北光华荣昌汽车部件有限公司</v>
          </cell>
          <cell r="I679" t="str">
            <v>焊接车间</v>
          </cell>
          <cell r="J679" t="str">
            <v>焊接车间</v>
          </cell>
          <cell r="K679" t="str">
            <v>摆件工</v>
          </cell>
        </row>
        <row r="679">
          <cell r="N679" t="str">
            <v>河北工厂</v>
          </cell>
          <cell r="O679" t="str">
            <v>劳动合同</v>
          </cell>
          <cell r="P679" t="str">
            <v>是</v>
          </cell>
        </row>
        <row r="680">
          <cell r="D680" t="str">
            <v>王仲旭</v>
          </cell>
        </row>
        <row r="680">
          <cell r="F680" t="str">
            <v>男</v>
          </cell>
          <cell r="G680" t="str">
            <v>前台</v>
          </cell>
          <cell r="H680" t="str">
            <v>河北光华荣昌汽车部件有限公司</v>
          </cell>
          <cell r="I680" t="str">
            <v>焊接车间</v>
          </cell>
          <cell r="J680" t="str">
            <v>焊接车间</v>
          </cell>
          <cell r="K680" t="str">
            <v>摆件工</v>
          </cell>
        </row>
        <row r="680">
          <cell r="N680" t="str">
            <v>正熙人力</v>
          </cell>
          <cell r="O680" t="str">
            <v>劳务派遣</v>
          </cell>
          <cell r="P680" t="str">
            <v>是</v>
          </cell>
          <cell r="Q680" t="str">
            <v>否</v>
          </cell>
          <cell r="R680" t="str">
            <v>劳务派遣</v>
          </cell>
          <cell r="S680" t="str">
            <v>生产类</v>
          </cell>
          <cell r="T680" t="str">
            <v>直接人员</v>
          </cell>
        </row>
        <row r="681">
          <cell r="D681" t="str">
            <v>吕金槐</v>
          </cell>
        </row>
        <row r="681">
          <cell r="F681" t="str">
            <v>男</v>
          </cell>
        </row>
        <row r="681">
          <cell r="J681" t="str">
            <v>焊接车间</v>
          </cell>
          <cell r="K681" t="str">
            <v>摆件工</v>
          </cell>
        </row>
        <row r="681">
          <cell r="N681" t="str">
            <v>河北工厂</v>
          </cell>
        </row>
        <row r="682">
          <cell r="D682" t="str">
            <v>张世广</v>
          </cell>
          <cell r="E682" t="str">
            <v>2月工资里已开</v>
          </cell>
          <cell r="F682" t="str">
            <v>男</v>
          </cell>
        </row>
        <row r="682">
          <cell r="J682" t="str">
            <v>发泡车间</v>
          </cell>
          <cell r="K682" t="str">
            <v>发泡工</v>
          </cell>
        </row>
        <row r="682">
          <cell r="N682" t="str">
            <v>河北工厂</v>
          </cell>
        </row>
        <row r="683">
          <cell r="D683" t="str">
            <v>王健康</v>
          </cell>
          <cell r="E683" t="str">
            <v>2月工资里已开</v>
          </cell>
          <cell r="F683" t="str">
            <v>男</v>
          </cell>
        </row>
        <row r="683">
          <cell r="J683" t="str">
            <v>发泡车间</v>
          </cell>
          <cell r="K683" t="str">
            <v>发泡工</v>
          </cell>
        </row>
        <row r="683">
          <cell r="N683" t="str">
            <v>河北工厂</v>
          </cell>
        </row>
        <row r="684">
          <cell r="D684" t="str">
            <v>杨艳</v>
          </cell>
          <cell r="E684" t="str">
            <v>132930199004103920</v>
          </cell>
          <cell r="F684" t="str">
            <v>女</v>
          </cell>
          <cell r="G684" t="str">
            <v>前台</v>
          </cell>
          <cell r="H684" t="str">
            <v>河北光华荣昌汽车部件有限公司</v>
          </cell>
          <cell r="I684" t="str">
            <v>电泳车间</v>
          </cell>
          <cell r="J684" t="str">
            <v>电泳车间</v>
          </cell>
          <cell r="K684" t="str">
            <v>挂件工</v>
          </cell>
        </row>
        <row r="684">
          <cell r="M684" t="str">
            <v>河北</v>
          </cell>
          <cell r="N684" t="str">
            <v>河北工厂</v>
          </cell>
          <cell r="O684" t="str">
            <v>劳动合同</v>
          </cell>
          <cell r="P684" t="str">
            <v>是</v>
          </cell>
          <cell r="Q684" t="str">
            <v>否</v>
          </cell>
          <cell r="R684" t="str">
            <v>正式工</v>
          </cell>
          <cell r="S684" t="str">
            <v>生产类</v>
          </cell>
          <cell r="T684" t="str">
            <v>直接人员</v>
          </cell>
        </row>
        <row r="685">
          <cell r="D685" t="str">
            <v>高燕</v>
          </cell>
          <cell r="E685" t="str">
            <v>130983198908170049</v>
          </cell>
          <cell r="F685" t="str">
            <v>女</v>
          </cell>
          <cell r="G685" t="str">
            <v>前台</v>
          </cell>
          <cell r="H685" t="str">
            <v>河北光华荣昌汽车部件有限公司</v>
          </cell>
          <cell r="I685" t="str">
            <v>发泡车间</v>
          </cell>
          <cell r="J685" t="str">
            <v>发泡车间</v>
          </cell>
          <cell r="K685" t="str">
            <v>发泡工</v>
          </cell>
        </row>
        <row r="685">
          <cell r="M685" t="str">
            <v>河北</v>
          </cell>
          <cell r="N685" t="str">
            <v>河北工厂</v>
          </cell>
          <cell r="O685" t="str">
            <v>劳动合同</v>
          </cell>
          <cell r="P685" t="str">
            <v>是</v>
          </cell>
          <cell r="Q685" t="str">
            <v>否</v>
          </cell>
          <cell r="R685" t="str">
            <v>正式工</v>
          </cell>
          <cell r="S685" t="str">
            <v>生产类</v>
          </cell>
          <cell r="T685" t="str">
            <v>直接人员</v>
          </cell>
        </row>
        <row r="686">
          <cell r="D686" t="str">
            <v>赵合群</v>
          </cell>
          <cell r="E686" t="str">
            <v>130983200512202219</v>
          </cell>
          <cell r="F686" t="str">
            <v>男</v>
          </cell>
          <cell r="G686" t="str">
            <v>前台</v>
          </cell>
          <cell r="H686" t="str">
            <v>河北光华荣昌汽车部件有限公司</v>
          </cell>
          <cell r="I686" t="str">
            <v>焊接车间</v>
          </cell>
          <cell r="J686" t="str">
            <v>焊接车间</v>
          </cell>
          <cell r="K686" t="str">
            <v>摆件工</v>
          </cell>
        </row>
        <row r="686">
          <cell r="M686" t="str">
            <v>河北</v>
          </cell>
          <cell r="N686" t="str">
            <v>河北工厂</v>
          </cell>
          <cell r="O686" t="str">
            <v>劳动合同</v>
          </cell>
          <cell r="P686" t="str">
            <v>是</v>
          </cell>
          <cell r="Q686" t="str">
            <v>否</v>
          </cell>
          <cell r="R686" t="str">
            <v>正式工</v>
          </cell>
          <cell r="S686" t="str">
            <v>生产类</v>
          </cell>
          <cell r="T686" t="str">
            <v>直接人员</v>
          </cell>
        </row>
        <row r="687">
          <cell r="D687" t="str">
            <v>姜凯</v>
          </cell>
          <cell r="E687" t="str">
            <v>230184199012183278</v>
          </cell>
          <cell r="F687" t="str">
            <v>男</v>
          </cell>
          <cell r="G687" t="str">
            <v>前台</v>
          </cell>
          <cell r="H687" t="str">
            <v>河北光华荣昌汽车部件有限公司</v>
          </cell>
          <cell r="I687" t="str">
            <v>电泳车间</v>
          </cell>
          <cell r="J687" t="str">
            <v>电泳车间</v>
          </cell>
          <cell r="K687" t="str">
            <v>挂件工</v>
          </cell>
        </row>
        <row r="687">
          <cell r="M687" t="str">
            <v>河北</v>
          </cell>
          <cell r="N687" t="str">
            <v>河北工厂</v>
          </cell>
          <cell r="O687" t="str">
            <v>劳动合同</v>
          </cell>
          <cell r="P687" t="str">
            <v>是</v>
          </cell>
          <cell r="Q687" t="str">
            <v>否</v>
          </cell>
          <cell r="R687" t="str">
            <v>正式工</v>
          </cell>
          <cell r="S687" t="str">
            <v>生产类</v>
          </cell>
          <cell r="T687" t="str">
            <v>直接人员</v>
          </cell>
        </row>
        <row r="688">
          <cell r="D688" t="str">
            <v>梁春管</v>
          </cell>
        </row>
        <row r="688">
          <cell r="F688" t="str">
            <v>男</v>
          </cell>
        </row>
        <row r="688">
          <cell r="J688" t="str">
            <v>座椅总装车间</v>
          </cell>
          <cell r="K688" t="str">
            <v>组装工</v>
          </cell>
        </row>
        <row r="688">
          <cell r="N688" t="str">
            <v>河北工厂</v>
          </cell>
        </row>
        <row r="690">
          <cell r="D690" t="str">
            <v>孟祥阔</v>
          </cell>
        </row>
        <row r="691">
          <cell r="D691" t="str">
            <v>王钇雄</v>
          </cell>
        </row>
        <row r="692">
          <cell r="D692" t="str">
            <v>李延龙</v>
          </cell>
        </row>
        <row r="693">
          <cell r="D693" t="str">
            <v>徐恒达</v>
          </cell>
        </row>
        <row r="694">
          <cell r="D694" t="str">
            <v>冯靖然</v>
          </cell>
        </row>
        <row r="695">
          <cell r="D695" t="str">
            <v>张敬轩</v>
          </cell>
        </row>
        <row r="696">
          <cell r="D696" t="str">
            <v>刘志杰</v>
          </cell>
        </row>
        <row r="697">
          <cell r="D697" t="str">
            <v>罗刚</v>
          </cell>
        </row>
        <row r="698">
          <cell r="D698" t="str">
            <v>范忠斌</v>
          </cell>
        </row>
        <row r="699">
          <cell r="D699" t="str">
            <v>刘英浩</v>
          </cell>
        </row>
        <row r="700">
          <cell r="D700" t="str">
            <v>刘彪</v>
          </cell>
        </row>
        <row r="701">
          <cell r="D701" t="str">
            <v>陈勃君</v>
          </cell>
        </row>
        <row r="702">
          <cell r="D702" t="str">
            <v>刘佳腾</v>
          </cell>
        </row>
        <row r="703">
          <cell r="D703" t="str">
            <v>倪兆江</v>
          </cell>
        </row>
        <row r="704">
          <cell r="D704" t="str">
            <v>滕秀泉</v>
          </cell>
        </row>
        <row r="705">
          <cell r="D705" t="str">
            <v>郭风祥</v>
          </cell>
        </row>
        <row r="706">
          <cell r="D706" t="str">
            <v>闫安</v>
          </cell>
        </row>
        <row r="707">
          <cell r="D707" t="str">
            <v>姜怡帆</v>
          </cell>
        </row>
        <row r="708">
          <cell r="D708" t="str">
            <v>邢维</v>
          </cell>
        </row>
        <row r="709">
          <cell r="D709" t="str">
            <v>马宏乐</v>
          </cell>
        </row>
        <row r="710">
          <cell r="D710" t="str">
            <v>孙金茹</v>
          </cell>
        </row>
        <row r="711">
          <cell r="D711" t="str">
            <v>李炳旭</v>
          </cell>
        </row>
        <row r="712">
          <cell r="D712" t="str">
            <v>崔辰山</v>
          </cell>
        </row>
        <row r="713">
          <cell r="D713" t="str">
            <v>刘朋</v>
          </cell>
        </row>
        <row r="714">
          <cell r="D714" t="str">
            <v>张春玲</v>
          </cell>
        </row>
        <row r="715">
          <cell r="D715" t="str">
            <v>柴爱霞</v>
          </cell>
        </row>
        <row r="716">
          <cell r="D716" t="str">
            <v>孙明明</v>
          </cell>
        </row>
        <row r="717">
          <cell r="D717" t="str">
            <v>范秀华</v>
          </cell>
        </row>
        <row r="718">
          <cell r="D718" t="str">
            <v>蔡华岭</v>
          </cell>
        </row>
        <row r="719">
          <cell r="D719" t="str">
            <v>张建越</v>
          </cell>
        </row>
        <row r="720">
          <cell r="D720" t="str">
            <v>付海丽</v>
          </cell>
        </row>
        <row r="721">
          <cell r="D721" t="str">
            <v>崔佳佳</v>
          </cell>
        </row>
        <row r="722">
          <cell r="D722" t="str">
            <v>常梦雨</v>
          </cell>
        </row>
        <row r="723">
          <cell r="D723" t="str">
            <v>王林泽</v>
          </cell>
        </row>
        <row r="724">
          <cell r="D724" t="str">
            <v>高浩景</v>
          </cell>
        </row>
        <row r="725">
          <cell r="D725" t="str">
            <v>王培春</v>
          </cell>
        </row>
        <row r="726">
          <cell r="D726" t="str">
            <v>王存富</v>
          </cell>
        </row>
        <row r="727">
          <cell r="D727" t="str">
            <v>马祥妹</v>
          </cell>
        </row>
        <row r="728">
          <cell r="D728" t="str">
            <v>张全振</v>
          </cell>
        </row>
        <row r="729">
          <cell r="D729" t="str">
            <v>孟令壮</v>
          </cell>
        </row>
        <row r="730">
          <cell r="D730" t="str">
            <v>赵廷起</v>
          </cell>
        </row>
        <row r="731">
          <cell r="D731" t="str">
            <v>于进</v>
          </cell>
        </row>
        <row r="732">
          <cell r="D732" t="str">
            <v>韩依林</v>
          </cell>
        </row>
        <row r="733">
          <cell r="D733" t="str">
            <v>穆军伟</v>
          </cell>
        </row>
        <row r="734">
          <cell r="D734" t="str">
            <v>冯煜杰</v>
          </cell>
        </row>
        <row r="735">
          <cell r="D735" t="str">
            <v>于宗秀</v>
          </cell>
        </row>
        <row r="736">
          <cell r="D736" t="str">
            <v>王晓平</v>
          </cell>
        </row>
        <row r="737">
          <cell r="D737" t="str">
            <v>周静</v>
          </cell>
        </row>
        <row r="738">
          <cell r="D738" t="str">
            <v>高福录</v>
          </cell>
        </row>
        <row r="739">
          <cell r="D739" t="str">
            <v>孙义龙</v>
          </cell>
        </row>
        <row r="740">
          <cell r="D740" t="str">
            <v>辛肖</v>
          </cell>
        </row>
        <row r="741">
          <cell r="D741" t="str">
            <v>左玉霞</v>
          </cell>
        </row>
        <row r="742">
          <cell r="D742" t="str">
            <v>闫永香</v>
          </cell>
        </row>
        <row r="743">
          <cell r="D743" t="str">
            <v>田晓华</v>
          </cell>
        </row>
        <row r="744">
          <cell r="D744" t="str">
            <v>孙付芬</v>
          </cell>
        </row>
        <row r="745">
          <cell r="D745" t="str">
            <v>高志伟</v>
          </cell>
        </row>
        <row r="746">
          <cell r="D746" t="str">
            <v>刘海勇</v>
          </cell>
        </row>
        <row r="747">
          <cell r="D747" t="str">
            <v>李会平</v>
          </cell>
        </row>
        <row r="748">
          <cell r="D748" t="str">
            <v>吕家申</v>
          </cell>
        </row>
        <row r="749">
          <cell r="D749" t="str">
            <v>高赫</v>
          </cell>
        </row>
        <row r="750">
          <cell r="D750" t="str">
            <v>陶辉</v>
          </cell>
        </row>
        <row r="751">
          <cell r="D751" t="str">
            <v>赵惠</v>
          </cell>
        </row>
        <row r="752">
          <cell r="D752" t="str">
            <v>张远娜</v>
          </cell>
        </row>
        <row r="753">
          <cell r="D753" t="str">
            <v>刘金花</v>
          </cell>
        </row>
        <row r="754">
          <cell r="D754" t="str">
            <v>韩式林</v>
          </cell>
        </row>
        <row r="755">
          <cell r="D755" t="str">
            <v>董传宏</v>
          </cell>
        </row>
        <row r="756">
          <cell r="D756" t="str">
            <v>李杰</v>
          </cell>
        </row>
        <row r="757">
          <cell r="D757" t="str">
            <v>刘增轩</v>
          </cell>
        </row>
        <row r="758">
          <cell r="D758" t="str">
            <v>王国松</v>
          </cell>
        </row>
        <row r="759">
          <cell r="D759" t="str">
            <v>雷明洋</v>
          </cell>
        </row>
        <row r="760">
          <cell r="D760" t="str">
            <v>雷忱</v>
          </cell>
        </row>
        <row r="761">
          <cell r="D761" t="str">
            <v>张志琛</v>
          </cell>
        </row>
        <row r="762">
          <cell r="D762" t="str">
            <v>杜昊展</v>
          </cell>
        </row>
        <row r="763">
          <cell r="D763" t="str">
            <v>孙尧</v>
          </cell>
        </row>
        <row r="764">
          <cell r="D764" t="str">
            <v>孟令帅</v>
          </cell>
        </row>
        <row r="765">
          <cell r="D765" t="str">
            <v>何佳锋</v>
          </cell>
        </row>
        <row r="766">
          <cell r="D766" t="str">
            <v>于航伟</v>
          </cell>
        </row>
        <row r="767">
          <cell r="D767" t="str">
            <v>郑立卓</v>
          </cell>
        </row>
        <row r="768">
          <cell r="D768" t="str">
            <v>张宾</v>
          </cell>
        </row>
        <row r="769">
          <cell r="D769" t="str">
            <v>段金祺</v>
          </cell>
        </row>
        <row r="770">
          <cell r="D770" t="str">
            <v>刘九普</v>
          </cell>
        </row>
        <row r="771">
          <cell r="D771" t="str">
            <v>孙金丽</v>
          </cell>
        </row>
        <row r="772">
          <cell r="D772" t="str">
            <v>范文英</v>
          </cell>
        </row>
        <row r="773">
          <cell r="D773" t="str">
            <v>姜玉田</v>
          </cell>
        </row>
        <row r="774">
          <cell r="D774" t="str">
            <v>刘淑平</v>
          </cell>
        </row>
        <row r="775">
          <cell r="D775" t="str">
            <v>李金星</v>
          </cell>
        </row>
        <row r="776">
          <cell r="D776" t="str">
            <v>孙俊华</v>
          </cell>
        </row>
        <row r="777">
          <cell r="D777" t="str">
            <v>张宝文</v>
          </cell>
        </row>
        <row r="778">
          <cell r="D778" t="str">
            <v>吴淑云</v>
          </cell>
        </row>
        <row r="779">
          <cell r="D779" t="str">
            <v>鲁修阳</v>
          </cell>
        </row>
        <row r="780">
          <cell r="D780" t="str">
            <v>赵旭东</v>
          </cell>
        </row>
        <row r="781">
          <cell r="D781" t="str">
            <v>曹传旺</v>
          </cell>
        </row>
        <row r="782">
          <cell r="D782" t="str">
            <v>张俊平</v>
          </cell>
        </row>
        <row r="783">
          <cell r="D783" t="str">
            <v>杨琴丽</v>
          </cell>
        </row>
        <row r="784">
          <cell r="D784" t="str">
            <v>张余香</v>
          </cell>
        </row>
        <row r="785">
          <cell r="D785" t="str">
            <v>张如珍</v>
          </cell>
        </row>
        <row r="786">
          <cell r="D786" t="str">
            <v>张超楠</v>
          </cell>
        </row>
        <row r="787">
          <cell r="D787" t="str">
            <v>李硕</v>
          </cell>
        </row>
        <row r="788">
          <cell r="D788" t="str">
            <v>刘明达</v>
          </cell>
        </row>
        <row r="789">
          <cell r="D789" t="str">
            <v>邓洪爱</v>
          </cell>
        </row>
        <row r="790">
          <cell r="D790" t="str">
            <v>周红琴</v>
          </cell>
        </row>
        <row r="791">
          <cell r="D791" t="str">
            <v>李凤琴</v>
          </cell>
        </row>
        <row r="792">
          <cell r="D792" t="str">
            <v>王德英</v>
          </cell>
        </row>
        <row r="793">
          <cell r="D793" t="str">
            <v>王俊凤</v>
          </cell>
        </row>
        <row r="794">
          <cell r="D794" t="str">
            <v>崔新峰</v>
          </cell>
        </row>
        <row r="795">
          <cell r="D795" t="str">
            <v>张小飞</v>
          </cell>
        </row>
        <row r="796">
          <cell r="D796" t="str">
            <v>石家昌</v>
          </cell>
        </row>
        <row r="797">
          <cell r="D797" t="str">
            <v>赵金鹏</v>
          </cell>
        </row>
        <row r="798">
          <cell r="D798" t="str">
            <v>王谋瑞</v>
          </cell>
        </row>
        <row r="799">
          <cell r="D799" t="str">
            <v>翟国兴</v>
          </cell>
        </row>
        <row r="800">
          <cell r="D800" t="str">
            <v>高维儒</v>
          </cell>
        </row>
        <row r="801">
          <cell r="D801" t="str">
            <v>杨福超</v>
          </cell>
        </row>
        <row r="802">
          <cell r="D802" t="str">
            <v>蒋金伟</v>
          </cell>
        </row>
        <row r="803">
          <cell r="D803" t="str">
            <v>赵家奇</v>
          </cell>
        </row>
        <row r="804">
          <cell r="D804" t="str">
            <v>郑立中</v>
          </cell>
        </row>
        <row r="805">
          <cell r="D805" t="str">
            <v>张增宇</v>
          </cell>
        </row>
        <row r="806">
          <cell r="D806" t="str">
            <v>张增喜</v>
          </cell>
        </row>
        <row r="807">
          <cell r="D807" t="str">
            <v>何俊发</v>
          </cell>
        </row>
        <row r="808">
          <cell r="D808" t="str">
            <v>范秀荷</v>
          </cell>
        </row>
        <row r="809">
          <cell r="D809" t="str">
            <v>杨金军</v>
          </cell>
        </row>
        <row r="810">
          <cell r="D810" t="str">
            <v>于宏宏</v>
          </cell>
        </row>
        <row r="811">
          <cell r="D811" t="str">
            <v>许德田</v>
          </cell>
        </row>
        <row r="812">
          <cell r="D812" t="str">
            <v>戴臣</v>
          </cell>
        </row>
        <row r="813">
          <cell r="D813" t="str">
            <v>张孝天</v>
          </cell>
        </row>
        <row r="814">
          <cell r="D814" t="str">
            <v>王庆臣</v>
          </cell>
        </row>
        <row r="815">
          <cell r="D815" t="str">
            <v>闫新硕</v>
          </cell>
        </row>
        <row r="816">
          <cell r="D816" t="str">
            <v>周会凤</v>
          </cell>
        </row>
        <row r="817">
          <cell r="D817" t="str">
            <v>高英</v>
          </cell>
        </row>
        <row r="818">
          <cell r="D818" t="str">
            <v>王素芬</v>
          </cell>
        </row>
        <row r="819">
          <cell r="D819" t="str">
            <v>韩振芝</v>
          </cell>
        </row>
        <row r="820">
          <cell r="D820" t="str">
            <v>崔明羽</v>
          </cell>
        </row>
        <row r="821">
          <cell r="D821" t="str">
            <v>赵宝峰</v>
          </cell>
        </row>
        <row r="822">
          <cell r="D822" t="str">
            <v>李江超</v>
          </cell>
        </row>
        <row r="823">
          <cell r="D823" t="str">
            <v>李江涛</v>
          </cell>
        </row>
        <row r="824">
          <cell r="D824" t="str">
            <v>陈松胜</v>
          </cell>
        </row>
        <row r="825">
          <cell r="D825" t="str">
            <v>王东</v>
          </cell>
        </row>
        <row r="826">
          <cell r="D826" t="str">
            <v>李晓慧</v>
          </cell>
        </row>
        <row r="827">
          <cell r="D827" t="str">
            <v>蒋芸瑞</v>
          </cell>
        </row>
        <row r="828">
          <cell r="D828" t="str">
            <v>李泽晓</v>
          </cell>
        </row>
        <row r="829">
          <cell r="D829" t="str">
            <v>杨主迎</v>
          </cell>
        </row>
        <row r="830">
          <cell r="D830" t="str">
            <v>王全亮</v>
          </cell>
        </row>
        <row r="831">
          <cell r="D831" t="str">
            <v>刘辰硕</v>
          </cell>
        </row>
        <row r="832">
          <cell r="D832" t="str">
            <v>李明连</v>
          </cell>
        </row>
        <row r="833">
          <cell r="D833" t="str">
            <v>刘德凯</v>
          </cell>
        </row>
        <row r="834">
          <cell r="D834" t="str">
            <v>王宇</v>
          </cell>
        </row>
        <row r="835">
          <cell r="D835" t="str">
            <v>康永增</v>
          </cell>
        </row>
        <row r="836">
          <cell r="D836" t="str">
            <v>陈松雨</v>
          </cell>
        </row>
        <row r="837">
          <cell r="D837" t="str">
            <v>徐林阔</v>
          </cell>
        </row>
        <row r="838">
          <cell r="D838" t="str">
            <v>张风朔</v>
          </cell>
        </row>
        <row r="839">
          <cell r="D839" t="str">
            <v>刘润超</v>
          </cell>
        </row>
        <row r="840">
          <cell r="D840" t="str">
            <v>刘超</v>
          </cell>
        </row>
        <row r="841">
          <cell r="D841" t="str">
            <v>孟祥龙</v>
          </cell>
        </row>
        <row r="842">
          <cell r="D842" t="str">
            <v>赵焱焱</v>
          </cell>
        </row>
        <row r="843">
          <cell r="D843" t="str">
            <v>李全乐</v>
          </cell>
        </row>
        <row r="844">
          <cell r="D844" t="str">
            <v>李东航</v>
          </cell>
        </row>
        <row r="845">
          <cell r="D845" t="str">
            <v>孙文江</v>
          </cell>
        </row>
        <row r="846">
          <cell r="D846" t="str">
            <v>刘荣德</v>
          </cell>
        </row>
        <row r="847">
          <cell r="D847" t="str">
            <v>赵龙</v>
          </cell>
        </row>
        <row r="848">
          <cell r="D848" t="str">
            <v>任浩玮</v>
          </cell>
        </row>
        <row r="849">
          <cell r="D849" t="str">
            <v>付书盟</v>
          </cell>
        </row>
        <row r="850">
          <cell r="D850" t="str">
            <v>王全洪</v>
          </cell>
        </row>
        <row r="851">
          <cell r="D851" t="str">
            <v>何浩然</v>
          </cell>
        </row>
        <row r="852">
          <cell r="D852" t="str">
            <v>王淑芹</v>
          </cell>
        </row>
        <row r="853">
          <cell r="D853" t="str">
            <v>王仲旭</v>
          </cell>
        </row>
        <row r="854">
          <cell r="D854" t="str">
            <v>康永增2</v>
          </cell>
        </row>
        <row r="855">
          <cell r="D855" t="str">
            <v>刘海明</v>
          </cell>
        </row>
        <row r="856">
          <cell r="D856" t="str">
            <v>张金枝</v>
          </cell>
        </row>
        <row r="857">
          <cell r="D857" t="str">
            <v>乔长乐</v>
          </cell>
        </row>
        <row r="858">
          <cell r="D858" t="str">
            <v>张金枝2</v>
          </cell>
        </row>
        <row r="859">
          <cell r="D859" t="str">
            <v>韩振芝2</v>
          </cell>
        </row>
        <row r="860">
          <cell r="D860" t="str">
            <v>王淑芹2</v>
          </cell>
        </row>
        <row r="861">
          <cell r="D861" t="str">
            <v>王巨云</v>
          </cell>
        </row>
        <row r="862">
          <cell r="D862" t="str">
            <v>赵玉臣</v>
          </cell>
        </row>
        <row r="863">
          <cell r="D863" t="str">
            <v>程丽宇</v>
          </cell>
        </row>
        <row r="864">
          <cell r="D864" t="str">
            <v>王文乐</v>
          </cell>
        </row>
        <row r="865">
          <cell r="D865" t="str">
            <v>冯亮亮</v>
          </cell>
        </row>
        <row r="866">
          <cell r="D866" t="str">
            <v>张海勇</v>
          </cell>
        </row>
        <row r="867">
          <cell r="D867" t="str">
            <v>李兴宇</v>
          </cell>
        </row>
        <row r="868">
          <cell r="D868" t="str">
            <v>张宝龙</v>
          </cell>
        </row>
        <row r="869">
          <cell r="D869" t="str">
            <v>孟凡玉</v>
          </cell>
        </row>
        <row r="870">
          <cell r="D870" t="str">
            <v>刘艳霞</v>
          </cell>
        </row>
        <row r="871">
          <cell r="D871" t="str">
            <v>滕奉伟</v>
          </cell>
        </row>
        <row r="872">
          <cell r="D872" t="str">
            <v>翟福芹</v>
          </cell>
        </row>
        <row r="873">
          <cell r="D873" t="str">
            <v>范瑶臣</v>
          </cell>
        </row>
        <row r="874">
          <cell r="D874" t="str">
            <v>刘建轮</v>
          </cell>
        </row>
        <row r="875">
          <cell r="D875" t="str">
            <v>赵化胜</v>
          </cell>
        </row>
        <row r="876">
          <cell r="D876" t="str">
            <v>田健</v>
          </cell>
        </row>
        <row r="877">
          <cell r="D877" t="str">
            <v>刘荣浩</v>
          </cell>
        </row>
        <row r="878">
          <cell r="D878" t="str">
            <v>张庆超</v>
          </cell>
        </row>
        <row r="879">
          <cell r="D879" t="str">
            <v>邓春博</v>
          </cell>
        </row>
        <row r="880">
          <cell r="D880" t="str">
            <v>史义虹</v>
          </cell>
        </row>
        <row r="881">
          <cell r="D881" t="str">
            <v>王杏纳</v>
          </cell>
        </row>
        <row r="882">
          <cell r="D882" t="str">
            <v>刘建群</v>
          </cell>
        </row>
        <row r="883">
          <cell r="D883" t="str">
            <v>王长浩</v>
          </cell>
        </row>
        <row r="884">
          <cell r="D884" t="str">
            <v>王旗</v>
          </cell>
        </row>
        <row r="885">
          <cell r="D885" t="str">
            <v>张建江</v>
          </cell>
        </row>
        <row r="886">
          <cell r="D886" t="str">
            <v>商木刚</v>
          </cell>
        </row>
        <row r="887">
          <cell r="D887" t="str">
            <v>商鹏雨</v>
          </cell>
        </row>
        <row r="888">
          <cell r="D888" t="str">
            <v>赵学超</v>
          </cell>
        </row>
        <row r="889">
          <cell r="D889" t="str">
            <v>李明杰</v>
          </cell>
        </row>
        <row r="890">
          <cell r="D890" t="str">
            <v>李庆海</v>
          </cell>
        </row>
        <row r="891">
          <cell r="D891" t="str">
            <v>刘福刚</v>
          </cell>
        </row>
        <row r="892">
          <cell r="D892" t="str">
            <v>刘思含</v>
          </cell>
        </row>
        <row r="893">
          <cell r="D893" t="str">
            <v>张黎明</v>
          </cell>
        </row>
        <row r="894">
          <cell r="D894" t="str">
            <v>陈伟</v>
          </cell>
        </row>
        <row r="895">
          <cell r="D895" t="str">
            <v>陈浩</v>
          </cell>
        </row>
        <row r="896">
          <cell r="D896" t="str">
            <v>赵文俊</v>
          </cell>
        </row>
        <row r="897">
          <cell r="D897" t="str">
            <v>刘元元</v>
          </cell>
        </row>
        <row r="898">
          <cell r="D898" t="str">
            <v>司艳策</v>
          </cell>
        </row>
        <row r="899">
          <cell r="D899" t="str">
            <v>陈自铅</v>
          </cell>
        </row>
        <row r="900">
          <cell r="D900" t="str">
            <v>刘祥成</v>
          </cell>
        </row>
        <row r="901">
          <cell r="D901" t="str">
            <v>赵广超</v>
          </cell>
        </row>
        <row r="902">
          <cell r="D902" t="str">
            <v>胡希港</v>
          </cell>
        </row>
        <row r="903">
          <cell r="D903" t="str">
            <v>冯辉</v>
          </cell>
        </row>
        <row r="904">
          <cell r="D904" t="str">
            <v>冯雁洲</v>
          </cell>
        </row>
        <row r="905">
          <cell r="D905" t="str">
            <v>任红效</v>
          </cell>
        </row>
        <row r="906">
          <cell r="D906" t="str">
            <v>刘清馨</v>
          </cell>
        </row>
        <row r="907">
          <cell r="D907" t="str">
            <v>王春新</v>
          </cell>
        </row>
        <row r="908">
          <cell r="D908" t="str">
            <v>白智贤</v>
          </cell>
        </row>
        <row r="909">
          <cell r="D909" t="str">
            <v>陈学博</v>
          </cell>
        </row>
        <row r="910">
          <cell r="D910" t="str">
            <v>史浩霖</v>
          </cell>
        </row>
        <row r="911">
          <cell r="D911" t="str">
            <v>郝家庆</v>
          </cell>
        </row>
        <row r="912">
          <cell r="D912" t="str">
            <v>刘新杰</v>
          </cell>
        </row>
        <row r="913">
          <cell r="D913" t="str">
            <v>宋清镇</v>
          </cell>
        </row>
        <row r="914">
          <cell r="D914" t="str">
            <v>蔺元元</v>
          </cell>
        </row>
        <row r="915">
          <cell r="D915" t="str">
            <v>牟群</v>
          </cell>
        </row>
        <row r="916">
          <cell r="D916" t="str">
            <v>吴燕霞</v>
          </cell>
        </row>
        <row r="917">
          <cell r="D917" t="str">
            <v>赵金旺</v>
          </cell>
        </row>
        <row r="918">
          <cell r="D918" t="str">
            <v>刘士明</v>
          </cell>
        </row>
        <row r="919">
          <cell r="D919" t="str">
            <v>代金涛</v>
          </cell>
        </row>
        <row r="920">
          <cell r="D920" t="str">
            <v>陈阔</v>
          </cell>
        </row>
        <row r="921">
          <cell r="D921" t="str">
            <v>宋静</v>
          </cell>
        </row>
        <row r="922">
          <cell r="D922" t="str">
            <v>杨亚琼</v>
          </cell>
        </row>
        <row r="923">
          <cell r="D923" t="str">
            <v>张金香</v>
          </cell>
        </row>
        <row r="924">
          <cell r="D924" t="str">
            <v>王美红</v>
          </cell>
        </row>
        <row r="925">
          <cell r="D925" t="str">
            <v>张凤林</v>
          </cell>
        </row>
        <row r="926">
          <cell r="D926" t="str">
            <v>刘国鹏</v>
          </cell>
        </row>
        <row r="927">
          <cell r="D927" t="str">
            <v>刘怀键</v>
          </cell>
        </row>
        <row r="928">
          <cell r="D928" t="str">
            <v>刘增莲</v>
          </cell>
        </row>
        <row r="929">
          <cell r="D929" t="str">
            <v>张文昌</v>
          </cell>
        </row>
        <row r="930">
          <cell r="D930" t="str">
            <v>施立如</v>
          </cell>
        </row>
        <row r="931">
          <cell r="D931" t="str">
            <v>张馀林</v>
          </cell>
        </row>
        <row r="932">
          <cell r="D932" t="str">
            <v>陈晓晴</v>
          </cell>
        </row>
        <row r="933">
          <cell r="D933" t="str">
            <v>于全生</v>
          </cell>
        </row>
        <row r="934">
          <cell r="D934" t="str">
            <v>高胜利</v>
          </cell>
        </row>
        <row r="935">
          <cell r="D935" t="str">
            <v>闻龙福</v>
          </cell>
        </row>
        <row r="936">
          <cell r="D936" t="str">
            <v>沈瑞朋</v>
          </cell>
        </row>
        <row r="937">
          <cell r="D937" t="str">
            <v>张东</v>
          </cell>
        </row>
        <row r="938">
          <cell r="D938" t="str">
            <v>孔德佳</v>
          </cell>
        </row>
        <row r="939">
          <cell r="D939" t="str">
            <v>孙兴旺</v>
          </cell>
        </row>
        <row r="940">
          <cell r="D940" t="str">
            <v>于来明</v>
          </cell>
        </row>
        <row r="941">
          <cell r="D941" t="str">
            <v>赵静</v>
          </cell>
        </row>
        <row r="942">
          <cell r="D942" t="str">
            <v>白艳焕</v>
          </cell>
        </row>
        <row r="943">
          <cell r="D943" t="str">
            <v>刘梅娟</v>
          </cell>
        </row>
        <row r="944">
          <cell r="D944" t="str">
            <v>张如燕</v>
          </cell>
        </row>
        <row r="945">
          <cell r="D945" t="str">
            <v>张亚婷</v>
          </cell>
        </row>
        <row r="946">
          <cell r="D946" t="str">
            <v>张佳怡</v>
          </cell>
        </row>
        <row r="947">
          <cell r="D947" t="str">
            <v>王凤荣</v>
          </cell>
        </row>
        <row r="948">
          <cell r="D948" t="str">
            <v>吴如霞</v>
          </cell>
        </row>
        <row r="949">
          <cell r="D949" t="str">
            <v>东雅杰</v>
          </cell>
        </row>
        <row r="950">
          <cell r="D950" t="str">
            <v>李芳慧</v>
          </cell>
        </row>
        <row r="951">
          <cell r="D951" t="str">
            <v>董云霞</v>
          </cell>
        </row>
        <row r="952">
          <cell r="D952" t="str">
            <v>董岗生</v>
          </cell>
        </row>
        <row r="953">
          <cell r="D953" t="str">
            <v>刘阔阔</v>
          </cell>
        </row>
        <row r="954">
          <cell r="D954" t="str">
            <v>韩丙村</v>
          </cell>
        </row>
        <row r="955">
          <cell r="D955" t="str">
            <v>李永超</v>
          </cell>
        </row>
        <row r="956">
          <cell r="D956" t="str">
            <v>赵志强</v>
          </cell>
        </row>
        <row r="957">
          <cell r="D957" t="str">
            <v>刘强</v>
          </cell>
        </row>
        <row r="958">
          <cell r="D958" t="str">
            <v>许嘉辉</v>
          </cell>
        </row>
        <row r="959">
          <cell r="D959" t="str">
            <v>孙秀霞</v>
          </cell>
        </row>
        <row r="960">
          <cell r="D960" t="str">
            <v>王孟力</v>
          </cell>
        </row>
        <row r="961">
          <cell r="D961" t="str">
            <v>张庆雨</v>
          </cell>
        </row>
        <row r="962">
          <cell r="D962" t="str">
            <v>田增军</v>
          </cell>
        </row>
        <row r="963">
          <cell r="D963" t="str">
            <v>张泽</v>
          </cell>
        </row>
        <row r="964">
          <cell r="D964" t="str">
            <v>薛维新</v>
          </cell>
        </row>
        <row r="965">
          <cell r="D965" t="str">
            <v>王化涛</v>
          </cell>
        </row>
        <row r="966">
          <cell r="D966" t="str">
            <v>朱敬臣</v>
          </cell>
        </row>
        <row r="967">
          <cell r="D967" t="str">
            <v>张长江</v>
          </cell>
        </row>
        <row r="968">
          <cell r="D968" t="str">
            <v>何伟伟</v>
          </cell>
        </row>
        <row r="969">
          <cell r="D969" t="str">
            <v>云荣娟</v>
          </cell>
        </row>
        <row r="970">
          <cell r="D970" t="str">
            <v>滕敬涛</v>
          </cell>
        </row>
        <row r="971">
          <cell r="D971" t="str">
            <v>李洪秀</v>
          </cell>
        </row>
        <row r="972">
          <cell r="D972" t="str">
            <v>张琳</v>
          </cell>
        </row>
        <row r="973">
          <cell r="D973" t="str">
            <v>张巧慧</v>
          </cell>
        </row>
        <row r="974">
          <cell r="D974" t="str">
            <v>马亚青</v>
          </cell>
        </row>
        <row r="975">
          <cell r="D975" t="str">
            <v>刘寿超</v>
          </cell>
        </row>
        <row r="976">
          <cell r="D976" t="str">
            <v>刘秀娟</v>
          </cell>
        </row>
        <row r="977">
          <cell r="D977" t="str">
            <v>郭金凯</v>
          </cell>
        </row>
        <row r="978">
          <cell r="D978" t="str">
            <v>张强1</v>
          </cell>
        </row>
        <row r="979">
          <cell r="D979" t="str">
            <v>高俊青</v>
          </cell>
        </row>
        <row r="980">
          <cell r="D980" t="str">
            <v>赵李峰</v>
          </cell>
        </row>
        <row r="981">
          <cell r="D981" t="str">
            <v>李伟杰</v>
          </cell>
        </row>
        <row r="982">
          <cell r="D982" t="str">
            <v>董会娟</v>
          </cell>
        </row>
        <row r="983">
          <cell r="D983" t="str">
            <v>赵艳翠</v>
          </cell>
        </row>
        <row r="984">
          <cell r="D984" t="str">
            <v>李鹏</v>
          </cell>
        </row>
        <row r="985">
          <cell r="D985" t="str">
            <v>董新</v>
          </cell>
        </row>
        <row r="986">
          <cell r="D986" t="str">
            <v>张海霞</v>
          </cell>
        </row>
        <row r="987">
          <cell r="D987" t="str">
            <v>张月敏</v>
          </cell>
        </row>
        <row r="988">
          <cell r="D988" t="str">
            <v>张俊新</v>
          </cell>
        </row>
        <row r="989">
          <cell r="D989" t="str">
            <v>刘昱材</v>
          </cell>
        </row>
        <row r="990">
          <cell r="D990" t="str">
            <v>王玲玲</v>
          </cell>
        </row>
        <row r="991">
          <cell r="D991" t="str">
            <v>李冲冲</v>
          </cell>
        </row>
        <row r="992">
          <cell r="D992" t="str">
            <v>王建娥</v>
          </cell>
        </row>
        <row r="993">
          <cell r="D993" t="str">
            <v>杨慧娟</v>
          </cell>
        </row>
        <row r="994">
          <cell r="D994" t="str">
            <v>吴宝新</v>
          </cell>
        </row>
        <row r="995">
          <cell r="D995" t="str">
            <v>付智辉</v>
          </cell>
        </row>
        <row r="996">
          <cell r="D996" t="str">
            <v>刘振娜</v>
          </cell>
        </row>
        <row r="997">
          <cell r="D997" t="str">
            <v>陈钰璞</v>
          </cell>
        </row>
        <row r="998">
          <cell r="D998" t="str">
            <v>高福亮</v>
          </cell>
        </row>
        <row r="999">
          <cell r="D999" t="str">
            <v>刘畅达</v>
          </cell>
        </row>
        <row r="1000">
          <cell r="D1000" t="str">
            <v>程进</v>
          </cell>
        </row>
        <row r="1001">
          <cell r="D1001" t="str">
            <v>郭福双</v>
          </cell>
        </row>
        <row r="1002">
          <cell r="D1002" t="str">
            <v>王桂欣</v>
          </cell>
        </row>
        <row r="1003">
          <cell r="D1003" t="str">
            <v>白莉莉</v>
          </cell>
        </row>
        <row r="1004">
          <cell r="D1004" t="str">
            <v>张美静</v>
          </cell>
        </row>
        <row r="1005">
          <cell r="D1005" t="str">
            <v>张林旺</v>
          </cell>
        </row>
        <row r="1006">
          <cell r="D1006" t="str">
            <v>王震</v>
          </cell>
        </row>
        <row r="1007">
          <cell r="D1007" t="str">
            <v>吴洪宇</v>
          </cell>
        </row>
        <row r="1008">
          <cell r="D1008" t="str">
            <v>张峰</v>
          </cell>
        </row>
        <row r="1009">
          <cell r="D1009" t="str">
            <v>谷云健</v>
          </cell>
        </row>
        <row r="1010">
          <cell r="D1010" t="str">
            <v>孙刚</v>
          </cell>
        </row>
        <row r="1011">
          <cell r="D1011" t="str">
            <v>滕巨猛</v>
          </cell>
        </row>
        <row r="1012">
          <cell r="D1012" t="str">
            <v>徐亚新</v>
          </cell>
        </row>
        <row r="1013">
          <cell r="D1013" t="str">
            <v>孙沛霖</v>
          </cell>
        </row>
        <row r="1014">
          <cell r="D1014" t="str">
            <v>米芝霖</v>
          </cell>
        </row>
        <row r="1015">
          <cell r="D1015" t="str">
            <v>宋连利</v>
          </cell>
        </row>
        <row r="1016">
          <cell r="D1016" t="str">
            <v>姬胜阳</v>
          </cell>
        </row>
        <row r="1017">
          <cell r="D1017" t="str">
            <v>王伟</v>
          </cell>
        </row>
        <row r="1018">
          <cell r="D1018" t="str">
            <v>翟凤娟</v>
          </cell>
        </row>
        <row r="1019">
          <cell r="D1019" t="str">
            <v>耿晓朋</v>
          </cell>
        </row>
        <row r="1020">
          <cell r="D1020" t="str">
            <v>王发</v>
          </cell>
        </row>
        <row r="1021">
          <cell r="D1021" t="str">
            <v>李贵林</v>
          </cell>
        </row>
        <row r="1022">
          <cell r="D1022" t="str">
            <v>李兆港</v>
          </cell>
        </row>
        <row r="1023">
          <cell r="D1023" t="str">
            <v>向利新</v>
          </cell>
        </row>
        <row r="1024">
          <cell r="D1024" t="str">
            <v>房珍珍</v>
          </cell>
        </row>
        <row r="1025">
          <cell r="D1025" t="str">
            <v>田晓胜</v>
          </cell>
        </row>
        <row r="1026">
          <cell r="D1026" t="str">
            <v>左之力</v>
          </cell>
        </row>
        <row r="1027">
          <cell r="D1027" t="str">
            <v>王贵宝</v>
          </cell>
        </row>
        <row r="1028">
          <cell r="D1028" t="str">
            <v>王明城</v>
          </cell>
        </row>
        <row r="1029">
          <cell r="D1029" t="str">
            <v>温朋飞</v>
          </cell>
        </row>
        <row r="1030">
          <cell r="D1030" t="str">
            <v>李泉林</v>
          </cell>
        </row>
        <row r="1031">
          <cell r="D1031" t="str">
            <v>古帅</v>
          </cell>
        </row>
        <row r="1032">
          <cell r="D1032" t="str">
            <v>马宝军</v>
          </cell>
        </row>
        <row r="1033">
          <cell r="D1033" t="str">
            <v>王春辉</v>
          </cell>
        </row>
        <row r="1034">
          <cell r="D1034" t="str">
            <v>张珍</v>
          </cell>
        </row>
        <row r="1035">
          <cell r="D1035" t="str">
            <v>果永红</v>
          </cell>
        </row>
        <row r="1036">
          <cell r="D1036" t="str">
            <v>王娜娜</v>
          </cell>
        </row>
        <row r="1037">
          <cell r="D1037" t="str">
            <v>刘刚</v>
          </cell>
        </row>
        <row r="1038">
          <cell r="D1038" t="str">
            <v>王宝俊</v>
          </cell>
        </row>
        <row r="1039">
          <cell r="D1039" t="str">
            <v>邓福源</v>
          </cell>
        </row>
        <row r="1040">
          <cell r="D1040" t="str">
            <v>杨铁锁</v>
          </cell>
        </row>
        <row r="1041">
          <cell r="D1041" t="str">
            <v>仝立明</v>
          </cell>
        </row>
        <row r="1042">
          <cell r="D1042" t="str">
            <v>于磊磊</v>
          </cell>
        </row>
        <row r="1043">
          <cell r="D1043" t="str">
            <v>席智伟</v>
          </cell>
        </row>
        <row r="1044">
          <cell r="D1044" t="str">
            <v>刘君伟</v>
          </cell>
        </row>
        <row r="1045">
          <cell r="D1045" t="str">
            <v>邢建国</v>
          </cell>
        </row>
        <row r="1046">
          <cell r="D1046" t="str">
            <v>谭月涛</v>
          </cell>
        </row>
        <row r="1047">
          <cell r="D1047" t="str">
            <v>张奇</v>
          </cell>
        </row>
        <row r="1048">
          <cell r="D1048" t="str">
            <v>王明</v>
          </cell>
        </row>
        <row r="1049">
          <cell r="D1049" t="str">
            <v>赵连风</v>
          </cell>
        </row>
        <row r="1050">
          <cell r="D1050" t="str">
            <v>王克杰</v>
          </cell>
        </row>
        <row r="1051">
          <cell r="D1051" t="str">
            <v>张英键</v>
          </cell>
        </row>
        <row r="1052">
          <cell r="D1052" t="str">
            <v>吴志强</v>
          </cell>
        </row>
        <row r="1053">
          <cell r="D1053" t="str">
            <v>罗瑞刚</v>
          </cell>
        </row>
        <row r="1054">
          <cell r="D1054" t="str">
            <v>王朋</v>
          </cell>
        </row>
        <row r="1055">
          <cell r="D1055" t="str">
            <v>王冠文</v>
          </cell>
        </row>
        <row r="1056">
          <cell r="D1056" t="str">
            <v>滕红玲</v>
          </cell>
        </row>
        <row r="1057">
          <cell r="D1057" t="str">
            <v>高爱荣</v>
          </cell>
        </row>
        <row r="1058">
          <cell r="D1058" t="str">
            <v>杨娅莉</v>
          </cell>
        </row>
        <row r="1059">
          <cell r="D1059" t="str">
            <v>代双双</v>
          </cell>
        </row>
        <row r="1060">
          <cell r="D1060" t="str">
            <v>刘双</v>
          </cell>
        </row>
        <row r="1061">
          <cell r="D1061" t="str">
            <v>侯菲菲</v>
          </cell>
        </row>
        <row r="1062">
          <cell r="D1062" t="str">
            <v>宋宗港</v>
          </cell>
        </row>
        <row r="1063">
          <cell r="D1063" t="str">
            <v>周田田</v>
          </cell>
        </row>
        <row r="1064">
          <cell r="D1064" t="str">
            <v>邓海旺</v>
          </cell>
        </row>
        <row r="1065">
          <cell r="D1065" t="str">
            <v>高建芳</v>
          </cell>
        </row>
        <row r="1066">
          <cell r="D1066" t="str">
            <v>杨宝亮</v>
          </cell>
        </row>
        <row r="1067">
          <cell r="D1067" t="str">
            <v>刘宝臣</v>
          </cell>
        </row>
        <row r="1068">
          <cell r="D1068" t="str">
            <v>胡占伟</v>
          </cell>
        </row>
        <row r="1069">
          <cell r="D1069" t="str">
            <v>赵登</v>
          </cell>
        </row>
        <row r="1070">
          <cell r="D1070" t="str">
            <v>王秀云</v>
          </cell>
        </row>
        <row r="1071">
          <cell r="D1071" t="str">
            <v>孙旭东</v>
          </cell>
        </row>
        <row r="1072">
          <cell r="D1072" t="str">
            <v>胡文静</v>
          </cell>
        </row>
        <row r="1073">
          <cell r="D1073" t="str">
            <v>郭会燕</v>
          </cell>
        </row>
        <row r="1074">
          <cell r="D1074" t="str">
            <v>刘亚林</v>
          </cell>
        </row>
        <row r="1075">
          <cell r="D1075" t="str">
            <v>高秀杰</v>
          </cell>
        </row>
        <row r="1076">
          <cell r="D1076" t="str">
            <v>邓贺文</v>
          </cell>
        </row>
        <row r="1077">
          <cell r="D1077" t="str">
            <v>杨桂民</v>
          </cell>
        </row>
        <row r="1078">
          <cell r="D1078" t="str">
            <v>张静静</v>
          </cell>
        </row>
        <row r="1079">
          <cell r="D1079" t="str">
            <v>刘瑜</v>
          </cell>
        </row>
        <row r="1080">
          <cell r="D1080" t="str">
            <v>滕志勇</v>
          </cell>
        </row>
        <row r="1081">
          <cell r="D1081" t="str">
            <v>白月</v>
          </cell>
        </row>
        <row r="1082">
          <cell r="D1082" t="str">
            <v>陈淑贞</v>
          </cell>
        </row>
        <row r="1083">
          <cell r="D1083" t="str">
            <v>曹延祥</v>
          </cell>
        </row>
        <row r="1084">
          <cell r="D1084" t="str">
            <v>王秀翠</v>
          </cell>
        </row>
        <row r="1085">
          <cell r="D1085" t="str">
            <v>刘海凤</v>
          </cell>
        </row>
        <row r="1086">
          <cell r="D1086" t="str">
            <v>张静</v>
          </cell>
        </row>
        <row r="1087">
          <cell r="D1087" t="str">
            <v>姚秀玲</v>
          </cell>
        </row>
        <row r="1088">
          <cell r="D1088" t="str">
            <v>孙桂平</v>
          </cell>
        </row>
        <row r="1089">
          <cell r="D1089" t="str">
            <v>李跃茹</v>
          </cell>
        </row>
        <row r="1090">
          <cell r="D1090" t="str">
            <v>刘二平</v>
          </cell>
        </row>
        <row r="1091">
          <cell r="D1091" t="str">
            <v>齐迁菲</v>
          </cell>
        </row>
        <row r="1092">
          <cell r="D1092" t="str">
            <v>董广新</v>
          </cell>
        </row>
        <row r="1093">
          <cell r="D1093" t="str">
            <v>高换清</v>
          </cell>
        </row>
        <row r="1094">
          <cell r="D1094" t="str">
            <v>张立霞</v>
          </cell>
        </row>
        <row r="1095">
          <cell r="D1095" t="str">
            <v>邓淑荣</v>
          </cell>
        </row>
        <row r="1096">
          <cell r="D1096" t="str">
            <v>李春花</v>
          </cell>
        </row>
        <row r="1097">
          <cell r="D1097" t="str">
            <v>张爽</v>
          </cell>
        </row>
        <row r="1098">
          <cell r="D1098" t="str">
            <v>康淑玲</v>
          </cell>
        </row>
        <row r="1099">
          <cell r="D1099" t="str">
            <v>刘晓平</v>
          </cell>
        </row>
        <row r="1100">
          <cell r="D1100" t="str">
            <v>周纬</v>
          </cell>
        </row>
        <row r="1101">
          <cell r="D1101" t="str">
            <v>孙朝君</v>
          </cell>
        </row>
        <row r="1102">
          <cell r="D1102" t="str">
            <v>赵志恒</v>
          </cell>
        </row>
        <row r="1103">
          <cell r="D1103" t="str">
            <v>王彦华</v>
          </cell>
        </row>
        <row r="1104">
          <cell r="D1104" t="str">
            <v>王真真</v>
          </cell>
        </row>
        <row r="1105">
          <cell r="D1105" t="str">
            <v>刘敏</v>
          </cell>
        </row>
        <row r="1106">
          <cell r="D1106" t="str">
            <v>刘宝洪</v>
          </cell>
        </row>
        <row r="1107">
          <cell r="D1107" t="str">
            <v>张秀荣</v>
          </cell>
        </row>
        <row r="1108">
          <cell r="D1108" t="str">
            <v>窦桂英</v>
          </cell>
        </row>
        <row r="1109">
          <cell r="D1109" t="str">
            <v>王云婧</v>
          </cell>
        </row>
        <row r="1110">
          <cell r="D1110" t="str">
            <v>从恩健</v>
          </cell>
        </row>
        <row r="1111">
          <cell r="D1111" t="str">
            <v>李晓霞</v>
          </cell>
        </row>
        <row r="1112">
          <cell r="D1112" t="str">
            <v>姜凯</v>
          </cell>
        </row>
        <row r="1113">
          <cell r="D1113" t="str">
            <v>周华胜</v>
          </cell>
        </row>
        <row r="1114">
          <cell r="D1114" t="str">
            <v>杨艳</v>
          </cell>
        </row>
        <row r="1115">
          <cell r="D1115" t="str">
            <v>王滨</v>
          </cell>
        </row>
        <row r="1116">
          <cell r="D1116" t="str">
            <v>董凤海</v>
          </cell>
        </row>
        <row r="1117">
          <cell r="D1117" t="str">
            <v>范淑菁</v>
          </cell>
        </row>
        <row r="1118">
          <cell r="D1118" t="str">
            <v>于正军</v>
          </cell>
        </row>
        <row r="1119">
          <cell r="D1119" t="str">
            <v>梁国敏</v>
          </cell>
        </row>
        <row r="1120">
          <cell r="D1120" t="str">
            <v>崔永文</v>
          </cell>
        </row>
        <row r="1121">
          <cell r="D1121" t="str">
            <v>王祥</v>
          </cell>
        </row>
        <row r="1122">
          <cell r="D1122" t="str">
            <v>赵卫</v>
          </cell>
        </row>
        <row r="1123">
          <cell r="D1123" t="str">
            <v>范丙星</v>
          </cell>
        </row>
        <row r="1124">
          <cell r="D1124" t="str">
            <v>陈月涛</v>
          </cell>
        </row>
        <row r="1125">
          <cell r="D1125" t="str">
            <v>王先平</v>
          </cell>
        </row>
        <row r="1126">
          <cell r="D1126" t="str">
            <v>蒋云浩</v>
          </cell>
        </row>
        <row r="1127">
          <cell r="D1127" t="str">
            <v>于型淼</v>
          </cell>
        </row>
        <row r="1128">
          <cell r="D1128" t="str">
            <v>郭瑞超</v>
          </cell>
        </row>
        <row r="1129">
          <cell r="D1129" t="str">
            <v>邓雪</v>
          </cell>
        </row>
        <row r="1130">
          <cell r="D1130" t="str">
            <v>易春凤</v>
          </cell>
        </row>
        <row r="1131">
          <cell r="D1131" t="str">
            <v>白华庚</v>
          </cell>
        </row>
        <row r="1132">
          <cell r="D1132" t="str">
            <v>刘建海</v>
          </cell>
        </row>
        <row r="1133">
          <cell r="D1133" t="str">
            <v>王建国</v>
          </cell>
        </row>
        <row r="1134">
          <cell r="D1134" t="str">
            <v>孙建华</v>
          </cell>
        </row>
        <row r="1135">
          <cell r="D1135" t="str">
            <v>张之良</v>
          </cell>
        </row>
        <row r="1136">
          <cell r="D1136" t="str">
            <v>徐小战</v>
          </cell>
        </row>
        <row r="1137">
          <cell r="D1137" t="str">
            <v>李洪月</v>
          </cell>
        </row>
        <row r="1138">
          <cell r="D1138" t="str">
            <v>高山</v>
          </cell>
        </row>
        <row r="1139">
          <cell r="D1139" t="str">
            <v>窦丽华</v>
          </cell>
        </row>
        <row r="1140">
          <cell r="D1140" t="str">
            <v>王国胜</v>
          </cell>
        </row>
        <row r="1141">
          <cell r="D1141" t="str">
            <v>王建忠</v>
          </cell>
        </row>
        <row r="1142">
          <cell r="D1142" t="str">
            <v>汪彬彬</v>
          </cell>
        </row>
        <row r="1143">
          <cell r="D1143" t="str">
            <v>刘长啸</v>
          </cell>
        </row>
        <row r="1144">
          <cell r="D1144" t="str">
            <v>马立升</v>
          </cell>
        </row>
        <row r="1145">
          <cell r="D1145" t="str">
            <v>于代弟</v>
          </cell>
        </row>
        <row r="1146">
          <cell r="D1146" t="str">
            <v>崔树田</v>
          </cell>
        </row>
        <row r="1147">
          <cell r="D1147" t="str">
            <v>宗方明</v>
          </cell>
        </row>
        <row r="1148">
          <cell r="D1148" t="str">
            <v>王国防</v>
          </cell>
        </row>
        <row r="1149">
          <cell r="D1149" t="str">
            <v>刘杨</v>
          </cell>
        </row>
        <row r="1150">
          <cell r="D1150" t="str">
            <v>姚梅芳</v>
          </cell>
        </row>
        <row r="1151">
          <cell r="D1151" t="str">
            <v>刘二精</v>
          </cell>
        </row>
        <row r="1152">
          <cell r="D1152" t="str">
            <v>杨艳</v>
          </cell>
        </row>
        <row r="1153">
          <cell r="D1153" t="str">
            <v>李艳平</v>
          </cell>
        </row>
        <row r="1154">
          <cell r="D1154" t="str">
            <v>白义凯</v>
          </cell>
        </row>
        <row r="1155">
          <cell r="D1155" t="str">
            <v>孟洪臣</v>
          </cell>
        </row>
        <row r="1156">
          <cell r="D1156" t="str">
            <v>闻龙超</v>
          </cell>
        </row>
        <row r="1157">
          <cell r="D1157" t="str">
            <v>刘景丽</v>
          </cell>
        </row>
        <row r="1158">
          <cell r="D1158" t="str">
            <v>张广涛</v>
          </cell>
        </row>
        <row r="1159">
          <cell r="D1159" t="str">
            <v>王文通</v>
          </cell>
        </row>
        <row r="1160">
          <cell r="D1160" t="str">
            <v>张艳</v>
          </cell>
        </row>
        <row r="1161">
          <cell r="D1161" t="str">
            <v>杨东兴</v>
          </cell>
        </row>
        <row r="1162">
          <cell r="D1162" t="str">
            <v>赵秋杰</v>
          </cell>
        </row>
        <row r="1163">
          <cell r="D1163" t="str">
            <v>崔金朋</v>
          </cell>
        </row>
        <row r="1164">
          <cell r="D1164" t="str">
            <v>张强</v>
          </cell>
        </row>
        <row r="1165">
          <cell r="D1165" t="str">
            <v>罗娜</v>
          </cell>
        </row>
        <row r="1166">
          <cell r="D1166" t="str">
            <v>王亚宁</v>
          </cell>
        </row>
        <row r="1167">
          <cell r="D1167" t="str">
            <v>蒋观龙</v>
          </cell>
        </row>
        <row r="1168">
          <cell r="D1168" t="str">
            <v>马吉刚</v>
          </cell>
        </row>
        <row r="1169">
          <cell r="D1169" t="str">
            <v>刘培杰</v>
          </cell>
        </row>
        <row r="1170">
          <cell r="D1170" t="str">
            <v>张洪亮</v>
          </cell>
        </row>
        <row r="1171">
          <cell r="D1171" t="str">
            <v>王庆骥</v>
          </cell>
        </row>
        <row r="1172">
          <cell r="D1172" t="str">
            <v>付文香</v>
          </cell>
        </row>
        <row r="1173">
          <cell r="D1173" t="str">
            <v>康春艳</v>
          </cell>
        </row>
        <row r="1174">
          <cell r="D1174" t="str">
            <v>郭凤友</v>
          </cell>
        </row>
        <row r="1175">
          <cell r="D1175" t="str">
            <v>杨博文</v>
          </cell>
        </row>
        <row r="1176">
          <cell r="D1176" t="str">
            <v>王博</v>
          </cell>
        </row>
        <row r="1177">
          <cell r="D1177" t="str">
            <v>杨桐</v>
          </cell>
        </row>
        <row r="1178">
          <cell r="D1178" t="str">
            <v>杨兴乐</v>
          </cell>
        </row>
        <row r="1179">
          <cell r="D1179" t="str">
            <v>杨学涛</v>
          </cell>
        </row>
        <row r="1180">
          <cell r="D1180" t="str">
            <v>孙金海</v>
          </cell>
        </row>
        <row r="1181">
          <cell r="D1181" t="str">
            <v>朱洪来</v>
          </cell>
        </row>
        <row r="1182">
          <cell r="D1182" t="str">
            <v>商松坡</v>
          </cell>
        </row>
        <row r="1183">
          <cell r="D1183" t="str">
            <v>杨树国</v>
          </cell>
        </row>
        <row r="1184">
          <cell r="D1184" t="str">
            <v>吴晓萌</v>
          </cell>
        </row>
        <row r="1185">
          <cell r="D1185" t="str">
            <v>王红梅</v>
          </cell>
        </row>
        <row r="1186">
          <cell r="D1186" t="str">
            <v>吴红红</v>
          </cell>
        </row>
        <row r="1187">
          <cell r="D1187" t="str">
            <v>邓冬冬</v>
          </cell>
        </row>
        <row r="1188">
          <cell r="D1188" t="str">
            <v>王忠</v>
          </cell>
        </row>
        <row r="1189">
          <cell r="D1189" t="str">
            <v>王万新</v>
          </cell>
        </row>
        <row r="1190">
          <cell r="D1190" t="str">
            <v>胡海明</v>
          </cell>
        </row>
        <row r="1191">
          <cell r="D1191" t="str">
            <v>孙广林</v>
          </cell>
        </row>
        <row r="1192">
          <cell r="D1192" t="str">
            <v>刘金岗</v>
          </cell>
        </row>
        <row r="1193">
          <cell r="D1193" t="str">
            <v>胡建谱</v>
          </cell>
        </row>
        <row r="1194">
          <cell r="D1194" t="str">
            <v>刘金良</v>
          </cell>
        </row>
        <row r="1195">
          <cell r="D1195" t="str">
            <v>张世玉</v>
          </cell>
        </row>
        <row r="1196">
          <cell r="D1196" t="str">
            <v>胡庆生</v>
          </cell>
        </row>
        <row r="1197">
          <cell r="D1197" t="str">
            <v>赵亚帅</v>
          </cell>
        </row>
        <row r="1198">
          <cell r="D1198" t="str">
            <v>孟新</v>
          </cell>
        </row>
        <row r="1199">
          <cell r="D1199" t="str">
            <v>李宾</v>
          </cell>
        </row>
        <row r="1200">
          <cell r="D1200" t="str">
            <v>赵英才</v>
          </cell>
        </row>
        <row r="1201">
          <cell r="D1201" t="str">
            <v>孙华山</v>
          </cell>
        </row>
        <row r="1202">
          <cell r="D1202" t="str">
            <v>宁文凯</v>
          </cell>
        </row>
        <row r="1203">
          <cell r="D1203" t="str">
            <v>刘双双</v>
          </cell>
        </row>
        <row r="1204">
          <cell r="D1204" t="str">
            <v>孙国峰</v>
          </cell>
        </row>
        <row r="1205">
          <cell r="D1205" t="str">
            <v>崔新玲</v>
          </cell>
        </row>
        <row r="1206">
          <cell r="D1206" t="str">
            <v>宋忠奎</v>
          </cell>
        </row>
        <row r="1207">
          <cell r="D1207" t="str">
            <v>刘如成</v>
          </cell>
        </row>
        <row r="1208">
          <cell r="D1208" t="str">
            <v>张景义</v>
          </cell>
        </row>
        <row r="1209">
          <cell r="D1209" t="str">
            <v>丁友谊</v>
          </cell>
        </row>
        <row r="1210">
          <cell r="D1210" t="str">
            <v>荆文彬</v>
          </cell>
        </row>
        <row r="1211">
          <cell r="D1211" t="str">
            <v>王新楼</v>
          </cell>
        </row>
        <row r="1212">
          <cell r="D1212" t="str">
            <v>邵俊智</v>
          </cell>
        </row>
        <row r="1213">
          <cell r="D1213" t="str">
            <v>刘兴霖</v>
          </cell>
        </row>
        <row r="1214">
          <cell r="D1214" t="str">
            <v>石钊锡</v>
          </cell>
        </row>
        <row r="1215">
          <cell r="D1215" t="str">
            <v>邓博元</v>
          </cell>
        </row>
        <row r="1216">
          <cell r="D1216" t="str">
            <v>卢俊英</v>
          </cell>
        </row>
        <row r="1217">
          <cell r="D1217" t="str">
            <v>李智勇</v>
          </cell>
        </row>
        <row r="1218">
          <cell r="D1218" t="str">
            <v>李明</v>
          </cell>
        </row>
        <row r="1219">
          <cell r="D1219" t="str">
            <v>郭超</v>
          </cell>
        </row>
        <row r="1220">
          <cell r="D1220" t="str">
            <v>王进</v>
          </cell>
        </row>
        <row r="1221">
          <cell r="D1221" t="str">
            <v>刘景源</v>
          </cell>
        </row>
        <row r="1222">
          <cell r="D1222" t="str">
            <v>赵永昌</v>
          </cell>
        </row>
        <row r="1223">
          <cell r="D1223" t="str">
            <v>韩涛</v>
          </cell>
        </row>
        <row r="1224">
          <cell r="D1224" t="str">
            <v>李彬彬</v>
          </cell>
        </row>
        <row r="1225">
          <cell r="D1225" t="str">
            <v>刘玉红</v>
          </cell>
        </row>
        <row r="1226">
          <cell r="D1226" t="str">
            <v>杜红帅</v>
          </cell>
        </row>
        <row r="1227">
          <cell r="D1227" t="str">
            <v>李勇胜</v>
          </cell>
        </row>
        <row r="1228">
          <cell r="D1228" t="str">
            <v>黄世炜</v>
          </cell>
        </row>
        <row r="1229">
          <cell r="D1229" t="str">
            <v>阚兵兵</v>
          </cell>
        </row>
        <row r="1230">
          <cell r="D1230" t="str">
            <v>窦富议</v>
          </cell>
        </row>
        <row r="1231">
          <cell r="D1231" t="str">
            <v>张书棋</v>
          </cell>
        </row>
        <row r="1232">
          <cell r="D1232" t="str">
            <v>魏建东</v>
          </cell>
        </row>
        <row r="1233">
          <cell r="D1233" t="str">
            <v>路海亮</v>
          </cell>
        </row>
        <row r="1234">
          <cell r="D1234" t="str">
            <v>孙永建</v>
          </cell>
        </row>
        <row r="1235">
          <cell r="D1235" t="str">
            <v>肖康</v>
          </cell>
        </row>
        <row r="1236">
          <cell r="D1236" t="str">
            <v>吕金槐</v>
          </cell>
        </row>
        <row r="1237">
          <cell r="D1237" t="str">
            <v>赵合群</v>
          </cell>
        </row>
        <row r="1238">
          <cell r="D1238" t="str">
            <v>闫建波</v>
          </cell>
        </row>
        <row r="1239">
          <cell r="D1239" t="str">
            <v>韩桂栋</v>
          </cell>
        </row>
        <row r="1240">
          <cell r="D1240" t="str">
            <v>韩泽全</v>
          </cell>
        </row>
        <row r="1241">
          <cell r="D1241" t="str">
            <v>宋勃超</v>
          </cell>
        </row>
        <row r="1242">
          <cell r="D1242" t="str">
            <v>杨兆丰</v>
          </cell>
        </row>
        <row r="1243">
          <cell r="D1243" t="str">
            <v>王超</v>
          </cell>
        </row>
        <row r="1244">
          <cell r="D1244" t="str">
            <v>孙吉良</v>
          </cell>
        </row>
        <row r="1245">
          <cell r="D1245" t="str">
            <v>孙艳辉</v>
          </cell>
        </row>
        <row r="1246">
          <cell r="D1246" t="str">
            <v>王河敏</v>
          </cell>
        </row>
        <row r="1247">
          <cell r="D1247" t="str">
            <v>徐凤瑞</v>
          </cell>
        </row>
        <row r="1248">
          <cell r="D1248" t="str">
            <v>田淑霞</v>
          </cell>
        </row>
        <row r="1249">
          <cell r="D1249" t="str">
            <v>邓琳娜</v>
          </cell>
        </row>
        <row r="1250">
          <cell r="D1250" t="str">
            <v>王文英</v>
          </cell>
        </row>
        <row r="1251">
          <cell r="D1251" t="str">
            <v>李香慧</v>
          </cell>
        </row>
        <row r="1252">
          <cell r="D1252" t="str">
            <v>王萱斓</v>
          </cell>
        </row>
        <row r="1253">
          <cell r="D1253" t="str">
            <v>孙晓明</v>
          </cell>
        </row>
        <row r="1254">
          <cell r="D1254" t="str">
            <v>田飞飞</v>
          </cell>
        </row>
        <row r="1255">
          <cell r="D1255" t="str">
            <v>张风瑞</v>
          </cell>
        </row>
        <row r="1256">
          <cell r="D1256" t="str">
            <v>马立荣</v>
          </cell>
        </row>
        <row r="1257">
          <cell r="D1257" t="str">
            <v>孙秀辉</v>
          </cell>
        </row>
        <row r="1258">
          <cell r="D1258" t="str">
            <v>孙文芳</v>
          </cell>
        </row>
        <row r="1259">
          <cell r="D1259" t="str">
            <v>李敏</v>
          </cell>
        </row>
        <row r="1260">
          <cell r="D1260" t="str">
            <v>郭庆茹</v>
          </cell>
        </row>
        <row r="1261">
          <cell r="D1261" t="str">
            <v>张娜娜</v>
          </cell>
        </row>
        <row r="1262">
          <cell r="D1262" t="str">
            <v>李泽元</v>
          </cell>
        </row>
        <row r="1263">
          <cell r="D1263" t="str">
            <v>胡中岭</v>
          </cell>
        </row>
        <row r="1264">
          <cell r="D1264" t="str">
            <v>刘焕侠</v>
          </cell>
        </row>
        <row r="1265">
          <cell r="D1265" t="str">
            <v>张婷婷</v>
          </cell>
        </row>
        <row r="1266">
          <cell r="D1266" t="str">
            <v>罗培培</v>
          </cell>
        </row>
        <row r="1267">
          <cell r="D1267" t="str">
            <v>张建萍</v>
          </cell>
        </row>
        <row r="1268">
          <cell r="D1268" t="str">
            <v>彭洪香</v>
          </cell>
        </row>
        <row r="1269">
          <cell r="D1269" t="str">
            <v>杨秀虹</v>
          </cell>
        </row>
        <row r="1270">
          <cell r="D1270" t="str">
            <v>田树梅</v>
          </cell>
        </row>
        <row r="1271">
          <cell r="D1271" t="str">
            <v>韩玉芹</v>
          </cell>
        </row>
        <row r="1272">
          <cell r="D1272" t="str">
            <v>杨慧</v>
          </cell>
        </row>
        <row r="1273">
          <cell r="D1273" t="str">
            <v>白伟伟</v>
          </cell>
        </row>
        <row r="1274">
          <cell r="D1274" t="str">
            <v>闫月红</v>
          </cell>
        </row>
        <row r="1275">
          <cell r="D1275" t="str">
            <v>孙景云</v>
          </cell>
        </row>
        <row r="1276">
          <cell r="D1276" t="str">
            <v>张春玉</v>
          </cell>
        </row>
        <row r="1277">
          <cell r="D1277" t="str">
            <v>唐崇涛</v>
          </cell>
        </row>
        <row r="1278">
          <cell r="D1278" t="str">
            <v>刘迎涛</v>
          </cell>
        </row>
        <row r="1279">
          <cell r="D1279" t="str">
            <v>张云峰</v>
          </cell>
        </row>
        <row r="1280">
          <cell r="D1280" t="str">
            <v>于红艳</v>
          </cell>
        </row>
        <row r="1281">
          <cell r="D1281" t="str">
            <v>于俊焕</v>
          </cell>
        </row>
        <row r="1282">
          <cell r="D1282" t="str">
            <v>耿会峰</v>
          </cell>
        </row>
        <row r="1283">
          <cell r="D1283" t="str">
            <v>董军</v>
          </cell>
        </row>
        <row r="1284">
          <cell r="D1284" t="str">
            <v>张凤广</v>
          </cell>
        </row>
        <row r="1285">
          <cell r="D1285" t="str">
            <v>孙秋生</v>
          </cell>
        </row>
        <row r="1286">
          <cell r="D1286" t="str">
            <v>滕秀丽</v>
          </cell>
        </row>
        <row r="1287">
          <cell r="D1287" t="str">
            <v>侯伟</v>
          </cell>
        </row>
        <row r="1288">
          <cell r="D1288" t="str">
            <v>司洪英</v>
          </cell>
        </row>
        <row r="1289">
          <cell r="D1289" t="str">
            <v>冯连华</v>
          </cell>
        </row>
        <row r="1290">
          <cell r="D1290" t="str">
            <v>刘辉</v>
          </cell>
        </row>
        <row r="1291">
          <cell r="D1291" t="str">
            <v>王丽</v>
          </cell>
        </row>
        <row r="1292">
          <cell r="D1292" t="str">
            <v>温记新</v>
          </cell>
        </row>
        <row r="1293">
          <cell r="D1293" t="str">
            <v>张新林</v>
          </cell>
        </row>
        <row r="1294">
          <cell r="D1294" t="str">
            <v>张国建</v>
          </cell>
        </row>
        <row r="1295">
          <cell r="D1295" t="str">
            <v>张良柱</v>
          </cell>
        </row>
        <row r="1296">
          <cell r="D1296" t="str">
            <v>王长增</v>
          </cell>
        </row>
        <row r="1297">
          <cell r="D1297" t="str">
            <v>高燕</v>
          </cell>
        </row>
        <row r="1298">
          <cell r="D1298" t="str">
            <v>刘海军</v>
          </cell>
        </row>
        <row r="1299">
          <cell r="D1299" t="str">
            <v>张家辉</v>
          </cell>
        </row>
        <row r="1300">
          <cell r="D1300" t="str">
            <v>刘梦鹤</v>
          </cell>
        </row>
        <row r="1301">
          <cell r="D1301" t="str">
            <v>赵增坤</v>
          </cell>
        </row>
        <row r="1302">
          <cell r="D1302" t="str">
            <v>马强</v>
          </cell>
        </row>
        <row r="1303">
          <cell r="D1303" t="str">
            <v>李加弘</v>
          </cell>
        </row>
        <row r="1304">
          <cell r="D1304" t="str">
            <v>张坤</v>
          </cell>
        </row>
        <row r="1305">
          <cell r="D1305" t="str">
            <v>吕新辉</v>
          </cell>
        </row>
        <row r="1306">
          <cell r="D1306" t="str">
            <v>辛鹏玉</v>
          </cell>
        </row>
        <row r="1307">
          <cell r="D1307" t="str">
            <v>王凯</v>
          </cell>
        </row>
        <row r="1308">
          <cell r="D1308" t="str">
            <v>王艳</v>
          </cell>
        </row>
        <row r="1309">
          <cell r="D1309" t="str">
            <v>宋秉鑫</v>
          </cell>
        </row>
        <row r="1310">
          <cell r="D1310" t="str">
            <v>杨起越</v>
          </cell>
        </row>
        <row r="1311">
          <cell r="D1311" t="str">
            <v>朱文奇</v>
          </cell>
        </row>
        <row r="1312">
          <cell r="D1312" t="str">
            <v>王忠梅</v>
          </cell>
        </row>
        <row r="1313">
          <cell r="D1313" t="str">
            <v>李素元</v>
          </cell>
        </row>
        <row r="1314">
          <cell r="D1314" t="str">
            <v>李冉</v>
          </cell>
        </row>
        <row r="1315">
          <cell r="D1315" t="str">
            <v>李冬旭</v>
          </cell>
        </row>
        <row r="1316">
          <cell r="D1316" t="str">
            <v>李忠峰</v>
          </cell>
        </row>
        <row r="1317">
          <cell r="D1317" t="str">
            <v>孙立梅</v>
          </cell>
        </row>
        <row r="1318">
          <cell r="D1318" t="str">
            <v>董金岭</v>
          </cell>
        </row>
        <row r="1319">
          <cell r="D1319" t="str">
            <v>张家旺</v>
          </cell>
        </row>
        <row r="1320">
          <cell r="D1320" t="str">
            <v>王世玉</v>
          </cell>
        </row>
        <row r="1321">
          <cell r="D1321" t="str">
            <v>李玉静</v>
          </cell>
        </row>
        <row r="1322">
          <cell r="D1322" t="str">
            <v>赵学亮</v>
          </cell>
        </row>
        <row r="1323">
          <cell r="D1323" t="str">
            <v>李承锡</v>
          </cell>
        </row>
        <row r="1324">
          <cell r="D1324" t="str">
            <v>尚红红</v>
          </cell>
        </row>
        <row r="1325">
          <cell r="D1325" t="str">
            <v>张跃进</v>
          </cell>
        </row>
        <row r="1326">
          <cell r="D1326" t="str">
            <v>刘荣辰</v>
          </cell>
        </row>
        <row r="1327">
          <cell r="D1327" t="str">
            <v>刘石头</v>
          </cell>
        </row>
        <row r="1328">
          <cell r="D1328" t="str">
            <v>于海龙</v>
          </cell>
        </row>
        <row r="1329">
          <cell r="D1329" t="str">
            <v>王富民</v>
          </cell>
        </row>
        <row r="1330">
          <cell r="D1330" t="str">
            <v>张猛</v>
          </cell>
        </row>
        <row r="1331">
          <cell r="D1331" t="str">
            <v>邓进</v>
          </cell>
        </row>
        <row r="1332">
          <cell r="D1332" t="str">
            <v>张振宇</v>
          </cell>
        </row>
        <row r="1333">
          <cell r="D1333" t="str">
            <v>孙安乐</v>
          </cell>
        </row>
        <row r="1334">
          <cell r="D1334" t="str">
            <v>于香换</v>
          </cell>
        </row>
        <row r="1335">
          <cell r="D1335" t="str">
            <v>王福东</v>
          </cell>
        </row>
        <row r="1336">
          <cell r="D1336" t="str">
            <v>孙秋</v>
          </cell>
        </row>
        <row r="1337">
          <cell r="D1337" t="str">
            <v>邓程霖</v>
          </cell>
        </row>
        <row r="1338">
          <cell r="D1338" t="str">
            <v>周鑫铭</v>
          </cell>
        </row>
        <row r="1339">
          <cell r="D1339" t="str">
            <v>王予涵</v>
          </cell>
        </row>
        <row r="1340">
          <cell r="D1340" t="str">
            <v>窦向前</v>
          </cell>
        </row>
        <row r="1341">
          <cell r="D1341" t="str">
            <v>白艳娟</v>
          </cell>
        </row>
        <row r="1342">
          <cell r="D1342" t="str">
            <v>王悦丞</v>
          </cell>
        </row>
        <row r="1343">
          <cell r="D1343" t="str">
            <v>刘柏林</v>
          </cell>
        </row>
        <row r="1344">
          <cell r="D1344" t="str">
            <v>王培亮</v>
          </cell>
        </row>
        <row r="1345">
          <cell r="D1345" t="str">
            <v>张俊苓</v>
          </cell>
        </row>
        <row r="1346">
          <cell r="D1346" t="str">
            <v>何世成</v>
          </cell>
        </row>
        <row r="1347">
          <cell r="D1347" t="str">
            <v>许东来</v>
          </cell>
        </row>
        <row r="1348">
          <cell r="D1348" t="str">
            <v>潘彪</v>
          </cell>
        </row>
        <row r="1349">
          <cell r="D1349" t="str">
            <v>崔永康</v>
          </cell>
        </row>
        <row r="1350">
          <cell r="D1350" t="str">
            <v>曹政</v>
          </cell>
        </row>
        <row r="1351">
          <cell r="D1351" t="str">
            <v>尤宏雪</v>
          </cell>
        </row>
        <row r="1352">
          <cell r="D1352" t="str">
            <v>吕金成</v>
          </cell>
        </row>
        <row r="1353">
          <cell r="D1353" t="str">
            <v>顾伟钰</v>
          </cell>
        </row>
        <row r="1354">
          <cell r="D1354" t="str">
            <v>王宏达</v>
          </cell>
        </row>
        <row r="1355">
          <cell r="D1355" t="str">
            <v>李齐展</v>
          </cell>
        </row>
        <row r="1356">
          <cell r="D1356" t="str">
            <v>赵硕</v>
          </cell>
        </row>
        <row r="1357">
          <cell r="D1357" t="str">
            <v>任永泰</v>
          </cell>
        </row>
        <row r="1358">
          <cell r="D1358" t="str">
            <v>车宗绪</v>
          </cell>
        </row>
        <row r="1359">
          <cell r="D1359" t="str">
            <v>王春锴</v>
          </cell>
        </row>
        <row r="1360">
          <cell r="D1360" t="str">
            <v>蒋有军</v>
          </cell>
        </row>
        <row r="1361">
          <cell r="D1361" t="str">
            <v>张志伟</v>
          </cell>
        </row>
        <row r="1362">
          <cell r="D1362" t="str">
            <v>李庆玉</v>
          </cell>
        </row>
        <row r="1363">
          <cell r="D1363" t="str">
            <v>高齐</v>
          </cell>
        </row>
        <row r="1364">
          <cell r="D1364" t="str">
            <v>张文泽</v>
          </cell>
        </row>
        <row r="1365">
          <cell r="D1365" t="str">
            <v>韩圣帝</v>
          </cell>
        </row>
        <row r="1366">
          <cell r="D1366" t="str">
            <v>孙建炜</v>
          </cell>
        </row>
        <row r="1367">
          <cell r="D1367" t="str">
            <v>马振学</v>
          </cell>
        </row>
        <row r="1368">
          <cell r="D1368" t="str">
            <v>刘昂</v>
          </cell>
        </row>
        <row r="1369">
          <cell r="D1369" t="str">
            <v>张明辉</v>
          </cell>
        </row>
        <row r="1370">
          <cell r="D1370" t="str">
            <v>刘涛</v>
          </cell>
        </row>
        <row r="1371">
          <cell r="D1371" t="str">
            <v>张孟通</v>
          </cell>
        </row>
        <row r="1372">
          <cell r="D1372" t="str">
            <v>武玉萍</v>
          </cell>
        </row>
        <row r="1373">
          <cell r="D1373" t="str">
            <v>段存康</v>
          </cell>
        </row>
        <row r="1374">
          <cell r="D1374" t="str">
            <v>张译文</v>
          </cell>
        </row>
        <row r="1375">
          <cell r="D1375" t="str">
            <v>梁春管</v>
          </cell>
        </row>
        <row r="1376">
          <cell r="D1376" t="str">
            <v>王铁铮</v>
          </cell>
        </row>
      </sheetData>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H6线"/>
      <sheetName val="正司机"/>
      <sheetName val="副司机"/>
      <sheetName val="B40线"/>
      <sheetName val="数据源"/>
      <sheetName val="Sheet1"/>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缝纫工资明细"/>
      <sheetName val="裁剪工资明细"/>
      <sheetName val="正司机考勤表（7月）"/>
      <sheetName val="出勤异动申请表"/>
      <sheetName val="数据源"/>
    </sheetNames>
    <sheetDataSet>
      <sheetData sheetId="0" refreshError="1"/>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车间考勤表模板"/>
      <sheetName val="后勤考勤表模板"/>
      <sheetName val="数据源"/>
    </sheetNames>
    <sheetDataSet>
      <sheetData sheetId="0" refreshError="1"/>
      <sheetData sheetId="1" refreshError="1"/>
      <sheetData sheetId="2"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车间考勤表模板"/>
      <sheetName val="数据源"/>
      <sheetName val="九月份考勤"/>
      <sheetName val="模修考勤"/>
      <sheetName val="Sheet1"/>
    </sheetNames>
    <sheetDataSet>
      <sheetData sheetId="0" refreshError="1"/>
      <sheetData sheetId="1" refreshError="1"/>
      <sheetData sheetId="2" refreshError="1"/>
      <sheetData sheetId="3" refreshError="1"/>
      <sheetData sheetId="4"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车间考勤表模板"/>
      <sheetName val="数据源"/>
      <sheetName val="二月份考勤"/>
      <sheetName val="模修考勤"/>
      <sheetName val="Sheet1"/>
    </sheetNames>
    <sheetDataSet>
      <sheetData sheetId="0" refreshError="1"/>
      <sheetData sheetId="1" refreshError="1"/>
      <sheetData sheetId="2" refreshError="1"/>
      <sheetData sheetId="3" refreshError="1"/>
      <sheetData sheetId="4" refreshError="1"/>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车间考勤表模板"/>
      <sheetName val="数据源"/>
      <sheetName val="九月份"/>
      <sheetName val="模修考勤"/>
      <sheetName val="劳务"/>
    </sheetNames>
    <sheetDataSet>
      <sheetData sheetId="0"/>
      <sheetData sheetId="1"/>
      <sheetData sheetId="2"/>
      <sheetData sheetId="3"/>
      <sheetData sheetId="4"/>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车间考勤表模板"/>
      <sheetName val="数据源"/>
      <sheetName val="十月份"/>
      <sheetName val="模修考勤"/>
      <sheetName val="劳务"/>
    </sheetNames>
    <sheetDataSet>
      <sheetData sheetId="0"/>
      <sheetData sheetId="1"/>
      <sheetData sheetId="2"/>
      <sheetData sheetId="3"/>
      <sheetData sheetId="4"/>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createdVersion="5" refreshedVersion="5" minRefreshableVersion="3" refreshedDate="45257.396087963" refreshedBy="WuYanxia" recordCount="28">
  <cacheSource type="worksheet">
    <worksheetSource ref="B2:O30" sheet="劳务费"/>
  </cacheSource>
  <cacheFields count="14">
    <cacheField name="车间" numFmtId="0">
      <sharedItems count="7">
        <s v="M4"/>
        <s v="冲压"/>
        <s v="底座"/>
        <s v="发泡"/>
        <s v="焊接"/>
        <s v="喷涂"/>
        <s v="注塑"/>
      </sharedItems>
    </cacheField>
    <cacheField name="姓名" numFmtId="0">
      <sharedItems count="28">
        <s v="刘海勇"/>
        <s v="王化成"/>
        <s v="杜兰平"/>
        <s v="康丽"/>
        <s v="孔德超"/>
        <s v="朱丽艳"/>
        <s v="张俊婷"/>
        <s v="李明泽"/>
        <s v="刘瑞霖"/>
        <s v="罗田雨"/>
        <s v="张超"/>
        <s v="赵惠"/>
        <s v="田金梅"/>
        <s v="刘红成"/>
        <s v="翟晓梅"/>
        <s v="韩永路"/>
        <s v="庞博"/>
        <s v="范秀花"/>
        <s v="孙明明"/>
        <s v="霍继平"/>
        <s v="刘国东"/>
        <s v="孔令军"/>
        <s v="孔令浩"/>
        <s v="金瑞"/>
        <s v="杨琴丽"/>
        <s v="张俊平"/>
        <s v="张如珍"/>
        <s v="张余香"/>
      </sharedItems>
    </cacheField>
    <cacheField name="工种" numFmtId="0">
      <sharedItems count="2">
        <s v="操作工"/>
        <s v="发泡工"/>
      </sharedItems>
    </cacheField>
    <cacheField name="出勤天数" numFmtId="0">
      <sharedItems containsSemiMixedTypes="0" containsString="0" containsNumber="1" minValue="1" maxValue="30" count="17">
        <n v="26.5"/>
        <n v="13"/>
        <n v="8"/>
        <n v="4"/>
        <n v="15"/>
        <n v="28"/>
        <n v="26"/>
        <n v="1"/>
        <n v="30"/>
        <n v="27"/>
        <n v="24"/>
        <n v="7"/>
        <n v="29.5"/>
        <n v="12"/>
        <n v="18"/>
        <n v="9"/>
        <n v="25.5"/>
      </sharedItems>
    </cacheField>
    <cacheField name="日常工时" numFmtId="0">
      <sharedItems containsSemiMixedTypes="0" containsString="0" containsNumber="1" minValue="8" maxValue="240" count="20">
        <n v="217"/>
        <n v="104"/>
        <n v="64"/>
        <n v="32"/>
        <n v="121.5"/>
        <n v="228"/>
        <n v="211.5"/>
        <n v="218.5"/>
        <n v="8"/>
        <n v="240"/>
        <n v="215.5"/>
        <n v="216"/>
        <n v="192"/>
        <n v="224"/>
        <n v="56"/>
        <n v="238"/>
        <n v="96"/>
        <n v="144"/>
        <n v="72"/>
        <n v="208"/>
      </sharedItems>
    </cacheField>
    <cacheField name="日常工价" numFmtId="183">
      <sharedItems containsSemiMixedTypes="0" containsString="0" containsNumber="1" minValue="18" maxValue="19.5" count="4">
        <n v="19.5"/>
        <n v="19"/>
        <n v="18"/>
        <n v="18.5"/>
      </sharedItems>
    </cacheField>
    <cacheField name="日常工资" numFmtId="0">
      <sharedItems containsSemiMixedTypes="0" containsString="0" containsNumber="1" minValue="148" maxValue="4320" count="22">
        <n v="4231.5"/>
        <n v="1976"/>
        <n v="1216"/>
        <n v="576"/>
        <n v="608"/>
        <n v="2308.5"/>
        <n v="4218"/>
        <n v="3912.75"/>
        <n v="4042.25"/>
        <n v="592"/>
        <n v="148"/>
        <n v="4320"/>
        <n v="3879"/>
        <n v="3888"/>
        <n v="3456"/>
        <n v="4032"/>
        <n v="1008"/>
        <n v="4284"/>
        <n v="1728"/>
        <n v="2592"/>
        <n v="1296"/>
        <n v="3744"/>
      </sharedItems>
    </cacheField>
    <cacheField name="加班工时" numFmtId="0">
      <sharedItems containsSemiMixedTypes="0" containsString="0" containsNumber="1" minValue="0.5" maxValue="95" count="24">
        <n v="79.5"/>
        <n v="31"/>
        <n v="24.5"/>
        <n v="10.5"/>
        <n v="22"/>
        <n v="84.5"/>
        <n v="72"/>
        <n v="78"/>
        <n v="4"/>
        <n v="0.5"/>
        <n v="86"/>
        <n v="79"/>
        <n v="89.5"/>
        <n v="78.5"/>
        <n v="85.5"/>
        <n v="21"/>
        <n v="73"/>
        <n v="26.5"/>
        <n v="33"/>
        <n v="15"/>
        <n v="69"/>
        <n v="64.5"/>
        <n v="64"/>
        <n v="95"/>
      </sharedItems>
    </cacheField>
    <cacheField name="加班工价" numFmtId="183">
      <sharedItems containsSemiMixedTypes="0" containsString="0" containsNumber="1" minValue="18" maxValue="20.5" count="4">
        <n v="20.5"/>
        <n v="19"/>
        <n v="18"/>
        <n v="18.5"/>
      </sharedItems>
    </cacheField>
    <cacheField name="加班工资" numFmtId="0">
      <sharedItems containsSemiMixedTypes="0" containsString="0" containsNumber="1" minValue="9.25" maxValue="1710" count="26">
        <n v="1629.75"/>
        <n v="589"/>
        <n v="465.5"/>
        <n v="189"/>
        <n v="199.5"/>
        <n v="418"/>
        <n v="1563.25"/>
        <n v="1332"/>
        <n v="1443"/>
        <n v="74"/>
        <n v="9.25"/>
        <n v="1548"/>
        <n v="1422"/>
        <n v="1611"/>
        <n v="1413"/>
        <n v="1539"/>
        <n v="378"/>
        <n v="1314"/>
        <n v="477"/>
        <n v="594"/>
        <n v="1404"/>
        <n v="270"/>
        <n v="1242"/>
        <n v="1161"/>
        <n v="1152"/>
        <n v="1710"/>
      </sharedItems>
    </cacheField>
    <cacheField name="奖惩" numFmtId="0">
      <sharedItems containsSemiMixedTypes="0" containsString="0" containsNumber="1" minValue="-230" maxValue="195" count="5">
        <n v="0"/>
        <n v="-230"/>
        <n v="119.5"/>
        <n v="195"/>
        <n v="155"/>
      </sharedItems>
    </cacheField>
    <cacheField name="工资小计" numFmtId="0">
      <sharedItems containsSemiMixedTypes="0" containsString="0" containsNumber="1" minValue="157.25" maxValue="5868" count="27">
        <n v="5861.25"/>
        <n v="2335"/>
        <n v="1681.5"/>
        <n v="765"/>
        <n v="807.5"/>
        <n v="2846"/>
        <n v="5781.25"/>
        <n v="5244.75"/>
        <n v="5485.25"/>
        <n v="666"/>
        <n v="157.25"/>
        <n v="5868"/>
        <n v="5301"/>
        <n v="5499"/>
        <n v="4869"/>
        <n v="5571"/>
        <n v="1386"/>
        <n v="5598"/>
        <n v="2205"/>
        <n v="3186"/>
        <n v="5724"/>
        <n v="1674"/>
        <n v="1278"/>
        <n v="5130"/>
        <n v="4905"/>
        <n v="3939"/>
        <n v="5753"/>
      </sharedItems>
    </cacheField>
    <cacheField name="饭补" numFmtId="0">
      <sharedItems containsSemiMixedTypes="0" containsString="0" containsNumber="1" minValue="5" maxValue="150" count="17">
        <n v="132.5"/>
        <n v="65"/>
        <n v="40"/>
        <n v="20"/>
        <n v="75"/>
        <n v="140"/>
        <n v="130"/>
        <n v="5"/>
        <n v="150"/>
        <n v="135"/>
        <n v="120"/>
        <n v="35"/>
        <n v="147.5"/>
        <n v="60"/>
        <n v="90"/>
        <n v="45"/>
        <n v="127.5"/>
      </sharedItems>
    </cacheField>
    <cacheField name="工资合计" numFmtId="0">
      <sharedItems containsSemiMixedTypes="0" containsString="0" containsNumber="1" minValue="162.25" maxValue="6018" count="27">
        <n v="5993.75"/>
        <n v="2400"/>
        <n v="1721.5"/>
        <n v="785"/>
        <n v="827.5"/>
        <n v="2921"/>
        <n v="5921.25"/>
        <n v="5374.75"/>
        <n v="5617.75"/>
        <n v="686"/>
        <n v="162.25"/>
        <n v="6018"/>
        <n v="5436"/>
        <n v="5634"/>
        <n v="4989"/>
        <n v="5711"/>
        <n v="1421"/>
        <n v="5745.5"/>
        <n v="2265"/>
        <n v="3276"/>
        <n v="5874"/>
        <n v="1719"/>
        <n v="1313"/>
        <n v="5262.5"/>
        <n v="5032.5"/>
        <n v="4029"/>
        <n v="5888"/>
      </sharedItems>
    </cacheField>
  </cacheFields>
</pivotCacheDefinition>
</file>

<file path=xl/pivotCache/pivotCacheRecords1.xml><?xml version="1.0" encoding="utf-8"?>
<pivotCacheRecords xmlns="http://schemas.openxmlformats.org/spreadsheetml/2006/main" xmlns:r="http://schemas.openxmlformats.org/officeDocument/2006/relationships" count="28">
  <r>
    <x v="0"/>
    <x v="0"/>
    <x v="0"/>
    <x v="0"/>
    <x v="0"/>
    <x v="0"/>
    <x v="0"/>
    <x v="0"/>
    <x v="0"/>
    <x v="0"/>
    <x v="0"/>
    <x v="0"/>
    <x v="0"/>
    <x v="0"/>
  </r>
  <r>
    <x v="1"/>
    <x v="1"/>
    <x v="0"/>
    <x v="1"/>
    <x v="1"/>
    <x v="1"/>
    <x v="1"/>
    <x v="1"/>
    <x v="1"/>
    <x v="1"/>
    <x v="1"/>
    <x v="1"/>
    <x v="1"/>
    <x v="1"/>
  </r>
  <r>
    <x v="1"/>
    <x v="2"/>
    <x v="0"/>
    <x v="2"/>
    <x v="2"/>
    <x v="1"/>
    <x v="2"/>
    <x v="2"/>
    <x v="1"/>
    <x v="2"/>
    <x v="0"/>
    <x v="2"/>
    <x v="2"/>
    <x v="2"/>
  </r>
  <r>
    <x v="1"/>
    <x v="3"/>
    <x v="0"/>
    <x v="3"/>
    <x v="3"/>
    <x v="2"/>
    <x v="3"/>
    <x v="3"/>
    <x v="2"/>
    <x v="3"/>
    <x v="0"/>
    <x v="3"/>
    <x v="3"/>
    <x v="3"/>
  </r>
  <r>
    <x v="1"/>
    <x v="4"/>
    <x v="0"/>
    <x v="3"/>
    <x v="3"/>
    <x v="1"/>
    <x v="4"/>
    <x v="3"/>
    <x v="1"/>
    <x v="4"/>
    <x v="0"/>
    <x v="4"/>
    <x v="3"/>
    <x v="4"/>
  </r>
  <r>
    <x v="1"/>
    <x v="5"/>
    <x v="0"/>
    <x v="4"/>
    <x v="4"/>
    <x v="1"/>
    <x v="5"/>
    <x v="4"/>
    <x v="1"/>
    <x v="5"/>
    <x v="2"/>
    <x v="5"/>
    <x v="4"/>
    <x v="5"/>
  </r>
  <r>
    <x v="2"/>
    <x v="6"/>
    <x v="1"/>
    <x v="5"/>
    <x v="5"/>
    <x v="3"/>
    <x v="6"/>
    <x v="5"/>
    <x v="3"/>
    <x v="6"/>
    <x v="0"/>
    <x v="6"/>
    <x v="5"/>
    <x v="6"/>
  </r>
  <r>
    <x v="2"/>
    <x v="7"/>
    <x v="1"/>
    <x v="6"/>
    <x v="6"/>
    <x v="3"/>
    <x v="7"/>
    <x v="6"/>
    <x v="3"/>
    <x v="7"/>
    <x v="0"/>
    <x v="7"/>
    <x v="6"/>
    <x v="7"/>
  </r>
  <r>
    <x v="2"/>
    <x v="8"/>
    <x v="1"/>
    <x v="0"/>
    <x v="7"/>
    <x v="3"/>
    <x v="8"/>
    <x v="7"/>
    <x v="3"/>
    <x v="8"/>
    <x v="0"/>
    <x v="8"/>
    <x v="0"/>
    <x v="8"/>
  </r>
  <r>
    <x v="2"/>
    <x v="9"/>
    <x v="1"/>
    <x v="3"/>
    <x v="3"/>
    <x v="3"/>
    <x v="9"/>
    <x v="8"/>
    <x v="3"/>
    <x v="9"/>
    <x v="0"/>
    <x v="9"/>
    <x v="3"/>
    <x v="9"/>
  </r>
  <r>
    <x v="2"/>
    <x v="10"/>
    <x v="1"/>
    <x v="7"/>
    <x v="8"/>
    <x v="3"/>
    <x v="10"/>
    <x v="9"/>
    <x v="3"/>
    <x v="10"/>
    <x v="0"/>
    <x v="10"/>
    <x v="7"/>
    <x v="10"/>
  </r>
  <r>
    <x v="3"/>
    <x v="11"/>
    <x v="1"/>
    <x v="8"/>
    <x v="9"/>
    <x v="2"/>
    <x v="11"/>
    <x v="10"/>
    <x v="2"/>
    <x v="11"/>
    <x v="0"/>
    <x v="11"/>
    <x v="8"/>
    <x v="11"/>
  </r>
  <r>
    <x v="3"/>
    <x v="12"/>
    <x v="1"/>
    <x v="9"/>
    <x v="10"/>
    <x v="2"/>
    <x v="12"/>
    <x v="11"/>
    <x v="2"/>
    <x v="12"/>
    <x v="0"/>
    <x v="12"/>
    <x v="9"/>
    <x v="12"/>
  </r>
  <r>
    <x v="3"/>
    <x v="13"/>
    <x v="1"/>
    <x v="9"/>
    <x v="11"/>
    <x v="2"/>
    <x v="13"/>
    <x v="12"/>
    <x v="2"/>
    <x v="13"/>
    <x v="0"/>
    <x v="13"/>
    <x v="9"/>
    <x v="13"/>
  </r>
  <r>
    <x v="3"/>
    <x v="14"/>
    <x v="1"/>
    <x v="10"/>
    <x v="12"/>
    <x v="2"/>
    <x v="14"/>
    <x v="13"/>
    <x v="2"/>
    <x v="14"/>
    <x v="0"/>
    <x v="14"/>
    <x v="10"/>
    <x v="14"/>
  </r>
  <r>
    <x v="3"/>
    <x v="15"/>
    <x v="1"/>
    <x v="5"/>
    <x v="13"/>
    <x v="2"/>
    <x v="15"/>
    <x v="14"/>
    <x v="2"/>
    <x v="15"/>
    <x v="0"/>
    <x v="15"/>
    <x v="5"/>
    <x v="15"/>
  </r>
  <r>
    <x v="3"/>
    <x v="16"/>
    <x v="1"/>
    <x v="11"/>
    <x v="14"/>
    <x v="2"/>
    <x v="16"/>
    <x v="15"/>
    <x v="2"/>
    <x v="16"/>
    <x v="0"/>
    <x v="16"/>
    <x v="11"/>
    <x v="16"/>
  </r>
  <r>
    <x v="4"/>
    <x v="17"/>
    <x v="1"/>
    <x v="12"/>
    <x v="15"/>
    <x v="2"/>
    <x v="17"/>
    <x v="16"/>
    <x v="2"/>
    <x v="17"/>
    <x v="0"/>
    <x v="17"/>
    <x v="12"/>
    <x v="17"/>
  </r>
  <r>
    <x v="4"/>
    <x v="18"/>
    <x v="1"/>
    <x v="13"/>
    <x v="16"/>
    <x v="2"/>
    <x v="18"/>
    <x v="17"/>
    <x v="2"/>
    <x v="18"/>
    <x v="0"/>
    <x v="18"/>
    <x v="13"/>
    <x v="18"/>
  </r>
  <r>
    <x v="4"/>
    <x v="19"/>
    <x v="1"/>
    <x v="14"/>
    <x v="17"/>
    <x v="2"/>
    <x v="19"/>
    <x v="18"/>
    <x v="2"/>
    <x v="19"/>
    <x v="0"/>
    <x v="19"/>
    <x v="14"/>
    <x v="19"/>
  </r>
  <r>
    <x v="4"/>
    <x v="20"/>
    <x v="1"/>
    <x v="8"/>
    <x v="9"/>
    <x v="2"/>
    <x v="11"/>
    <x v="7"/>
    <x v="2"/>
    <x v="20"/>
    <x v="0"/>
    <x v="20"/>
    <x v="8"/>
    <x v="20"/>
  </r>
  <r>
    <x v="4"/>
    <x v="21"/>
    <x v="0"/>
    <x v="15"/>
    <x v="18"/>
    <x v="2"/>
    <x v="20"/>
    <x v="15"/>
    <x v="2"/>
    <x v="16"/>
    <x v="0"/>
    <x v="21"/>
    <x v="15"/>
    <x v="21"/>
  </r>
  <r>
    <x v="4"/>
    <x v="22"/>
    <x v="0"/>
    <x v="15"/>
    <x v="18"/>
    <x v="2"/>
    <x v="20"/>
    <x v="15"/>
    <x v="2"/>
    <x v="16"/>
    <x v="0"/>
    <x v="21"/>
    <x v="15"/>
    <x v="21"/>
  </r>
  <r>
    <x v="4"/>
    <x v="23"/>
    <x v="0"/>
    <x v="11"/>
    <x v="14"/>
    <x v="2"/>
    <x v="16"/>
    <x v="19"/>
    <x v="2"/>
    <x v="21"/>
    <x v="0"/>
    <x v="22"/>
    <x v="11"/>
    <x v="22"/>
  </r>
  <r>
    <x v="5"/>
    <x v="24"/>
    <x v="0"/>
    <x v="0"/>
    <x v="11"/>
    <x v="2"/>
    <x v="13"/>
    <x v="20"/>
    <x v="2"/>
    <x v="22"/>
    <x v="0"/>
    <x v="23"/>
    <x v="0"/>
    <x v="23"/>
  </r>
  <r>
    <x v="5"/>
    <x v="25"/>
    <x v="0"/>
    <x v="16"/>
    <x v="19"/>
    <x v="2"/>
    <x v="21"/>
    <x v="21"/>
    <x v="2"/>
    <x v="23"/>
    <x v="0"/>
    <x v="24"/>
    <x v="16"/>
    <x v="24"/>
  </r>
  <r>
    <x v="6"/>
    <x v="26"/>
    <x v="0"/>
    <x v="14"/>
    <x v="17"/>
    <x v="2"/>
    <x v="19"/>
    <x v="22"/>
    <x v="2"/>
    <x v="24"/>
    <x v="3"/>
    <x v="25"/>
    <x v="14"/>
    <x v="25"/>
  </r>
  <r>
    <x v="6"/>
    <x v="27"/>
    <x v="0"/>
    <x v="9"/>
    <x v="11"/>
    <x v="2"/>
    <x v="13"/>
    <x v="23"/>
    <x v="2"/>
    <x v="25"/>
    <x v="4"/>
    <x v="26"/>
    <x v="9"/>
    <x v="26"/>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数据透视表3" cacheId="0" autoFormatId="1" applyNumberFormats="0" applyBorderFormats="0" applyFontFormats="0" applyPatternFormats="0" applyAlignmentFormats="0" applyWidthHeightFormats="1" dataCaption="值" updatedVersion="5" minRefreshableVersion="3" createdVersion="5" useAutoFormatting="1" compact="0" indent="0" outline="1" compactData="0" outlineData="1" showDrill="1" multipleFieldFilters="0">
  <location ref="B43:C51" firstHeaderRow="1" firstDataRow="1" firstDataCol="1"/>
  <pivotFields count="14">
    <pivotField axis="axisRow" compact="0" showAll="0">
      <items count="8">
        <item x="0"/>
        <item x="1"/>
        <item x="2"/>
        <item x="3"/>
        <item x="4"/>
        <item x="5"/>
        <item x="6"/>
        <item t="default"/>
      </items>
    </pivotField>
    <pivotField compact="0" showAll="0">
      <items count="29">
        <item x="0"/>
        <item x="1"/>
        <item x="2"/>
        <item x="3"/>
        <item x="4"/>
        <item x="5"/>
        <item x="6"/>
        <item x="7"/>
        <item x="8"/>
        <item x="9"/>
        <item x="10"/>
        <item x="11"/>
        <item x="12"/>
        <item x="13"/>
        <item x="14"/>
        <item x="15"/>
        <item x="16"/>
        <item x="17"/>
        <item x="18"/>
        <item x="19"/>
        <item x="20"/>
        <item x="21"/>
        <item x="22"/>
        <item x="23"/>
        <item x="24"/>
        <item x="25"/>
        <item x="26"/>
        <item x="27"/>
        <item t="default"/>
      </items>
    </pivotField>
    <pivotField compact="0" showAll="0">
      <items count="3">
        <item x="0"/>
        <item x="1"/>
        <item t="default"/>
      </items>
    </pivotField>
    <pivotField compact="0" showAll="0">
      <items count="18">
        <item x="0"/>
        <item x="1"/>
        <item x="2"/>
        <item x="3"/>
        <item x="4"/>
        <item x="5"/>
        <item x="6"/>
        <item x="7"/>
        <item x="8"/>
        <item x="9"/>
        <item x="10"/>
        <item x="11"/>
        <item x="12"/>
        <item x="13"/>
        <item x="14"/>
        <item x="15"/>
        <item x="16"/>
        <item t="default"/>
      </items>
    </pivotField>
    <pivotField compact="0" showAll="0">
      <items count="21">
        <item x="0"/>
        <item x="1"/>
        <item x="2"/>
        <item x="3"/>
        <item x="4"/>
        <item x="5"/>
        <item x="6"/>
        <item x="7"/>
        <item x="8"/>
        <item x="9"/>
        <item x="10"/>
        <item x="11"/>
        <item x="12"/>
        <item x="13"/>
        <item x="14"/>
        <item x="15"/>
        <item x="16"/>
        <item x="17"/>
        <item x="18"/>
        <item x="19"/>
        <item t="default"/>
      </items>
    </pivotField>
    <pivotField compact="0" numFmtId="183" showAll="0">
      <items count="5">
        <item x="0"/>
        <item x="1"/>
        <item x="2"/>
        <item x="3"/>
        <item t="default"/>
      </items>
    </pivotField>
    <pivotField compact="0" showAll="0">
      <items count="23">
        <item x="0"/>
        <item x="1"/>
        <item x="2"/>
        <item x="3"/>
        <item x="4"/>
        <item x="5"/>
        <item x="6"/>
        <item x="7"/>
        <item x="8"/>
        <item x="9"/>
        <item x="10"/>
        <item x="11"/>
        <item x="12"/>
        <item x="13"/>
        <item x="14"/>
        <item x="15"/>
        <item x="16"/>
        <item x="17"/>
        <item x="18"/>
        <item x="19"/>
        <item x="20"/>
        <item x="21"/>
        <item t="default"/>
      </items>
    </pivotField>
    <pivotField compact="0" showAll="0">
      <items count="25">
        <item x="0"/>
        <item x="1"/>
        <item x="2"/>
        <item x="3"/>
        <item x="4"/>
        <item x="5"/>
        <item x="6"/>
        <item x="7"/>
        <item x="8"/>
        <item x="9"/>
        <item x="10"/>
        <item x="11"/>
        <item x="12"/>
        <item x="13"/>
        <item x="14"/>
        <item x="15"/>
        <item x="16"/>
        <item x="17"/>
        <item x="18"/>
        <item x="19"/>
        <item x="20"/>
        <item x="21"/>
        <item x="22"/>
        <item x="23"/>
        <item t="default"/>
      </items>
    </pivotField>
    <pivotField compact="0" numFmtId="183" showAll="0">
      <items count="5">
        <item x="0"/>
        <item x="1"/>
        <item x="2"/>
        <item x="3"/>
        <item t="default"/>
      </items>
    </pivotField>
    <pivotField compact="0" showAll="0">
      <items count="27">
        <item x="0"/>
        <item x="1"/>
        <item x="2"/>
        <item x="3"/>
        <item x="4"/>
        <item x="5"/>
        <item x="6"/>
        <item x="7"/>
        <item x="8"/>
        <item x="9"/>
        <item x="10"/>
        <item x="11"/>
        <item x="12"/>
        <item x="13"/>
        <item x="14"/>
        <item x="15"/>
        <item x="16"/>
        <item x="17"/>
        <item x="18"/>
        <item x="19"/>
        <item x="20"/>
        <item x="21"/>
        <item x="22"/>
        <item x="23"/>
        <item x="24"/>
        <item x="25"/>
        <item t="default"/>
      </items>
    </pivotField>
    <pivotField compact="0" showAll="0">
      <items count="6">
        <item x="0"/>
        <item x="1"/>
        <item x="2"/>
        <item x="3"/>
        <item x="4"/>
        <item t="default"/>
      </items>
    </pivotField>
    <pivotField compact="0" showAll="0">
      <items count="28">
        <item x="0"/>
        <item x="1"/>
        <item x="2"/>
        <item x="3"/>
        <item x="4"/>
        <item x="5"/>
        <item x="6"/>
        <item x="7"/>
        <item x="8"/>
        <item x="9"/>
        <item x="10"/>
        <item x="11"/>
        <item x="12"/>
        <item x="13"/>
        <item x="14"/>
        <item x="15"/>
        <item x="16"/>
        <item x="17"/>
        <item x="18"/>
        <item x="19"/>
        <item x="20"/>
        <item x="21"/>
        <item x="22"/>
        <item x="23"/>
        <item x="24"/>
        <item x="25"/>
        <item x="26"/>
        <item t="default"/>
      </items>
    </pivotField>
    <pivotField compact="0" showAll="0">
      <items count="18">
        <item x="0"/>
        <item x="1"/>
        <item x="2"/>
        <item x="3"/>
        <item x="4"/>
        <item x="5"/>
        <item x="6"/>
        <item x="7"/>
        <item x="8"/>
        <item x="9"/>
        <item x="10"/>
        <item x="11"/>
        <item x="12"/>
        <item x="13"/>
        <item x="14"/>
        <item x="15"/>
        <item x="16"/>
        <item t="default"/>
      </items>
    </pivotField>
    <pivotField dataField="1" compact="0" showAll="0">
      <items count="28">
        <item x="0"/>
        <item x="1"/>
        <item x="2"/>
        <item x="3"/>
        <item x="4"/>
        <item x="5"/>
        <item x="6"/>
        <item x="7"/>
        <item x="8"/>
        <item x="9"/>
        <item x="10"/>
        <item x="11"/>
        <item x="12"/>
        <item x="13"/>
        <item x="14"/>
        <item x="15"/>
        <item x="16"/>
        <item x="17"/>
        <item x="18"/>
        <item x="19"/>
        <item x="20"/>
        <item x="21"/>
        <item x="22"/>
        <item x="23"/>
        <item x="24"/>
        <item x="25"/>
        <item x="26"/>
        <item t="default"/>
      </items>
    </pivotField>
  </pivotFields>
  <rowFields count="1">
    <field x="0"/>
  </rowFields>
  <rowItems count="8">
    <i>
      <x/>
    </i>
    <i>
      <x v="1"/>
    </i>
    <i>
      <x v="2"/>
    </i>
    <i>
      <x v="3"/>
    </i>
    <i>
      <x v="4"/>
    </i>
    <i>
      <x v="5"/>
    </i>
    <i>
      <x v="6"/>
    </i>
    <i t="grand">
      <x/>
    </i>
  </rowItems>
  <colItems count="1">
    <i/>
  </colItems>
  <dataFields count="1">
    <dataField name="求和项:工资合计" fld="13" baseField="0" baseItem="0"/>
  </dataField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9" Type="http://schemas.openxmlformats.org/officeDocument/2006/relationships/ctrlProp" Target="../ctrlProps/ctrlProp6.xml"/><Relationship Id="rId8" Type="http://schemas.openxmlformats.org/officeDocument/2006/relationships/ctrlProp" Target="../ctrlProps/ctrlProp5.xml"/><Relationship Id="rId7" Type="http://schemas.openxmlformats.org/officeDocument/2006/relationships/ctrlProp" Target="../ctrlProps/ctrlProp4.xml"/><Relationship Id="rId6" Type="http://schemas.openxmlformats.org/officeDocument/2006/relationships/ctrlProp" Target="../ctrlProps/ctrlProp3.xml"/><Relationship Id="rId5" Type="http://schemas.openxmlformats.org/officeDocument/2006/relationships/ctrlProp" Target="../ctrlProps/ctrlProp2.xml"/><Relationship Id="rId41" Type="http://schemas.openxmlformats.org/officeDocument/2006/relationships/ctrlProp" Target="../ctrlProps/ctrlProp38.xml"/><Relationship Id="rId40" Type="http://schemas.openxmlformats.org/officeDocument/2006/relationships/ctrlProp" Target="../ctrlProps/ctrlProp37.xml"/><Relationship Id="rId4" Type="http://schemas.openxmlformats.org/officeDocument/2006/relationships/ctrlProp" Target="../ctrlProps/ctrlProp1.xml"/><Relationship Id="rId39" Type="http://schemas.openxmlformats.org/officeDocument/2006/relationships/ctrlProp" Target="../ctrlProps/ctrlProp36.xml"/><Relationship Id="rId38" Type="http://schemas.openxmlformats.org/officeDocument/2006/relationships/ctrlProp" Target="../ctrlProps/ctrlProp35.xml"/><Relationship Id="rId37" Type="http://schemas.openxmlformats.org/officeDocument/2006/relationships/ctrlProp" Target="../ctrlProps/ctrlProp34.xml"/><Relationship Id="rId36" Type="http://schemas.openxmlformats.org/officeDocument/2006/relationships/ctrlProp" Target="../ctrlProps/ctrlProp33.xml"/><Relationship Id="rId35" Type="http://schemas.openxmlformats.org/officeDocument/2006/relationships/ctrlProp" Target="../ctrlProps/ctrlProp32.xml"/><Relationship Id="rId34" Type="http://schemas.openxmlformats.org/officeDocument/2006/relationships/ctrlProp" Target="../ctrlProps/ctrlProp31.xml"/><Relationship Id="rId33" Type="http://schemas.openxmlformats.org/officeDocument/2006/relationships/ctrlProp" Target="../ctrlProps/ctrlProp30.xml"/><Relationship Id="rId32" Type="http://schemas.openxmlformats.org/officeDocument/2006/relationships/ctrlProp" Target="../ctrlProps/ctrlProp29.xml"/><Relationship Id="rId31" Type="http://schemas.openxmlformats.org/officeDocument/2006/relationships/ctrlProp" Target="../ctrlProps/ctrlProp28.xml"/><Relationship Id="rId30" Type="http://schemas.openxmlformats.org/officeDocument/2006/relationships/ctrlProp" Target="../ctrlProps/ctrlProp27.xml"/><Relationship Id="rId3" Type="http://schemas.openxmlformats.org/officeDocument/2006/relationships/vmlDrawing" Target="../drawings/vmlDrawing1.vml"/><Relationship Id="rId29" Type="http://schemas.openxmlformats.org/officeDocument/2006/relationships/ctrlProp" Target="../ctrlProps/ctrlProp26.xml"/><Relationship Id="rId28" Type="http://schemas.openxmlformats.org/officeDocument/2006/relationships/ctrlProp" Target="../ctrlProps/ctrlProp25.xml"/><Relationship Id="rId27" Type="http://schemas.openxmlformats.org/officeDocument/2006/relationships/ctrlProp" Target="../ctrlProps/ctrlProp24.xml"/><Relationship Id="rId26" Type="http://schemas.openxmlformats.org/officeDocument/2006/relationships/ctrlProp" Target="../ctrlProps/ctrlProp23.xml"/><Relationship Id="rId25" Type="http://schemas.openxmlformats.org/officeDocument/2006/relationships/ctrlProp" Target="../ctrlProps/ctrlProp22.xml"/><Relationship Id="rId24" Type="http://schemas.openxmlformats.org/officeDocument/2006/relationships/ctrlProp" Target="../ctrlProps/ctrlProp21.xml"/><Relationship Id="rId23" Type="http://schemas.openxmlformats.org/officeDocument/2006/relationships/ctrlProp" Target="../ctrlProps/ctrlProp20.xml"/><Relationship Id="rId22" Type="http://schemas.openxmlformats.org/officeDocument/2006/relationships/ctrlProp" Target="../ctrlProps/ctrlProp19.xml"/><Relationship Id="rId21" Type="http://schemas.openxmlformats.org/officeDocument/2006/relationships/ctrlProp" Target="../ctrlProps/ctrlProp18.xml"/><Relationship Id="rId20" Type="http://schemas.openxmlformats.org/officeDocument/2006/relationships/ctrlProp" Target="../ctrlProps/ctrlProp17.xml"/><Relationship Id="rId2" Type="http://schemas.openxmlformats.org/officeDocument/2006/relationships/drawing" Target="../drawings/drawing1.xml"/><Relationship Id="rId19" Type="http://schemas.openxmlformats.org/officeDocument/2006/relationships/ctrlProp" Target="../ctrlProps/ctrlProp16.xml"/><Relationship Id="rId18" Type="http://schemas.openxmlformats.org/officeDocument/2006/relationships/ctrlProp" Target="../ctrlProps/ctrlProp15.xml"/><Relationship Id="rId17" Type="http://schemas.openxmlformats.org/officeDocument/2006/relationships/ctrlProp" Target="../ctrlProps/ctrlProp14.xml"/><Relationship Id="rId16" Type="http://schemas.openxmlformats.org/officeDocument/2006/relationships/ctrlProp" Target="../ctrlProps/ctrlProp13.xml"/><Relationship Id="rId15" Type="http://schemas.openxmlformats.org/officeDocument/2006/relationships/ctrlProp" Target="../ctrlProps/ctrlProp12.xml"/><Relationship Id="rId14" Type="http://schemas.openxmlformats.org/officeDocument/2006/relationships/ctrlProp" Target="../ctrlProps/ctrlProp11.xml"/><Relationship Id="rId13" Type="http://schemas.openxmlformats.org/officeDocument/2006/relationships/ctrlProp" Target="../ctrlProps/ctrlProp10.xml"/><Relationship Id="rId12" Type="http://schemas.openxmlformats.org/officeDocument/2006/relationships/ctrlProp" Target="../ctrlProps/ctrlProp9.xml"/><Relationship Id="rId11" Type="http://schemas.openxmlformats.org/officeDocument/2006/relationships/ctrlProp" Target="../ctrlProps/ctrlProp8.xml"/><Relationship Id="rId10" Type="http://schemas.openxmlformats.org/officeDocument/2006/relationships/ctrlProp" Target="../ctrlProps/ctrlProp7.xml"/><Relationship Id="rId1" Type="http://schemas.openxmlformats.org/officeDocument/2006/relationships/comments" Target="../comments1.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G60"/>
  <sheetViews>
    <sheetView tabSelected="1" workbookViewId="0">
      <selection activeCell="H10" sqref="H10"/>
    </sheetView>
  </sheetViews>
  <sheetFormatPr defaultColWidth="9" defaultRowHeight="18" customHeight="1"/>
  <cols>
    <col min="1" max="2" width="7.375" style="115"/>
    <col min="3" max="3" width="17.25" style="115"/>
    <col min="4" max="4" width="17.25" style="116"/>
    <col min="5" max="5" width="9.5" style="115" customWidth="1"/>
    <col min="6" max="6" width="7.375" style="115"/>
    <col min="7" max="7" width="17.25" style="115"/>
    <col min="8" max="8" width="9.375" style="115" customWidth="1"/>
    <col min="9" max="9" width="9.25" style="115" customWidth="1"/>
    <col min="10" max="10" width="9.75" style="115" customWidth="1"/>
    <col min="11" max="11" width="9.875" style="115" customWidth="1"/>
    <col min="12" max="12" width="6.875" style="115" customWidth="1"/>
    <col min="13" max="13" width="9.375" style="115" customWidth="1"/>
    <col min="14" max="14" width="8.875" style="115" customWidth="1"/>
    <col min="15" max="15" width="9.625" style="115" customWidth="1"/>
    <col min="16" max="16" width="20.75" style="115" customWidth="1"/>
    <col min="17" max="17" width="11.125" style="115" hidden="1" customWidth="1"/>
    <col min="18" max="18" width="15.125" style="117" hidden="1" customWidth="1"/>
    <col min="19" max="19" width="5.375" style="115" hidden="1" customWidth="1"/>
    <col min="20" max="20" width="10.875" style="115" customWidth="1"/>
    <col min="21" max="26" width="10.875" style="115"/>
    <col min="27" max="27" width="5.125" style="115"/>
    <col min="28" max="16384" width="9" style="115"/>
  </cols>
  <sheetData>
    <row r="1" s="115" customFormat="1" ht="36" customHeight="1" spans="1:18">
      <c r="A1" s="118" t="s">
        <v>0</v>
      </c>
      <c r="B1" s="118"/>
      <c r="C1" s="118"/>
      <c r="D1" s="118"/>
      <c r="E1" s="118"/>
      <c r="F1" s="118"/>
      <c r="G1" s="118"/>
      <c r="H1" s="118"/>
      <c r="I1" s="118"/>
      <c r="J1" s="118"/>
      <c r="K1" s="118"/>
      <c r="L1" s="118"/>
      <c r="M1" s="118"/>
      <c r="N1" s="118"/>
      <c r="O1" s="118"/>
      <c r="P1" s="112"/>
      <c r="R1" s="117"/>
    </row>
    <row r="2" s="112" customFormat="1" ht="30" customHeight="1" spans="1:23">
      <c r="A2" s="119" t="s">
        <v>1</v>
      </c>
      <c r="B2" s="120" t="s">
        <v>2</v>
      </c>
      <c r="C2" s="121" t="s">
        <v>3</v>
      </c>
      <c r="D2" s="120" t="s">
        <v>4</v>
      </c>
      <c r="E2" s="122" t="s">
        <v>5</v>
      </c>
      <c r="F2" s="122" t="s">
        <v>6</v>
      </c>
      <c r="G2" s="123" t="s">
        <v>7</v>
      </c>
      <c r="H2" s="119" t="s">
        <v>8</v>
      </c>
      <c r="I2" s="119" t="s">
        <v>9</v>
      </c>
      <c r="J2" s="123" t="s">
        <v>10</v>
      </c>
      <c r="K2" s="119" t="s">
        <v>11</v>
      </c>
      <c r="L2" s="119" t="s">
        <v>12</v>
      </c>
      <c r="M2" s="137" t="s">
        <v>13</v>
      </c>
      <c r="N2" s="137" t="s">
        <v>14</v>
      </c>
      <c r="O2" s="137" t="s">
        <v>15</v>
      </c>
      <c r="P2" s="138" t="s">
        <v>16</v>
      </c>
      <c r="Q2" s="115"/>
      <c r="R2" s="139"/>
      <c r="V2" s="136"/>
      <c r="W2" s="136"/>
    </row>
    <row r="3" s="112" customFormat="1" ht="30" customHeight="1" spans="1:23">
      <c r="A3" s="119">
        <v>1</v>
      </c>
      <c r="B3" s="120" t="s">
        <v>17</v>
      </c>
      <c r="C3" s="121" t="s">
        <v>18</v>
      </c>
      <c r="D3" s="120" t="s">
        <v>19</v>
      </c>
      <c r="E3" s="122">
        <v>26.5</v>
      </c>
      <c r="F3" s="122">
        <v>217</v>
      </c>
      <c r="G3" s="123">
        <v>19.5</v>
      </c>
      <c r="H3" s="119">
        <v>4231.5</v>
      </c>
      <c r="I3" s="119">
        <v>79.5</v>
      </c>
      <c r="J3" s="123">
        <v>20.5</v>
      </c>
      <c r="K3" s="119">
        <v>1629.75</v>
      </c>
      <c r="L3" s="119">
        <v>0</v>
      </c>
      <c r="M3" s="137">
        <v>5861.25</v>
      </c>
      <c r="N3" s="137">
        <v>132.5</v>
      </c>
      <c r="O3" s="137">
        <v>5993.75</v>
      </c>
      <c r="P3" s="138" t="s">
        <v>20</v>
      </c>
      <c r="Q3" s="115">
        <v>19.7681281618887</v>
      </c>
      <c r="R3" s="139" t="s">
        <v>21</v>
      </c>
      <c r="S3" s="112" t="s">
        <v>22</v>
      </c>
      <c r="V3" s="136"/>
      <c r="W3" s="136"/>
    </row>
    <row r="4" s="112" customFormat="1" ht="30" customHeight="1" spans="1:23">
      <c r="A4" s="119">
        <v>2</v>
      </c>
      <c r="B4" s="120" t="s">
        <v>23</v>
      </c>
      <c r="C4" s="121" t="s">
        <v>24</v>
      </c>
      <c r="D4" s="120" t="s">
        <v>19</v>
      </c>
      <c r="E4" s="122">
        <v>13</v>
      </c>
      <c r="F4" s="122">
        <v>104</v>
      </c>
      <c r="G4" s="123">
        <v>19</v>
      </c>
      <c r="H4" s="119">
        <v>1976</v>
      </c>
      <c r="I4" s="119">
        <v>31</v>
      </c>
      <c r="J4" s="123">
        <v>19</v>
      </c>
      <c r="K4" s="119">
        <v>589</v>
      </c>
      <c r="L4" s="119">
        <v>-230</v>
      </c>
      <c r="M4" s="137">
        <v>2335</v>
      </c>
      <c r="N4" s="137">
        <v>65</v>
      </c>
      <c r="O4" s="137">
        <v>2400</v>
      </c>
      <c r="P4" s="138" t="s">
        <v>25</v>
      </c>
      <c r="Q4" s="115">
        <v>17.2962962962963</v>
      </c>
      <c r="R4" s="139" t="e">
        <v>#N/A</v>
      </c>
      <c r="S4" s="112" t="e">
        <v>#N/A</v>
      </c>
      <c r="V4" s="136"/>
      <c r="W4" s="136"/>
    </row>
    <row r="5" s="112" customFormat="1" ht="30" customHeight="1" spans="1:23">
      <c r="A5" s="119">
        <v>3</v>
      </c>
      <c r="B5" s="120" t="s">
        <v>23</v>
      </c>
      <c r="C5" s="121" t="s">
        <v>26</v>
      </c>
      <c r="D5" s="120" t="s">
        <v>19</v>
      </c>
      <c r="E5" s="122">
        <v>8</v>
      </c>
      <c r="F5" s="122">
        <v>64</v>
      </c>
      <c r="G5" s="123">
        <v>19</v>
      </c>
      <c r="H5" s="119">
        <v>1216</v>
      </c>
      <c r="I5" s="119">
        <v>24.5</v>
      </c>
      <c r="J5" s="123">
        <v>19</v>
      </c>
      <c r="K5" s="119">
        <v>465.5</v>
      </c>
      <c r="L5" s="119">
        <v>0</v>
      </c>
      <c r="M5" s="137">
        <v>1681.5</v>
      </c>
      <c r="N5" s="137">
        <v>40</v>
      </c>
      <c r="O5" s="137">
        <v>1721.5</v>
      </c>
      <c r="P5" s="138" t="s">
        <v>20</v>
      </c>
      <c r="Q5" s="115">
        <v>19</v>
      </c>
      <c r="R5" s="139" t="e">
        <v>#N/A</v>
      </c>
      <c r="S5" s="112" t="e">
        <v>#N/A</v>
      </c>
      <c r="V5" s="136"/>
      <c r="W5" s="136"/>
    </row>
    <row r="6" s="112" customFormat="1" ht="30" customHeight="1" spans="1:23">
      <c r="A6" s="119">
        <v>4</v>
      </c>
      <c r="B6" s="120" t="s">
        <v>23</v>
      </c>
      <c r="C6" s="121" t="s">
        <v>27</v>
      </c>
      <c r="D6" s="120" t="s">
        <v>19</v>
      </c>
      <c r="E6" s="122">
        <v>4</v>
      </c>
      <c r="F6" s="122">
        <v>32</v>
      </c>
      <c r="G6" s="123">
        <v>18</v>
      </c>
      <c r="H6" s="119">
        <v>576</v>
      </c>
      <c r="I6" s="119">
        <v>10.5</v>
      </c>
      <c r="J6" s="123">
        <v>18</v>
      </c>
      <c r="K6" s="119">
        <v>189</v>
      </c>
      <c r="L6" s="119">
        <v>0</v>
      </c>
      <c r="M6" s="137">
        <v>765</v>
      </c>
      <c r="N6" s="137">
        <v>20</v>
      </c>
      <c r="O6" s="137">
        <v>785</v>
      </c>
      <c r="P6" s="138" t="s">
        <v>20</v>
      </c>
      <c r="Q6" s="115">
        <v>18</v>
      </c>
      <c r="R6" s="139" t="e">
        <v>#N/A</v>
      </c>
      <c r="S6" s="112" t="e">
        <v>#N/A</v>
      </c>
      <c r="V6" s="136"/>
      <c r="W6" s="136"/>
    </row>
    <row r="7" s="112" customFormat="1" ht="30" customHeight="1" spans="1:23">
      <c r="A7" s="119">
        <v>5</v>
      </c>
      <c r="B7" s="120" t="s">
        <v>23</v>
      </c>
      <c r="C7" s="121" t="s">
        <v>28</v>
      </c>
      <c r="D7" s="120" t="s">
        <v>19</v>
      </c>
      <c r="E7" s="122">
        <v>4</v>
      </c>
      <c r="F7" s="122">
        <v>32</v>
      </c>
      <c r="G7" s="123">
        <v>19</v>
      </c>
      <c r="H7" s="119">
        <v>608</v>
      </c>
      <c r="I7" s="119">
        <v>10.5</v>
      </c>
      <c r="J7" s="123">
        <v>19</v>
      </c>
      <c r="K7" s="119">
        <v>199.5</v>
      </c>
      <c r="L7" s="119">
        <v>0</v>
      </c>
      <c r="M7" s="137">
        <v>807.5</v>
      </c>
      <c r="N7" s="137">
        <v>20</v>
      </c>
      <c r="O7" s="137">
        <v>827.5</v>
      </c>
      <c r="P7" s="138" t="s">
        <v>20</v>
      </c>
      <c r="Q7" s="115">
        <v>19</v>
      </c>
      <c r="R7" s="139" t="e">
        <v>#N/A</v>
      </c>
      <c r="S7" s="112" t="e">
        <v>#N/A</v>
      </c>
      <c r="V7" s="136"/>
      <c r="W7" s="136"/>
    </row>
    <row r="8" s="112" customFormat="1" ht="30" customHeight="1" spans="1:23">
      <c r="A8" s="119">
        <v>6</v>
      </c>
      <c r="B8" s="120" t="s">
        <v>23</v>
      </c>
      <c r="C8" s="121" t="s">
        <v>29</v>
      </c>
      <c r="D8" s="120" t="s">
        <v>19</v>
      </c>
      <c r="E8" s="122">
        <v>15</v>
      </c>
      <c r="F8" s="122">
        <v>121.5</v>
      </c>
      <c r="G8" s="123">
        <v>19</v>
      </c>
      <c r="H8" s="119">
        <v>2308.5</v>
      </c>
      <c r="I8" s="119">
        <v>22</v>
      </c>
      <c r="J8" s="123">
        <v>19</v>
      </c>
      <c r="K8" s="119">
        <v>418</v>
      </c>
      <c r="L8" s="119">
        <v>119.5</v>
      </c>
      <c r="M8" s="137">
        <v>2846</v>
      </c>
      <c r="N8" s="137">
        <v>75</v>
      </c>
      <c r="O8" s="137">
        <v>2921</v>
      </c>
      <c r="P8" s="138" t="s">
        <v>30</v>
      </c>
      <c r="Q8" s="115">
        <v>19.8327526132404</v>
      </c>
      <c r="R8" s="139" t="e">
        <v>#N/A</v>
      </c>
      <c r="S8" s="112" t="e">
        <v>#N/A</v>
      </c>
      <c r="V8" s="136"/>
      <c r="W8" s="136"/>
    </row>
    <row r="9" s="112" customFormat="1" ht="30" customHeight="1" spans="1:23">
      <c r="A9" s="119">
        <v>7</v>
      </c>
      <c r="B9" s="120" t="s">
        <v>31</v>
      </c>
      <c r="C9" s="121" t="s">
        <v>32</v>
      </c>
      <c r="D9" s="120" t="s">
        <v>33</v>
      </c>
      <c r="E9" s="122">
        <v>28</v>
      </c>
      <c r="F9" s="122">
        <v>228</v>
      </c>
      <c r="G9" s="123">
        <v>18.5</v>
      </c>
      <c r="H9" s="119">
        <v>4218</v>
      </c>
      <c r="I9" s="119">
        <v>84.5</v>
      </c>
      <c r="J9" s="123">
        <v>18.5</v>
      </c>
      <c r="K9" s="119">
        <v>1563.25</v>
      </c>
      <c r="L9" s="119">
        <v>0</v>
      </c>
      <c r="M9" s="137">
        <v>5781.25</v>
      </c>
      <c r="N9" s="137">
        <v>140</v>
      </c>
      <c r="O9" s="137">
        <v>5921.25</v>
      </c>
      <c r="P9" s="138" t="s">
        <v>20</v>
      </c>
      <c r="Q9" s="115">
        <v>18.5</v>
      </c>
      <c r="R9" s="139" t="e">
        <v>#N/A</v>
      </c>
      <c r="S9" s="112" t="e">
        <v>#N/A</v>
      </c>
      <c r="V9" s="136"/>
      <c r="W9" s="136"/>
    </row>
    <row r="10" s="112" customFormat="1" ht="30" customHeight="1" spans="1:23">
      <c r="A10" s="119">
        <v>8</v>
      </c>
      <c r="B10" s="120" t="s">
        <v>31</v>
      </c>
      <c r="C10" s="121" t="s">
        <v>34</v>
      </c>
      <c r="D10" s="120" t="s">
        <v>33</v>
      </c>
      <c r="E10" s="122">
        <v>26</v>
      </c>
      <c r="F10" s="122">
        <v>211.5</v>
      </c>
      <c r="G10" s="123">
        <v>18.5</v>
      </c>
      <c r="H10" s="119">
        <v>3912.75</v>
      </c>
      <c r="I10" s="119">
        <v>72</v>
      </c>
      <c r="J10" s="123">
        <v>18.5</v>
      </c>
      <c r="K10" s="119">
        <v>1332</v>
      </c>
      <c r="L10" s="119">
        <v>0</v>
      </c>
      <c r="M10" s="137">
        <v>5244.75</v>
      </c>
      <c r="N10" s="137">
        <v>130</v>
      </c>
      <c r="O10" s="137">
        <v>5374.75</v>
      </c>
      <c r="P10" s="138" t="s">
        <v>20</v>
      </c>
      <c r="Q10" s="115">
        <v>18.5</v>
      </c>
      <c r="R10" s="139" t="e">
        <v>#N/A</v>
      </c>
      <c r="S10" s="112" t="e">
        <v>#N/A</v>
      </c>
      <c r="V10" s="136"/>
      <c r="W10" s="136"/>
    </row>
    <row r="11" s="112" customFormat="1" ht="30" customHeight="1" spans="1:23">
      <c r="A11" s="119">
        <v>9</v>
      </c>
      <c r="B11" s="120" t="s">
        <v>31</v>
      </c>
      <c r="C11" s="121" t="s">
        <v>35</v>
      </c>
      <c r="D11" s="120" t="s">
        <v>33</v>
      </c>
      <c r="E11" s="122">
        <v>26.5</v>
      </c>
      <c r="F11" s="122">
        <v>218.5</v>
      </c>
      <c r="G11" s="123">
        <v>18.5</v>
      </c>
      <c r="H11" s="119">
        <v>4042.25</v>
      </c>
      <c r="I11" s="119">
        <v>78</v>
      </c>
      <c r="J11" s="123">
        <v>18.5</v>
      </c>
      <c r="K11" s="119">
        <v>1443</v>
      </c>
      <c r="L11" s="119">
        <v>0</v>
      </c>
      <c r="M11" s="137">
        <v>5485.25</v>
      </c>
      <c r="N11" s="137">
        <v>132.5</v>
      </c>
      <c r="O11" s="137">
        <v>5617.75</v>
      </c>
      <c r="P11" s="138" t="s">
        <v>20</v>
      </c>
      <c r="Q11" s="115">
        <v>18.5</v>
      </c>
      <c r="R11" s="139" t="e">
        <v>#N/A</v>
      </c>
      <c r="S11" s="112" t="e">
        <v>#N/A</v>
      </c>
      <c r="V11" s="136"/>
      <c r="W11" s="136"/>
    </row>
    <row r="12" s="112" customFormat="1" ht="30" customHeight="1" spans="1:23">
      <c r="A12" s="119">
        <v>10</v>
      </c>
      <c r="B12" s="120" t="s">
        <v>31</v>
      </c>
      <c r="C12" s="121" t="s">
        <v>36</v>
      </c>
      <c r="D12" s="120" t="s">
        <v>33</v>
      </c>
      <c r="E12" s="122">
        <v>4</v>
      </c>
      <c r="F12" s="122">
        <v>32</v>
      </c>
      <c r="G12" s="123">
        <v>18.5</v>
      </c>
      <c r="H12" s="119">
        <v>592</v>
      </c>
      <c r="I12" s="119">
        <v>4</v>
      </c>
      <c r="J12" s="123">
        <v>18.5</v>
      </c>
      <c r="K12" s="119">
        <v>74</v>
      </c>
      <c r="L12" s="119">
        <v>0</v>
      </c>
      <c r="M12" s="137">
        <v>666</v>
      </c>
      <c r="N12" s="137">
        <v>20</v>
      </c>
      <c r="O12" s="137">
        <v>686</v>
      </c>
      <c r="P12" s="138" t="s">
        <v>20</v>
      </c>
      <c r="Q12" s="115">
        <v>18.5</v>
      </c>
      <c r="R12" s="139" t="e">
        <v>#N/A</v>
      </c>
      <c r="S12" s="112" t="e">
        <v>#N/A</v>
      </c>
      <c r="V12" s="136"/>
      <c r="W12" s="136"/>
    </row>
    <row r="13" s="112" customFormat="1" ht="30" customHeight="1" spans="1:23">
      <c r="A13" s="119">
        <v>11</v>
      </c>
      <c r="B13" s="120" t="s">
        <v>31</v>
      </c>
      <c r="C13" s="121" t="s">
        <v>37</v>
      </c>
      <c r="D13" s="120" t="s">
        <v>33</v>
      </c>
      <c r="E13" s="122">
        <v>1</v>
      </c>
      <c r="F13" s="122">
        <v>8</v>
      </c>
      <c r="G13" s="123">
        <v>18.5</v>
      </c>
      <c r="H13" s="119">
        <v>148</v>
      </c>
      <c r="I13" s="119">
        <v>0.5</v>
      </c>
      <c r="J13" s="123">
        <v>18.5</v>
      </c>
      <c r="K13" s="119">
        <v>9.25</v>
      </c>
      <c r="L13" s="119">
        <v>0</v>
      </c>
      <c r="M13" s="137">
        <v>157.25</v>
      </c>
      <c r="N13" s="137">
        <v>5</v>
      </c>
      <c r="O13" s="137">
        <v>162.25</v>
      </c>
      <c r="P13" s="138" t="s">
        <v>20</v>
      </c>
      <c r="Q13" s="115">
        <v>18.5</v>
      </c>
      <c r="R13" s="139" t="e">
        <v>#N/A</v>
      </c>
      <c r="S13" s="112" t="e">
        <v>#N/A</v>
      </c>
      <c r="V13" s="136"/>
      <c r="W13" s="136"/>
    </row>
    <row r="14" s="112" customFormat="1" ht="30" customHeight="1" spans="1:23">
      <c r="A14" s="119">
        <v>12</v>
      </c>
      <c r="B14" s="120" t="s">
        <v>38</v>
      </c>
      <c r="C14" s="121" t="s">
        <v>39</v>
      </c>
      <c r="D14" s="120" t="s">
        <v>33</v>
      </c>
      <c r="E14" s="122">
        <v>30</v>
      </c>
      <c r="F14" s="122">
        <v>240</v>
      </c>
      <c r="G14" s="123">
        <v>18</v>
      </c>
      <c r="H14" s="119">
        <v>4320</v>
      </c>
      <c r="I14" s="119">
        <v>86</v>
      </c>
      <c r="J14" s="123">
        <v>18</v>
      </c>
      <c r="K14" s="119">
        <v>1548</v>
      </c>
      <c r="L14" s="119">
        <v>0</v>
      </c>
      <c r="M14" s="137">
        <v>5868</v>
      </c>
      <c r="N14" s="137">
        <v>150</v>
      </c>
      <c r="O14" s="137">
        <v>6018</v>
      </c>
      <c r="P14" s="138" t="s">
        <v>20</v>
      </c>
      <c r="Q14" s="115">
        <v>18</v>
      </c>
      <c r="R14" s="139" t="s">
        <v>21</v>
      </c>
      <c r="S14" s="112" t="s">
        <v>22</v>
      </c>
      <c r="V14" s="136"/>
      <c r="W14" s="136"/>
    </row>
    <row r="15" s="112" customFormat="1" ht="30" customHeight="1" spans="1:23">
      <c r="A15" s="119">
        <v>13</v>
      </c>
      <c r="B15" s="120" t="s">
        <v>38</v>
      </c>
      <c r="C15" s="121" t="s">
        <v>40</v>
      </c>
      <c r="D15" s="120" t="s">
        <v>33</v>
      </c>
      <c r="E15" s="122">
        <v>27</v>
      </c>
      <c r="F15" s="122">
        <v>215.5</v>
      </c>
      <c r="G15" s="123">
        <v>18</v>
      </c>
      <c r="H15" s="119">
        <v>3879</v>
      </c>
      <c r="I15" s="119">
        <v>79</v>
      </c>
      <c r="J15" s="123">
        <v>18</v>
      </c>
      <c r="K15" s="119">
        <v>1422</v>
      </c>
      <c r="L15" s="119">
        <v>0</v>
      </c>
      <c r="M15" s="137">
        <v>5301</v>
      </c>
      <c r="N15" s="137">
        <v>135</v>
      </c>
      <c r="O15" s="137">
        <v>5436</v>
      </c>
      <c r="P15" s="138" t="s">
        <v>20</v>
      </c>
      <c r="Q15" s="115">
        <v>18</v>
      </c>
      <c r="R15" s="139" t="e">
        <v>#N/A</v>
      </c>
      <c r="S15" s="112" t="e">
        <v>#N/A</v>
      </c>
      <c r="V15" s="136"/>
      <c r="W15" s="136"/>
    </row>
    <row r="16" s="112" customFormat="1" ht="30" customHeight="1" spans="1:23">
      <c r="A16" s="119">
        <v>14</v>
      </c>
      <c r="B16" s="120" t="s">
        <v>38</v>
      </c>
      <c r="C16" s="121" t="s">
        <v>41</v>
      </c>
      <c r="D16" s="120" t="s">
        <v>33</v>
      </c>
      <c r="E16" s="122">
        <v>27</v>
      </c>
      <c r="F16" s="122">
        <v>216</v>
      </c>
      <c r="G16" s="123">
        <v>18</v>
      </c>
      <c r="H16" s="119">
        <v>3888</v>
      </c>
      <c r="I16" s="119">
        <v>89.5</v>
      </c>
      <c r="J16" s="123">
        <v>18</v>
      </c>
      <c r="K16" s="119">
        <v>1611</v>
      </c>
      <c r="L16" s="119">
        <v>0</v>
      </c>
      <c r="M16" s="137">
        <v>5499</v>
      </c>
      <c r="N16" s="137">
        <v>135</v>
      </c>
      <c r="O16" s="137">
        <v>5634</v>
      </c>
      <c r="P16" s="138" t="s">
        <v>20</v>
      </c>
      <c r="Q16" s="115">
        <v>18</v>
      </c>
      <c r="R16" s="139" t="e">
        <v>#N/A</v>
      </c>
      <c r="S16" s="112" t="e">
        <v>#N/A</v>
      </c>
      <c r="V16" s="136"/>
      <c r="W16" s="136"/>
    </row>
    <row r="17" s="112" customFormat="1" ht="30" customHeight="1" spans="1:23">
      <c r="A17" s="119">
        <v>15</v>
      </c>
      <c r="B17" s="120" t="s">
        <v>38</v>
      </c>
      <c r="C17" s="121" t="s">
        <v>42</v>
      </c>
      <c r="D17" s="120" t="s">
        <v>33</v>
      </c>
      <c r="E17" s="122">
        <v>24</v>
      </c>
      <c r="F17" s="122">
        <v>192</v>
      </c>
      <c r="G17" s="123">
        <v>18</v>
      </c>
      <c r="H17" s="119">
        <v>3456</v>
      </c>
      <c r="I17" s="119">
        <v>78.5</v>
      </c>
      <c r="J17" s="123">
        <v>18</v>
      </c>
      <c r="K17" s="119">
        <v>1413</v>
      </c>
      <c r="L17" s="119">
        <v>0</v>
      </c>
      <c r="M17" s="137">
        <v>4869</v>
      </c>
      <c r="N17" s="137">
        <v>120</v>
      </c>
      <c r="O17" s="137">
        <v>4989</v>
      </c>
      <c r="P17" s="138" t="s">
        <v>20</v>
      </c>
      <c r="Q17" s="115">
        <v>18</v>
      </c>
      <c r="R17" s="139" t="e">
        <v>#N/A</v>
      </c>
      <c r="S17" s="112" t="e">
        <v>#N/A</v>
      </c>
      <c r="V17" s="136"/>
      <c r="W17" s="136"/>
    </row>
    <row r="18" s="112" customFormat="1" ht="30" customHeight="1" spans="1:23">
      <c r="A18" s="119">
        <v>16</v>
      </c>
      <c r="B18" s="120" t="s">
        <v>38</v>
      </c>
      <c r="C18" s="121" t="s">
        <v>43</v>
      </c>
      <c r="D18" s="120" t="s">
        <v>33</v>
      </c>
      <c r="E18" s="122">
        <v>28</v>
      </c>
      <c r="F18" s="122">
        <v>224</v>
      </c>
      <c r="G18" s="123">
        <v>18</v>
      </c>
      <c r="H18" s="119">
        <v>4032</v>
      </c>
      <c r="I18" s="119">
        <v>85.5</v>
      </c>
      <c r="J18" s="123">
        <v>18</v>
      </c>
      <c r="K18" s="119">
        <v>1539</v>
      </c>
      <c r="L18" s="119">
        <v>0</v>
      </c>
      <c r="M18" s="137">
        <v>5571</v>
      </c>
      <c r="N18" s="137">
        <v>140</v>
      </c>
      <c r="O18" s="137">
        <v>5711</v>
      </c>
      <c r="P18" s="138" t="s">
        <v>20</v>
      </c>
      <c r="Q18" s="115">
        <v>18</v>
      </c>
      <c r="R18" s="139"/>
      <c r="V18" s="136"/>
      <c r="W18" s="136"/>
    </row>
    <row r="19" s="112" customFormat="1" ht="30" customHeight="1" spans="1:23">
      <c r="A19" s="119">
        <v>17</v>
      </c>
      <c r="B19" s="120" t="s">
        <v>38</v>
      </c>
      <c r="C19" s="121" t="s">
        <v>44</v>
      </c>
      <c r="D19" s="120" t="s">
        <v>33</v>
      </c>
      <c r="E19" s="122">
        <v>7</v>
      </c>
      <c r="F19" s="122">
        <v>56</v>
      </c>
      <c r="G19" s="123">
        <v>18</v>
      </c>
      <c r="H19" s="119">
        <v>1008</v>
      </c>
      <c r="I19" s="119">
        <v>21</v>
      </c>
      <c r="J19" s="123">
        <v>18</v>
      </c>
      <c r="K19" s="119">
        <v>378</v>
      </c>
      <c r="L19" s="119">
        <v>0</v>
      </c>
      <c r="M19" s="137">
        <v>1386</v>
      </c>
      <c r="N19" s="137">
        <v>35</v>
      </c>
      <c r="O19" s="137">
        <v>1421</v>
      </c>
      <c r="P19" s="138" t="s">
        <v>20</v>
      </c>
      <c r="Q19" s="115">
        <v>18</v>
      </c>
      <c r="R19" s="139"/>
      <c r="V19" s="136"/>
      <c r="W19" s="136"/>
    </row>
    <row r="20" s="112" customFormat="1" ht="30" customHeight="1" spans="1:23">
      <c r="A20" s="119">
        <v>18</v>
      </c>
      <c r="B20" s="120" t="s">
        <v>45</v>
      </c>
      <c r="C20" s="121" t="s">
        <v>46</v>
      </c>
      <c r="D20" s="120" t="s">
        <v>33</v>
      </c>
      <c r="E20" s="122">
        <v>29.5</v>
      </c>
      <c r="F20" s="122">
        <v>238</v>
      </c>
      <c r="G20" s="123">
        <v>18</v>
      </c>
      <c r="H20" s="119">
        <v>4284</v>
      </c>
      <c r="I20" s="119">
        <v>73</v>
      </c>
      <c r="J20" s="123">
        <v>18</v>
      </c>
      <c r="K20" s="119">
        <v>1314</v>
      </c>
      <c r="L20" s="119">
        <v>0</v>
      </c>
      <c r="M20" s="137">
        <v>5598</v>
      </c>
      <c r="N20" s="137">
        <v>147.5</v>
      </c>
      <c r="O20" s="137">
        <v>5745.5</v>
      </c>
      <c r="P20" s="138" t="s">
        <v>20</v>
      </c>
      <c r="Q20" s="115"/>
      <c r="R20" s="139"/>
      <c r="V20" s="136"/>
      <c r="W20" s="136"/>
    </row>
    <row r="21" s="112" customFormat="1" ht="30" customHeight="1" spans="1:23">
      <c r="A21" s="119">
        <v>19</v>
      </c>
      <c r="B21" s="120" t="s">
        <v>45</v>
      </c>
      <c r="C21" s="121" t="s">
        <v>47</v>
      </c>
      <c r="D21" s="120" t="s">
        <v>33</v>
      </c>
      <c r="E21" s="122">
        <v>12</v>
      </c>
      <c r="F21" s="122">
        <v>96</v>
      </c>
      <c r="G21" s="123">
        <v>18</v>
      </c>
      <c r="H21" s="119">
        <v>1728</v>
      </c>
      <c r="I21" s="119">
        <v>26.5</v>
      </c>
      <c r="J21" s="123">
        <v>18</v>
      </c>
      <c r="K21" s="119">
        <v>477</v>
      </c>
      <c r="L21" s="119">
        <v>0</v>
      </c>
      <c r="M21" s="137">
        <v>2205</v>
      </c>
      <c r="N21" s="137">
        <v>60</v>
      </c>
      <c r="O21" s="137">
        <v>2265</v>
      </c>
      <c r="P21" s="138" t="s">
        <v>20</v>
      </c>
      <c r="Q21" s="115"/>
      <c r="R21" s="139"/>
      <c r="V21" s="136"/>
      <c r="W21" s="136"/>
    </row>
    <row r="22" s="112" customFormat="1" ht="30" customHeight="1" spans="1:23">
      <c r="A22" s="119">
        <v>20</v>
      </c>
      <c r="B22" s="120" t="s">
        <v>45</v>
      </c>
      <c r="C22" s="121" t="s">
        <v>48</v>
      </c>
      <c r="D22" s="120" t="s">
        <v>33</v>
      </c>
      <c r="E22" s="122">
        <v>18</v>
      </c>
      <c r="F22" s="122">
        <v>144</v>
      </c>
      <c r="G22" s="123">
        <v>18</v>
      </c>
      <c r="H22" s="119">
        <v>2592</v>
      </c>
      <c r="I22" s="119">
        <v>33</v>
      </c>
      <c r="J22" s="123">
        <v>18</v>
      </c>
      <c r="K22" s="119">
        <v>594</v>
      </c>
      <c r="L22" s="119">
        <v>0</v>
      </c>
      <c r="M22" s="137">
        <v>3186</v>
      </c>
      <c r="N22" s="137">
        <v>90</v>
      </c>
      <c r="O22" s="137">
        <v>3276</v>
      </c>
      <c r="P22" s="138" t="s">
        <v>20</v>
      </c>
      <c r="Q22" s="115"/>
      <c r="R22" s="139"/>
      <c r="V22" s="136"/>
      <c r="W22" s="136"/>
    </row>
    <row r="23" s="112" customFormat="1" ht="30" customHeight="1" spans="1:23">
      <c r="A23" s="119">
        <v>21</v>
      </c>
      <c r="B23" s="120" t="s">
        <v>45</v>
      </c>
      <c r="C23" s="121" t="s">
        <v>49</v>
      </c>
      <c r="D23" s="120" t="s">
        <v>33</v>
      </c>
      <c r="E23" s="122">
        <v>30</v>
      </c>
      <c r="F23" s="122">
        <v>240</v>
      </c>
      <c r="G23" s="123">
        <v>18</v>
      </c>
      <c r="H23" s="119">
        <v>4320</v>
      </c>
      <c r="I23" s="119">
        <v>78</v>
      </c>
      <c r="J23" s="123">
        <v>18</v>
      </c>
      <c r="K23" s="119">
        <v>1404</v>
      </c>
      <c r="L23" s="119">
        <v>0</v>
      </c>
      <c r="M23" s="137">
        <v>5724</v>
      </c>
      <c r="N23" s="137">
        <v>150</v>
      </c>
      <c r="O23" s="137">
        <v>5874</v>
      </c>
      <c r="P23" s="138" t="s">
        <v>20</v>
      </c>
      <c r="Q23" s="115"/>
      <c r="R23" s="139"/>
      <c r="V23" s="136"/>
      <c r="W23" s="136"/>
    </row>
    <row r="24" s="112" customFormat="1" ht="30" customHeight="1" spans="1:23">
      <c r="A24" s="119">
        <v>22</v>
      </c>
      <c r="B24" s="120" t="s">
        <v>45</v>
      </c>
      <c r="C24" s="121" t="s">
        <v>50</v>
      </c>
      <c r="D24" s="120" t="s">
        <v>19</v>
      </c>
      <c r="E24" s="122">
        <v>9</v>
      </c>
      <c r="F24" s="122">
        <v>72</v>
      </c>
      <c r="G24" s="123">
        <v>18</v>
      </c>
      <c r="H24" s="119">
        <v>1296</v>
      </c>
      <c r="I24" s="119">
        <v>21</v>
      </c>
      <c r="J24" s="123">
        <v>18</v>
      </c>
      <c r="K24" s="119">
        <v>378</v>
      </c>
      <c r="L24" s="119">
        <v>0</v>
      </c>
      <c r="M24" s="137">
        <v>1674</v>
      </c>
      <c r="N24" s="137">
        <v>45</v>
      </c>
      <c r="O24" s="137">
        <v>1719</v>
      </c>
      <c r="P24" s="138" t="s">
        <v>20</v>
      </c>
      <c r="Q24" s="115"/>
      <c r="R24" s="139"/>
      <c r="V24" s="136"/>
      <c r="W24" s="136"/>
    </row>
    <row r="25" s="112" customFormat="1" ht="30" customHeight="1" spans="1:23">
      <c r="A25" s="119">
        <v>23</v>
      </c>
      <c r="B25" s="120" t="s">
        <v>45</v>
      </c>
      <c r="C25" s="121" t="s">
        <v>51</v>
      </c>
      <c r="D25" s="120" t="s">
        <v>19</v>
      </c>
      <c r="E25" s="122">
        <v>9</v>
      </c>
      <c r="F25" s="122">
        <v>72</v>
      </c>
      <c r="G25" s="123">
        <v>18</v>
      </c>
      <c r="H25" s="119">
        <v>1296</v>
      </c>
      <c r="I25" s="119">
        <v>21</v>
      </c>
      <c r="J25" s="123">
        <v>18</v>
      </c>
      <c r="K25" s="119">
        <v>378</v>
      </c>
      <c r="L25" s="119">
        <v>0</v>
      </c>
      <c r="M25" s="137">
        <v>1674</v>
      </c>
      <c r="N25" s="137">
        <v>45</v>
      </c>
      <c r="O25" s="137">
        <v>1719</v>
      </c>
      <c r="P25" s="138" t="s">
        <v>20</v>
      </c>
      <c r="Q25" s="115"/>
      <c r="R25" s="139"/>
      <c r="V25" s="136"/>
      <c r="W25" s="136"/>
    </row>
    <row r="26" s="112" customFormat="1" ht="30" customHeight="1" spans="1:23">
      <c r="A26" s="119">
        <v>24</v>
      </c>
      <c r="B26" s="120" t="s">
        <v>45</v>
      </c>
      <c r="C26" s="121" t="s">
        <v>52</v>
      </c>
      <c r="D26" s="120" t="s">
        <v>19</v>
      </c>
      <c r="E26" s="122">
        <v>7</v>
      </c>
      <c r="F26" s="122">
        <v>56</v>
      </c>
      <c r="G26" s="123">
        <v>18</v>
      </c>
      <c r="H26" s="119">
        <v>1008</v>
      </c>
      <c r="I26" s="119">
        <v>15</v>
      </c>
      <c r="J26" s="123">
        <v>18</v>
      </c>
      <c r="K26" s="119">
        <v>270</v>
      </c>
      <c r="L26" s="119">
        <v>0</v>
      </c>
      <c r="M26" s="137">
        <v>1278</v>
      </c>
      <c r="N26" s="137">
        <v>35</v>
      </c>
      <c r="O26" s="137">
        <v>1313</v>
      </c>
      <c r="P26" s="138" t="s">
        <v>20</v>
      </c>
      <c r="Q26" s="115"/>
      <c r="R26" s="139"/>
      <c r="V26" s="136"/>
      <c r="W26" s="136"/>
    </row>
    <row r="27" s="112" customFormat="1" ht="30" customHeight="1" spans="1:23">
      <c r="A27" s="119">
        <v>25</v>
      </c>
      <c r="B27" s="120" t="s">
        <v>53</v>
      </c>
      <c r="C27" s="121" t="s">
        <v>54</v>
      </c>
      <c r="D27" s="120" t="s">
        <v>19</v>
      </c>
      <c r="E27" s="122">
        <v>26.5</v>
      </c>
      <c r="F27" s="122">
        <v>216</v>
      </c>
      <c r="G27" s="123">
        <v>18</v>
      </c>
      <c r="H27" s="119">
        <v>3888</v>
      </c>
      <c r="I27" s="119">
        <v>69</v>
      </c>
      <c r="J27" s="123">
        <v>18</v>
      </c>
      <c r="K27" s="119">
        <v>1242</v>
      </c>
      <c r="L27" s="119">
        <v>0</v>
      </c>
      <c r="M27" s="137">
        <v>5130</v>
      </c>
      <c r="N27" s="137">
        <v>132.5</v>
      </c>
      <c r="O27" s="137">
        <v>5262.5</v>
      </c>
      <c r="P27" s="138" t="s">
        <v>20</v>
      </c>
      <c r="Q27" s="115"/>
      <c r="R27" s="139"/>
      <c r="V27" s="136"/>
      <c r="W27" s="136"/>
    </row>
    <row r="28" s="112" customFormat="1" ht="30" customHeight="1" spans="1:23">
      <c r="A28" s="119">
        <v>26</v>
      </c>
      <c r="B28" s="120" t="s">
        <v>53</v>
      </c>
      <c r="C28" s="121" t="s">
        <v>55</v>
      </c>
      <c r="D28" s="120" t="s">
        <v>19</v>
      </c>
      <c r="E28" s="122">
        <v>25.5</v>
      </c>
      <c r="F28" s="122">
        <v>208</v>
      </c>
      <c r="G28" s="123">
        <v>18</v>
      </c>
      <c r="H28" s="119">
        <v>3744</v>
      </c>
      <c r="I28" s="119">
        <v>64.5</v>
      </c>
      <c r="J28" s="123">
        <v>18</v>
      </c>
      <c r="K28" s="119">
        <v>1161</v>
      </c>
      <c r="L28" s="119">
        <v>0</v>
      </c>
      <c r="M28" s="137">
        <v>4905</v>
      </c>
      <c r="N28" s="137">
        <v>127.5</v>
      </c>
      <c r="O28" s="137">
        <v>5032.5</v>
      </c>
      <c r="P28" s="138" t="s">
        <v>20</v>
      </c>
      <c r="Q28" s="115"/>
      <c r="R28" s="139"/>
      <c r="V28" s="136"/>
      <c r="W28" s="136"/>
    </row>
    <row r="29" s="112" customFormat="1" ht="30" customHeight="1" spans="1:23">
      <c r="A29" s="119">
        <v>27</v>
      </c>
      <c r="B29" s="120" t="s">
        <v>56</v>
      </c>
      <c r="C29" s="121" t="s">
        <v>57</v>
      </c>
      <c r="D29" s="120" t="s">
        <v>19</v>
      </c>
      <c r="E29" s="122">
        <v>18</v>
      </c>
      <c r="F29" s="122">
        <v>144</v>
      </c>
      <c r="G29" s="123">
        <v>18</v>
      </c>
      <c r="H29" s="119">
        <v>2592</v>
      </c>
      <c r="I29" s="119">
        <v>64</v>
      </c>
      <c r="J29" s="123">
        <v>18</v>
      </c>
      <c r="K29" s="119">
        <v>1152</v>
      </c>
      <c r="L29" s="119">
        <v>195</v>
      </c>
      <c r="M29" s="137">
        <v>3939</v>
      </c>
      <c r="N29" s="137">
        <v>90</v>
      </c>
      <c r="O29" s="137">
        <v>4029</v>
      </c>
      <c r="P29" s="138" t="s">
        <v>58</v>
      </c>
      <c r="Q29" s="115"/>
      <c r="R29" s="139"/>
      <c r="V29" s="136"/>
      <c r="W29" s="136"/>
    </row>
    <row r="30" s="112" customFormat="1" ht="30" customHeight="1" spans="1:23">
      <c r="A30" s="119">
        <v>28</v>
      </c>
      <c r="B30" s="120" t="s">
        <v>56</v>
      </c>
      <c r="C30" s="121" t="s">
        <v>59</v>
      </c>
      <c r="D30" s="120" t="s">
        <v>19</v>
      </c>
      <c r="E30" s="122">
        <v>27</v>
      </c>
      <c r="F30" s="122">
        <v>216</v>
      </c>
      <c r="G30" s="123">
        <v>18</v>
      </c>
      <c r="H30" s="119">
        <v>3888</v>
      </c>
      <c r="I30" s="119">
        <v>95</v>
      </c>
      <c r="J30" s="123">
        <v>18</v>
      </c>
      <c r="K30" s="119">
        <v>1710</v>
      </c>
      <c r="L30" s="119">
        <v>155</v>
      </c>
      <c r="M30" s="137">
        <v>5753</v>
      </c>
      <c r="N30" s="137">
        <v>135</v>
      </c>
      <c r="O30" s="137">
        <v>5888</v>
      </c>
      <c r="P30" s="138" t="s">
        <v>60</v>
      </c>
      <c r="Q30" s="115"/>
      <c r="R30" s="139"/>
      <c r="V30" s="136"/>
      <c r="W30" s="136"/>
    </row>
    <row r="31" s="112" customFormat="1" ht="30" customHeight="1" spans="1:23">
      <c r="A31" s="124" t="s">
        <v>61</v>
      </c>
      <c r="B31" s="125"/>
      <c r="C31" s="126"/>
      <c r="D31" s="120"/>
      <c r="E31" s="122"/>
      <c r="F31" s="122"/>
      <c r="G31" s="123"/>
      <c r="H31" s="119"/>
      <c r="I31" s="119"/>
      <c r="J31" s="123"/>
      <c r="K31" s="119"/>
      <c r="L31" s="119"/>
      <c r="M31" s="137">
        <v>1899.81</v>
      </c>
      <c r="N31" s="137"/>
      <c r="O31" s="137">
        <v>1899.81</v>
      </c>
      <c r="P31" s="138" t="s">
        <v>20</v>
      </c>
      <c r="Q31" s="115"/>
      <c r="R31" s="139"/>
      <c r="V31" s="136"/>
      <c r="W31" s="136"/>
    </row>
    <row r="32" s="112" customFormat="1" ht="30" customHeight="1" spans="1:23">
      <c r="A32" s="127" t="s">
        <v>62</v>
      </c>
      <c r="B32" s="128"/>
      <c r="C32" s="129"/>
      <c r="D32" s="120"/>
      <c r="E32" s="122">
        <v>510.5</v>
      </c>
      <c r="F32" s="122">
        <v>4114</v>
      </c>
      <c r="G32" s="122">
        <v>512</v>
      </c>
      <c r="H32" s="122">
        <v>75048</v>
      </c>
      <c r="I32" s="122">
        <v>1416.5</v>
      </c>
      <c r="J32" s="122">
        <v>513</v>
      </c>
      <c r="K32" s="122">
        <v>25903.25</v>
      </c>
      <c r="L32" s="122">
        <v>239.5</v>
      </c>
      <c r="M32" s="122">
        <v>103090.56</v>
      </c>
      <c r="N32" s="122">
        <v>2552.5</v>
      </c>
      <c r="O32" s="122">
        <v>105643.06</v>
      </c>
      <c r="P32" s="138"/>
      <c r="Q32" s="115"/>
      <c r="R32" s="139" t="e">
        <v>#N/A</v>
      </c>
      <c r="S32" s="112" t="e">
        <v>#N/A</v>
      </c>
      <c r="V32" s="136"/>
      <c r="W32" s="136"/>
    </row>
    <row r="33" s="113" customFormat="1" ht="21" customHeight="1" spans="1:27">
      <c r="A33" s="130"/>
      <c r="B33" s="130"/>
      <c r="C33" s="130"/>
      <c r="D33" s="116"/>
      <c r="E33" s="115"/>
      <c r="F33" s="115"/>
      <c r="G33" s="115"/>
      <c r="H33" s="115"/>
      <c r="I33" s="115"/>
      <c r="J33" s="115"/>
      <c r="K33" s="115"/>
      <c r="L33" s="115"/>
      <c r="M33" s="115"/>
      <c r="N33" s="115"/>
      <c r="O33" s="115"/>
      <c r="P33" s="115"/>
      <c r="Q33" s="115"/>
      <c r="R33" s="117"/>
      <c r="S33" s="115"/>
      <c r="T33" s="115"/>
      <c r="U33" s="115"/>
      <c r="V33" s="136"/>
      <c r="W33" s="136"/>
      <c r="X33" s="115"/>
      <c r="Y33" s="115"/>
      <c r="Z33" s="115"/>
      <c r="AA33" s="115"/>
    </row>
    <row r="34" s="113" customFormat="1" ht="21" customHeight="1" spans="1:27">
      <c r="A34" s="130"/>
      <c r="B34" s="130"/>
      <c r="C34" s="131"/>
      <c r="D34" s="116"/>
      <c r="E34" s="115"/>
      <c r="F34" s="115"/>
      <c r="G34" s="115"/>
      <c r="H34" s="115"/>
      <c r="I34" s="115"/>
      <c r="J34" s="115"/>
      <c r="K34" s="115"/>
      <c r="L34" s="115"/>
      <c r="M34" s="115"/>
      <c r="N34" s="115"/>
      <c r="O34" s="115"/>
      <c r="P34" s="115"/>
      <c r="Q34" s="115"/>
      <c r="R34" s="117"/>
      <c r="S34" s="115"/>
      <c r="T34" s="115"/>
      <c r="U34" s="115"/>
      <c r="V34" s="136"/>
      <c r="W34" s="136"/>
      <c r="X34" s="115"/>
      <c r="Y34" s="115"/>
      <c r="Z34" s="115"/>
      <c r="AA34" s="115"/>
    </row>
    <row r="35" s="113" customFormat="1" ht="21" customHeight="1" spans="1:27">
      <c r="A35" s="130"/>
      <c r="B35" s="130"/>
      <c r="C35" s="131"/>
      <c r="D35" s="116"/>
      <c r="E35" s="115"/>
      <c r="F35" s="115"/>
      <c r="G35" s="115"/>
      <c r="H35" s="115"/>
      <c r="I35" s="115"/>
      <c r="J35" s="115"/>
      <c r="K35" s="115"/>
      <c r="L35" s="115"/>
      <c r="M35" s="115"/>
      <c r="N35" s="115"/>
      <c r="O35" s="115"/>
      <c r="P35" s="115"/>
      <c r="Q35" s="115"/>
      <c r="R35" s="117"/>
      <c r="S35" s="115"/>
      <c r="T35" s="115"/>
      <c r="U35" s="115"/>
      <c r="V35" s="115"/>
      <c r="W35" s="115"/>
      <c r="X35" s="115"/>
      <c r="Y35" s="115"/>
      <c r="Z35" s="115"/>
      <c r="AA35" s="115"/>
    </row>
    <row r="36" s="113" customFormat="1" ht="21" customHeight="1" spans="1:18">
      <c r="A36" s="132" t="s">
        <v>63</v>
      </c>
      <c r="C36" s="133"/>
      <c r="D36" s="116"/>
      <c r="P36" s="115"/>
      <c r="R36" s="140"/>
    </row>
    <row r="37" s="113" customFormat="1" ht="14.25" spans="3:18">
      <c r="C37" s="131"/>
      <c r="D37" s="116"/>
      <c r="P37" s="115"/>
      <c r="R37" s="140"/>
    </row>
    <row r="38" s="114" customFormat="1" customHeight="1" spans="1:18">
      <c r="A38" s="134"/>
      <c r="B38" s="135" t="s">
        <v>64</v>
      </c>
      <c r="C38" s="131"/>
      <c r="D38" s="135"/>
      <c r="E38" s="135"/>
      <c r="F38" s="135"/>
      <c r="G38" s="135"/>
      <c r="H38" s="135" t="s">
        <v>65</v>
      </c>
      <c r="I38" s="134"/>
      <c r="J38" s="134"/>
      <c r="K38" s="134"/>
      <c r="L38" s="134"/>
      <c r="M38" s="134"/>
      <c r="N38" s="134"/>
      <c r="O38" s="134"/>
      <c r="R38" s="141"/>
    </row>
    <row r="39" s="115" customFormat="1" customHeight="1" spans="3:27">
      <c r="C39" s="131"/>
      <c r="D39" s="116"/>
      <c r="Q39" s="113"/>
      <c r="R39" s="140"/>
      <c r="S39" s="113"/>
      <c r="T39" s="113"/>
      <c r="U39" s="113"/>
      <c r="V39" s="113"/>
      <c r="W39" s="113"/>
      <c r="X39" s="113"/>
      <c r="Y39" s="113"/>
      <c r="Z39" s="113"/>
      <c r="AA39" s="113"/>
    </row>
    <row r="40" s="115" customFormat="1" customHeight="1" spans="2:18">
      <c r="B40" s="136"/>
      <c r="C40" s="136"/>
      <c r="D40" s="136"/>
      <c r="R40" s="117"/>
    </row>
    <row r="41" s="115" customFormat="1" customHeight="1" spans="1:18">
      <c r="A41"/>
      <c r="B41"/>
      <c r="C41"/>
      <c r="D41" s="136"/>
      <c r="F41"/>
      <c r="G41"/>
      <c r="H41"/>
      <c r="R41" s="117"/>
    </row>
    <row r="42" s="115" customFormat="1" customHeight="1" spans="1:18">
      <c r="A42"/>
      <c r="B42"/>
      <c r="C42"/>
      <c r="D42"/>
      <c r="E42"/>
      <c r="F42"/>
      <c r="G42"/>
      <c r="H42"/>
      <c r="R42" s="117"/>
    </row>
    <row r="43" s="115" customFormat="1" customHeight="1" spans="1:18">
      <c r="A43"/>
      <c r="B43" t="s">
        <v>2</v>
      </c>
      <c r="C43" t="s">
        <v>66</v>
      </c>
      <c r="D43"/>
      <c r="E43"/>
      <c r="F43"/>
      <c r="G43"/>
      <c r="H43"/>
      <c r="R43" s="117"/>
    </row>
    <row r="44" s="142" customFormat="1" customHeight="1" spans="1:33">
      <c r="A44"/>
      <c r="B44" t="s">
        <v>17</v>
      </c>
      <c r="C44">
        <v>5993.75</v>
      </c>
      <c r="D44"/>
      <c r="E44"/>
      <c r="F44"/>
      <c r="G44"/>
      <c r="H44"/>
      <c r="I44" s="115"/>
      <c r="J44" s="115"/>
      <c r="K44" s="115"/>
      <c r="L44" s="115"/>
      <c r="M44" s="115"/>
      <c r="N44" s="115"/>
      <c r="O44" s="115"/>
      <c r="P44" s="115"/>
      <c r="Q44" s="115"/>
      <c r="R44" s="117"/>
      <c r="S44" s="115"/>
      <c r="T44" s="115"/>
      <c r="U44" s="115"/>
      <c r="V44" s="115"/>
      <c r="W44" s="115"/>
      <c r="X44" s="115"/>
      <c r="Y44" s="115"/>
      <c r="Z44" s="115"/>
      <c r="AA44" s="115"/>
      <c r="AB44" s="115"/>
      <c r="AC44" s="115"/>
      <c r="AD44" s="115"/>
      <c r="AE44" s="115"/>
      <c r="AF44" s="115"/>
      <c r="AG44" s="115"/>
    </row>
    <row r="45" s="115" customFormat="1" customHeight="1" spans="1:18">
      <c r="A45"/>
      <c r="B45" t="s">
        <v>23</v>
      </c>
      <c r="C45">
        <v>8655</v>
      </c>
      <c r="D45"/>
      <c r="E45"/>
      <c r="F45"/>
      <c r="G45"/>
      <c r="H45"/>
      <c r="R45" s="117"/>
    </row>
    <row r="46" s="115" customFormat="1" customHeight="1" spans="1:18">
      <c r="A46"/>
      <c r="B46" t="s">
        <v>31</v>
      </c>
      <c r="C46">
        <v>17762</v>
      </c>
      <c r="D46"/>
      <c r="E46"/>
      <c r="F46"/>
      <c r="G46"/>
      <c r="H46"/>
      <c r="R46" s="117"/>
    </row>
    <row r="47" s="115" customFormat="1" customHeight="1" spans="1:18">
      <c r="A47"/>
      <c r="B47" t="s">
        <v>38</v>
      </c>
      <c r="C47">
        <v>29209</v>
      </c>
      <c r="D47"/>
      <c r="E47"/>
      <c r="F47"/>
      <c r="G47"/>
      <c r="H47"/>
      <c r="R47" s="117"/>
    </row>
    <row r="48" s="115" customFormat="1" customHeight="1" spans="1:18">
      <c r="A48"/>
      <c r="B48" t="s">
        <v>45</v>
      </c>
      <c r="C48">
        <v>21911.5</v>
      </c>
      <c r="D48"/>
      <c r="E48"/>
      <c r="F48"/>
      <c r="G48"/>
      <c r="H48"/>
      <c r="R48" s="117"/>
    </row>
    <row r="49" s="115" customFormat="1" customHeight="1" spans="1:18">
      <c r="A49"/>
      <c r="B49" t="s">
        <v>53</v>
      </c>
      <c r="C49">
        <v>10295</v>
      </c>
      <c r="D49"/>
      <c r="E49"/>
      <c r="F49"/>
      <c r="G49"/>
      <c r="H49"/>
      <c r="R49" s="117"/>
    </row>
    <row r="50" s="115" customFormat="1" customHeight="1" spans="2:18">
      <c r="B50" t="s">
        <v>56</v>
      </c>
      <c r="C50">
        <v>9917</v>
      </c>
      <c r="D50"/>
      <c r="E50"/>
      <c r="R50" s="117"/>
    </row>
    <row r="51" s="115" customFormat="1" customHeight="1" spans="2:18">
      <c r="B51" t="s">
        <v>67</v>
      </c>
      <c r="C51">
        <v>103743.25</v>
      </c>
      <c r="D51"/>
      <c r="E51"/>
      <c r="R51" s="117"/>
    </row>
    <row r="52" s="115" customFormat="1" customHeight="1" spans="2:18">
      <c r="B52"/>
      <c r="C52"/>
      <c r="D52"/>
      <c r="E52"/>
      <c r="R52" s="117"/>
    </row>
    <row r="53" s="115" customFormat="1" customHeight="1" spans="2:18">
      <c r="B53"/>
      <c r="C53"/>
      <c r="D53"/>
      <c r="E53"/>
      <c r="R53" s="117"/>
    </row>
    <row r="54" s="115" customFormat="1" customHeight="1" spans="2:18">
      <c r="B54"/>
      <c r="C54"/>
      <c r="D54"/>
      <c r="E54"/>
      <c r="R54" s="117"/>
    </row>
    <row r="55" s="115" customFormat="1" customHeight="1" spans="2:18">
      <c r="B55"/>
      <c r="C55"/>
      <c r="D55"/>
      <c r="E55"/>
      <c r="R55" s="117"/>
    </row>
    <row r="56" s="115" customFormat="1" customHeight="1" spans="2:18">
      <c r="B56"/>
      <c r="C56"/>
      <c r="D56"/>
      <c r="E56"/>
      <c r="R56" s="117"/>
    </row>
    <row r="57" s="115" customFormat="1" customHeight="1" spans="2:18">
      <c r="B57"/>
      <c r="C57"/>
      <c r="D57"/>
      <c r="E57"/>
      <c r="R57" s="117"/>
    </row>
    <row r="58" s="115" customFormat="1" customHeight="1" spans="2:18">
      <c r="B58"/>
      <c r="C58"/>
      <c r="D58"/>
      <c r="E58"/>
      <c r="R58" s="117"/>
    </row>
    <row r="59" s="115" customFormat="1" customHeight="1" spans="2:18">
      <c r="B59"/>
      <c r="C59"/>
      <c r="D59"/>
      <c r="E59"/>
      <c r="R59" s="117"/>
    </row>
    <row r="60" s="115" customFormat="1" customHeight="1" spans="2:18">
      <c r="B60"/>
      <c r="C60"/>
      <c r="D60"/>
      <c r="R60" s="117"/>
    </row>
  </sheetData>
  <mergeCells count="3">
    <mergeCell ref="A1:P1"/>
    <mergeCell ref="A31:C31"/>
    <mergeCell ref="A32:C32"/>
  </mergeCells>
  <conditionalFormatting sqref="B2">
    <cfRule type="duplicateValues" dxfId="0" priority="166"/>
    <cfRule type="duplicateValues" dxfId="0" priority="156"/>
    <cfRule type="duplicateValues" dxfId="0" priority="146"/>
    <cfRule type="duplicateValues" dxfId="0" priority="136"/>
    <cfRule type="duplicateValues" dxfId="0" priority="126"/>
    <cfRule type="duplicateValues" dxfId="0" priority="99"/>
  </conditionalFormatting>
  <conditionalFormatting sqref="C2">
    <cfRule type="duplicateValues" dxfId="0" priority="200"/>
    <cfRule type="duplicateValues" dxfId="0" priority="183"/>
    <cfRule type="duplicateValues" dxfId="0" priority="116"/>
    <cfRule type="duplicateValues" dxfId="0" priority="89"/>
  </conditionalFormatting>
  <conditionalFormatting sqref="B3">
    <cfRule type="duplicateValues" dxfId="0" priority="165"/>
    <cfRule type="duplicateValues" dxfId="0" priority="155"/>
    <cfRule type="duplicateValues" dxfId="0" priority="145"/>
    <cfRule type="duplicateValues" dxfId="0" priority="135"/>
    <cfRule type="duplicateValues" dxfId="0" priority="125"/>
    <cfRule type="duplicateValues" dxfId="0" priority="98"/>
  </conditionalFormatting>
  <conditionalFormatting sqref="C3">
    <cfRule type="duplicateValues" dxfId="0" priority="199"/>
    <cfRule type="duplicateValues" dxfId="0" priority="182"/>
    <cfRule type="duplicateValues" dxfId="0" priority="115"/>
    <cfRule type="duplicateValues" dxfId="0" priority="88"/>
  </conditionalFormatting>
  <conditionalFormatting sqref="C4">
    <cfRule type="duplicateValues" dxfId="0" priority="198"/>
    <cfRule type="duplicateValues" dxfId="0" priority="181"/>
    <cfRule type="duplicateValues" dxfId="0" priority="114"/>
    <cfRule type="duplicateValues" dxfId="0" priority="87"/>
  </conditionalFormatting>
  <conditionalFormatting sqref="C5">
    <cfRule type="duplicateValues" dxfId="0" priority="197"/>
    <cfRule type="duplicateValues" dxfId="0" priority="180"/>
    <cfRule type="duplicateValues" dxfId="0" priority="113"/>
    <cfRule type="duplicateValues" dxfId="0" priority="86"/>
  </conditionalFormatting>
  <conditionalFormatting sqref="B6">
    <cfRule type="duplicateValues" dxfId="0" priority="164"/>
    <cfRule type="duplicateValues" dxfId="0" priority="154"/>
    <cfRule type="duplicateValues" dxfId="0" priority="144"/>
    <cfRule type="duplicateValues" dxfId="0" priority="134"/>
    <cfRule type="duplicateValues" dxfId="0" priority="124"/>
    <cfRule type="duplicateValues" dxfId="0" priority="97"/>
  </conditionalFormatting>
  <conditionalFormatting sqref="C6">
    <cfRule type="duplicateValues" dxfId="0" priority="196"/>
    <cfRule type="duplicateValues" dxfId="0" priority="179"/>
    <cfRule type="duplicateValues" dxfId="0" priority="112"/>
    <cfRule type="duplicateValues" dxfId="0" priority="85"/>
  </conditionalFormatting>
  <conditionalFormatting sqref="B7">
    <cfRule type="duplicateValues" dxfId="0" priority="163"/>
    <cfRule type="duplicateValues" dxfId="0" priority="153"/>
    <cfRule type="duplicateValues" dxfId="0" priority="143"/>
    <cfRule type="duplicateValues" dxfId="0" priority="133"/>
    <cfRule type="duplicateValues" dxfId="0" priority="123"/>
    <cfRule type="duplicateValues" dxfId="0" priority="96"/>
  </conditionalFormatting>
  <conditionalFormatting sqref="C7">
    <cfRule type="duplicateValues" dxfId="0" priority="195"/>
    <cfRule type="duplicateValues" dxfId="0" priority="178"/>
    <cfRule type="duplicateValues" dxfId="0" priority="111"/>
    <cfRule type="duplicateValues" dxfId="0" priority="84"/>
  </conditionalFormatting>
  <conditionalFormatting sqref="B8">
    <cfRule type="duplicateValues" dxfId="0" priority="8"/>
    <cfRule type="duplicateValues" dxfId="0" priority="7"/>
    <cfRule type="duplicateValues" dxfId="0" priority="6"/>
    <cfRule type="duplicateValues" dxfId="0" priority="5"/>
    <cfRule type="duplicateValues" dxfId="0" priority="4"/>
    <cfRule type="duplicateValues" dxfId="0" priority="2"/>
  </conditionalFormatting>
  <conditionalFormatting sqref="C8">
    <cfRule type="duplicateValues" dxfId="0" priority="10"/>
    <cfRule type="duplicateValues" dxfId="0" priority="9"/>
    <cfRule type="duplicateValues" dxfId="0" priority="3"/>
    <cfRule type="duplicateValues" dxfId="0" priority="1"/>
  </conditionalFormatting>
  <conditionalFormatting sqref="B9">
    <cfRule type="duplicateValues" dxfId="0" priority="162"/>
    <cfRule type="duplicateValues" dxfId="0" priority="152"/>
    <cfRule type="duplicateValues" dxfId="0" priority="142"/>
    <cfRule type="duplicateValues" dxfId="0" priority="132"/>
    <cfRule type="duplicateValues" dxfId="0" priority="122"/>
    <cfRule type="duplicateValues" dxfId="0" priority="95"/>
  </conditionalFormatting>
  <conditionalFormatting sqref="C9">
    <cfRule type="duplicateValues" dxfId="0" priority="194"/>
    <cfRule type="duplicateValues" dxfId="0" priority="177"/>
    <cfRule type="duplicateValues" dxfId="0" priority="110"/>
    <cfRule type="duplicateValues" dxfId="0" priority="83"/>
  </conditionalFormatting>
  <conditionalFormatting sqref="B10">
    <cfRule type="duplicateValues" dxfId="0" priority="161"/>
    <cfRule type="duplicateValues" dxfId="0" priority="151"/>
    <cfRule type="duplicateValues" dxfId="0" priority="141"/>
    <cfRule type="duplicateValues" dxfId="0" priority="131"/>
    <cfRule type="duplicateValues" dxfId="0" priority="121"/>
    <cfRule type="duplicateValues" dxfId="0" priority="94"/>
  </conditionalFormatting>
  <conditionalFormatting sqref="C10">
    <cfRule type="duplicateValues" dxfId="0" priority="193"/>
    <cfRule type="duplicateValues" dxfId="0" priority="176"/>
    <cfRule type="duplicateValues" dxfId="0" priority="109"/>
    <cfRule type="duplicateValues" dxfId="0" priority="82"/>
  </conditionalFormatting>
  <conditionalFormatting sqref="B11">
    <cfRule type="duplicateValues" dxfId="0" priority="160"/>
    <cfRule type="duplicateValues" dxfId="0" priority="150"/>
    <cfRule type="duplicateValues" dxfId="0" priority="140"/>
    <cfRule type="duplicateValues" dxfId="0" priority="130"/>
    <cfRule type="duplicateValues" dxfId="0" priority="120"/>
    <cfRule type="duplicateValues" dxfId="0" priority="93"/>
  </conditionalFormatting>
  <conditionalFormatting sqref="C11">
    <cfRule type="duplicateValues" dxfId="0" priority="192"/>
    <cfRule type="duplicateValues" dxfId="0" priority="175"/>
    <cfRule type="duplicateValues" dxfId="0" priority="108"/>
    <cfRule type="duplicateValues" dxfId="0" priority="81"/>
  </conditionalFormatting>
  <conditionalFormatting sqref="B12">
    <cfRule type="duplicateValues" dxfId="0" priority="159"/>
    <cfRule type="duplicateValues" dxfId="0" priority="149"/>
    <cfRule type="duplicateValues" dxfId="0" priority="139"/>
    <cfRule type="duplicateValues" dxfId="0" priority="129"/>
    <cfRule type="duplicateValues" dxfId="0" priority="119"/>
    <cfRule type="duplicateValues" dxfId="0" priority="92"/>
  </conditionalFormatting>
  <conditionalFormatting sqref="C12">
    <cfRule type="duplicateValues" dxfId="0" priority="191"/>
    <cfRule type="duplicateValues" dxfId="0" priority="174"/>
    <cfRule type="duplicateValues" dxfId="0" priority="107"/>
    <cfRule type="duplicateValues" dxfId="0" priority="80"/>
  </conditionalFormatting>
  <conditionalFormatting sqref="B13">
    <cfRule type="duplicateValues" dxfId="0" priority="158"/>
    <cfRule type="duplicateValues" dxfId="0" priority="148"/>
    <cfRule type="duplicateValues" dxfId="0" priority="138"/>
    <cfRule type="duplicateValues" dxfId="0" priority="128"/>
    <cfRule type="duplicateValues" dxfId="0" priority="118"/>
    <cfRule type="duplicateValues" dxfId="0" priority="91"/>
  </conditionalFormatting>
  <conditionalFormatting sqref="C13">
    <cfRule type="duplicateValues" dxfId="0" priority="190"/>
    <cfRule type="duplicateValues" dxfId="0" priority="173"/>
    <cfRule type="duplicateValues" dxfId="0" priority="106"/>
    <cfRule type="duplicateValues" dxfId="0" priority="79"/>
  </conditionalFormatting>
  <conditionalFormatting sqref="B14">
    <cfRule type="duplicateValues" dxfId="0" priority="157"/>
    <cfRule type="duplicateValues" dxfId="0" priority="147"/>
    <cfRule type="duplicateValues" dxfId="0" priority="137"/>
    <cfRule type="duplicateValues" dxfId="0" priority="127"/>
    <cfRule type="duplicateValues" dxfId="0" priority="117"/>
    <cfRule type="duplicateValues" dxfId="0" priority="90"/>
  </conditionalFormatting>
  <conditionalFormatting sqref="C14">
    <cfRule type="duplicateValues" dxfId="0" priority="189"/>
    <cfRule type="duplicateValues" dxfId="0" priority="172"/>
    <cfRule type="duplicateValues" dxfId="0" priority="105"/>
    <cfRule type="duplicateValues" dxfId="0" priority="78"/>
  </conditionalFormatting>
  <conditionalFormatting sqref="C15">
    <cfRule type="duplicateValues" dxfId="0" priority="188"/>
    <cfRule type="duplicateValues" dxfId="0" priority="171"/>
    <cfRule type="duplicateValues" dxfId="0" priority="104"/>
    <cfRule type="duplicateValues" dxfId="0" priority="77"/>
  </conditionalFormatting>
  <conditionalFormatting sqref="C16">
    <cfRule type="duplicateValues" dxfId="0" priority="187"/>
    <cfRule type="duplicateValues" dxfId="0" priority="170"/>
    <cfRule type="duplicateValues" dxfId="0" priority="103"/>
    <cfRule type="duplicateValues" dxfId="0" priority="76"/>
  </conditionalFormatting>
  <conditionalFormatting sqref="C17">
    <cfRule type="duplicateValues" dxfId="0" priority="186"/>
    <cfRule type="duplicateValues" dxfId="0" priority="169"/>
    <cfRule type="duplicateValues" dxfId="0" priority="102"/>
    <cfRule type="duplicateValues" dxfId="0" priority="75"/>
  </conditionalFormatting>
  <conditionalFormatting sqref="C18">
    <cfRule type="duplicateValues" dxfId="0" priority="185"/>
    <cfRule type="duplicateValues" dxfId="0" priority="168"/>
    <cfRule type="duplicateValues" dxfId="0" priority="101"/>
    <cfRule type="duplicateValues" dxfId="0" priority="74"/>
  </conditionalFormatting>
  <conditionalFormatting sqref="C19">
    <cfRule type="duplicateValues" dxfId="0" priority="184"/>
    <cfRule type="duplicateValues" dxfId="0" priority="167"/>
    <cfRule type="duplicateValues" dxfId="0" priority="100"/>
    <cfRule type="duplicateValues" dxfId="0" priority="73"/>
  </conditionalFormatting>
  <conditionalFormatting sqref="B20">
    <cfRule type="duplicateValues" dxfId="0" priority="232"/>
    <cfRule type="duplicateValues" dxfId="0" priority="228"/>
    <cfRule type="duplicateValues" dxfId="0" priority="224"/>
    <cfRule type="duplicateValues" dxfId="0" priority="220"/>
    <cfRule type="duplicateValues" dxfId="0" priority="216"/>
    <cfRule type="duplicateValues" dxfId="0" priority="208"/>
  </conditionalFormatting>
  <conditionalFormatting sqref="C20">
    <cfRule type="duplicateValues" dxfId="0" priority="240"/>
    <cfRule type="duplicateValues" dxfId="0" priority="236"/>
    <cfRule type="duplicateValues" dxfId="0" priority="212"/>
    <cfRule type="duplicateValues" dxfId="0" priority="204"/>
  </conditionalFormatting>
  <conditionalFormatting sqref="B21">
    <cfRule type="duplicateValues" dxfId="0" priority="231"/>
    <cfRule type="duplicateValues" dxfId="0" priority="227"/>
    <cfRule type="duplicateValues" dxfId="0" priority="223"/>
    <cfRule type="duplicateValues" dxfId="0" priority="219"/>
    <cfRule type="duplicateValues" dxfId="0" priority="215"/>
    <cfRule type="duplicateValues" dxfId="0" priority="207"/>
  </conditionalFormatting>
  <conditionalFormatting sqref="C21">
    <cfRule type="duplicateValues" dxfId="0" priority="239"/>
    <cfRule type="duplicateValues" dxfId="0" priority="235"/>
    <cfRule type="duplicateValues" dxfId="0" priority="211"/>
    <cfRule type="duplicateValues" dxfId="0" priority="203"/>
  </conditionalFormatting>
  <conditionalFormatting sqref="B22">
    <cfRule type="duplicateValues" dxfId="0" priority="230"/>
    <cfRule type="duplicateValues" dxfId="0" priority="226"/>
    <cfRule type="duplicateValues" dxfId="0" priority="222"/>
    <cfRule type="duplicateValues" dxfId="0" priority="218"/>
    <cfRule type="duplicateValues" dxfId="0" priority="214"/>
    <cfRule type="duplicateValues" dxfId="0" priority="206"/>
  </conditionalFormatting>
  <conditionalFormatting sqref="C22">
    <cfRule type="duplicateValues" dxfId="0" priority="238"/>
    <cfRule type="duplicateValues" dxfId="0" priority="234"/>
    <cfRule type="duplicateValues" dxfId="0" priority="210"/>
    <cfRule type="duplicateValues" dxfId="0" priority="202"/>
  </conditionalFormatting>
  <conditionalFormatting sqref="B23">
    <cfRule type="duplicateValues" dxfId="0" priority="229"/>
    <cfRule type="duplicateValues" dxfId="0" priority="225"/>
    <cfRule type="duplicateValues" dxfId="0" priority="221"/>
    <cfRule type="duplicateValues" dxfId="0" priority="217"/>
    <cfRule type="duplicateValues" dxfId="0" priority="213"/>
    <cfRule type="duplicateValues" dxfId="0" priority="205"/>
  </conditionalFormatting>
  <conditionalFormatting sqref="C23">
    <cfRule type="duplicateValues" dxfId="0" priority="237"/>
    <cfRule type="duplicateValues" dxfId="0" priority="233"/>
    <cfRule type="duplicateValues" dxfId="0" priority="209"/>
    <cfRule type="duplicateValues" dxfId="0" priority="201"/>
  </conditionalFormatting>
  <conditionalFormatting sqref="B24">
    <cfRule type="duplicateValues" dxfId="0" priority="256"/>
    <cfRule type="duplicateValues" dxfId="0" priority="254"/>
    <cfRule type="duplicateValues" dxfId="0" priority="252"/>
    <cfRule type="duplicateValues" dxfId="0" priority="250"/>
    <cfRule type="duplicateValues" dxfId="0" priority="248"/>
    <cfRule type="duplicateValues" dxfId="0" priority="244"/>
  </conditionalFormatting>
  <conditionalFormatting sqref="C24">
    <cfRule type="duplicateValues" dxfId="0" priority="260"/>
    <cfRule type="duplicateValues" dxfId="0" priority="258"/>
    <cfRule type="duplicateValues" dxfId="0" priority="246"/>
    <cfRule type="duplicateValues" dxfId="0" priority="242"/>
  </conditionalFormatting>
  <conditionalFormatting sqref="B25">
    <cfRule type="duplicateValues" dxfId="0" priority="255"/>
    <cfRule type="duplicateValues" dxfId="0" priority="253"/>
    <cfRule type="duplicateValues" dxfId="0" priority="251"/>
    <cfRule type="duplicateValues" dxfId="0" priority="249"/>
    <cfRule type="duplicateValues" dxfId="0" priority="247"/>
    <cfRule type="duplicateValues" dxfId="0" priority="243"/>
  </conditionalFormatting>
  <conditionalFormatting sqref="C25">
    <cfRule type="duplicateValues" dxfId="0" priority="259"/>
    <cfRule type="duplicateValues" dxfId="0" priority="257"/>
    <cfRule type="duplicateValues" dxfId="0" priority="245"/>
    <cfRule type="duplicateValues" dxfId="0" priority="241"/>
  </conditionalFormatting>
  <conditionalFormatting sqref="B26">
    <cfRule type="duplicateValues" dxfId="0" priority="58"/>
    <cfRule type="duplicateValues" dxfId="0" priority="57"/>
    <cfRule type="duplicateValues" dxfId="0" priority="56"/>
    <cfRule type="duplicateValues" dxfId="0" priority="55"/>
    <cfRule type="duplicateValues" dxfId="0" priority="54"/>
    <cfRule type="duplicateValues" dxfId="0" priority="52"/>
  </conditionalFormatting>
  <conditionalFormatting sqref="C26">
    <cfRule type="duplicateValues" dxfId="0" priority="60"/>
    <cfRule type="duplicateValues" dxfId="0" priority="59"/>
    <cfRule type="duplicateValues" dxfId="0" priority="53"/>
    <cfRule type="duplicateValues" dxfId="0" priority="51"/>
  </conditionalFormatting>
  <conditionalFormatting sqref="B27">
    <cfRule type="duplicateValues" dxfId="0" priority="42"/>
    <cfRule type="duplicateValues" dxfId="0" priority="38"/>
    <cfRule type="duplicateValues" dxfId="0" priority="34"/>
    <cfRule type="duplicateValues" dxfId="0" priority="30"/>
    <cfRule type="duplicateValues" dxfId="0" priority="26"/>
    <cfRule type="duplicateValues" dxfId="0" priority="18"/>
  </conditionalFormatting>
  <conditionalFormatting sqref="C27">
    <cfRule type="duplicateValues" dxfId="0" priority="50"/>
    <cfRule type="duplicateValues" dxfId="0" priority="46"/>
    <cfRule type="duplicateValues" dxfId="0" priority="22"/>
    <cfRule type="duplicateValues" dxfId="0" priority="14"/>
  </conditionalFormatting>
  <conditionalFormatting sqref="B28">
    <cfRule type="duplicateValues" dxfId="0" priority="41"/>
    <cfRule type="duplicateValues" dxfId="0" priority="37"/>
    <cfRule type="duplicateValues" dxfId="0" priority="33"/>
    <cfRule type="duplicateValues" dxfId="0" priority="29"/>
    <cfRule type="duplicateValues" dxfId="0" priority="25"/>
    <cfRule type="duplicateValues" dxfId="0" priority="17"/>
  </conditionalFormatting>
  <conditionalFormatting sqref="C28">
    <cfRule type="duplicateValues" dxfId="0" priority="49"/>
    <cfRule type="duplicateValues" dxfId="0" priority="45"/>
    <cfRule type="duplicateValues" dxfId="0" priority="21"/>
    <cfRule type="duplicateValues" dxfId="0" priority="13"/>
  </conditionalFormatting>
  <conditionalFormatting sqref="B29">
    <cfRule type="duplicateValues" dxfId="0" priority="40"/>
    <cfRule type="duplicateValues" dxfId="0" priority="36"/>
    <cfRule type="duplicateValues" dxfId="0" priority="32"/>
    <cfRule type="duplicateValues" dxfId="0" priority="28"/>
    <cfRule type="duplicateValues" dxfId="0" priority="24"/>
    <cfRule type="duplicateValues" dxfId="0" priority="16"/>
  </conditionalFormatting>
  <conditionalFormatting sqref="C29">
    <cfRule type="duplicateValues" dxfId="0" priority="48"/>
    <cfRule type="duplicateValues" dxfId="0" priority="44"/>
    <cfRule type="duplicateValues" dxfId="0" priority="20"/>
    <cfRule type="duplicateValues" dxfId="0" priority="12"/>
  </conditionalFormatting>
  <conditionalFormatting sqref="B30">
    <cfRule type="duplicateValues" dxfId="0" priority="39"/>
    <cfRule type="duplicateValues" dxfId="0" priority="35"/>
    <cfRule type="duplicateValues" dxfId="0" priority="31"/>
    <cfRule type="duplicateValues" dxfId="0" priority="27"/>
    <cfRule type="duplicateValues" dxfId="0" priority="23"/>
    <cfRule type="duplicateValues" dxfId="0" priority="15"/>
  </conditionalFormatting>
  <conditionalFormatting sqref="C30">
    <cfRule type="duplicateValues" dxfId="0" priority="47"/>
    <cfRule type="duplicateValues" dxfId="0" priority="43"/>
    <cfRule type="duplicateValues" dxfId="0" priority="19"/>
    <cfRule type="duplicateValues" dxfId="0" priority="11"/>
  </conditionalFormatting>
  <conditionalFormatting sqref="A32">
    <cfRule type="duplicateValues" dxfId="0" priority="268"/>
    <cfRule type="duplicateValues" dxfId="0" priority="267"/>
    <cfRule type="duplicateValues" dxfId="0" priority="266"/>
    <cfRule type="duplicateValues" dxfId="0" priority="265"/>
    <cfRule type="duplicateValues" dxfId="0" priority="264"/>
  </conditionalFormatting>
  <conditionalFormatting sqref="C34">
    <cfRule type="duplicateValues" dxfId="0" priority="284"/>
    <cfRule type="duplicateValues" dxfId="0" priority="283"/>
  </conditionalFormatting>
  <conditionalFormatting sqref="C35">
    <cfRule type="duplicateValues" dxfId="0" priority="282"/>
    <cfRule type="duplicateValues" dxfId="0" priority="281"/>
  </conditionalFormatting>
  <conditionalFormatting sqref="C36">
    <cfRule type="duplicateValues" dxfId="0" priority="280"/>
    <cfRule type="duplicateValues" dxfId="0" priority="279"/>
  </conditionalFormatting>
  <conditionalFormatting sqref="C37">
    <cfRule type="duplicateValues" dxfId="0" priority="278"/>
    <cfRule type="duplicateValues" dxfId="0" priority="277"/>
  </conditionalFormatting>
  <conditionalFormatting sqref="C38">
    <cfRule type="duplicateValues" dxfId="0" priority="276"/>
    <cfRule type="duplicateValues" dxfId="0" priority="275"/>
  </conditionalFormatting>
  <conditionalFormatting sqref="C39">
    <cfRule type="duplicateValues" dxfId="0" priority="286"/>
    <cfRule type="duplicateValues" dxfId="0" priority="285"/>
  </conditionalFormatting>
  <conditionalFormatting sqref="B4:B5">
    <cfRule type="duplicateValues" dxfId="0" priority="66"/>
    <cfRule type="duplicateValues" dxfId="0" priority="65"/>
    <cfRule type="duplicateValues" dxfId="0" priority="64"/>
    <cfRule type="duplicateValues" dxfId="0" priority="63"/>
    <cfRule type="duplicateValues" dxfId="0" priority="62"/>
    <cfRule type="duplicateValues" dxfId="0" priority="61"/>
  </conditionalFormatting>
  <conditionalFormatting sqref="B15:B19">
    <cfRule type="duplicateValues" dxfId="0" priority="72"/>
    <cfRule type="duplicateValues" dxfId="0" priority="71"/>
    <cfRule type="duplicateValues" dxfId="0" priority="70"/>
    <cfRule type="duplicateValues" dxfId="0" priority="69"/>
    <cfRule type="duplicateValues" dxfId="0" priority="68"/>
    <cfRule type="duplicateValues" dxfId="0" priority="67"/>
  </conditionalFormatting>
  <conditionalFormatting sqref="B1 B32:B1048576">
    <cfRule type="duplicateValues" dxfId="0" priority="262"/>
  </conditionalFormatting>
  <conditionalFormatting sqref="C1 C33 C40:C1048576">
    <cfRule type="duplicateValues" dxfId="0" priority="290"/>
    <cfRule type="duplicateValues" dxfId="0" priority="289"/>
    <cfRule type="duplicateValues" dxfId="0" priority="288"/>
    <cfRule type="duplicateValues" dxfId="0" priority="287"/>
  </conditionalFormatting>
  <conditionalFormatting sqref="C1 C33:C1048576">
    <cfRule type="duplicateValues" dxfId="0" priority="274"/>
    <cfRule type="duplicateValues" dxfId="0" priority="273"/>
    <cfRule type="duplicateValues" dxfId="0" priority="272"/>
    <cfRule type="duplicateValues" dxfId="0" priority="271"/>
    <cfRule type="duplicateValues" dxfId="0" priority="270"/>
    <cfRule type="duplicateValues" dxfId="0" priority="269"/>
    <cfRule type="duplicateValues" dxfId="0" priority="263"/>
  </conditionalFormatting>
  <conditionalFormatting sqref="C1 C32:C1048576">
    <cfRule type="duplicateValues" dxfId="0" priority="261"/>
  </conditionalFormatting>
  <pageMargins left="0.251388888888889" right="0.251388888888889" top="0.196527777777778" bottom="0.196527777777778" header="0.298611111111111" footer="0.298611111111111"/>
  <pageSetup paperSize="9" scale="50" orientation="portrait"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A60"/>
  <sheetViews>
    <sheetView topLeftCell="A26" workbookViewId="0">
      <selection activeCell="A26" sqref="$A1:$XFD1048576"/>
    </sheetView>
  </sheetViews>
  <sheetFormatPr defaultColWidth="9" defaultRowHeight="18" customHeight="1"/>
  <cols>
    <col min="1" max="2" width="7.375" style="115"/>
    <col min="3" max="3" width="17.25" style="115"/>
    <col min="4" max="4" width="17.25" style="116"/>
    <col min="5" max="5" width="9.5" style="115" customWidth="1"/>
    <col min="6" max="6" width="7.375" style="115"/>
    <col min="7" max="7" width="17.25" style="115"/>
    <col min="8" max="8" width="9.375" style="115" customWidth="1"/>
    <col min="9" max="9" width="9.25" style="115" customWidth="1"/>
    <col min="10" max="10" width="9.75" style="115" customWidth="1"/>
    <col min="11" max="11" width="9.875" style="115" customWidth="1"/>
    <col min="12" max="12" width="6.875" style="115" customWidth="1"/>
    <col min="13" max="13" width="9.375" style="115" customWidth="1"/>
    <col min="14" max="14" width="8.875" style="115" customWidth="1"/>
    <col min="15" max="15" width="9.625" style="115" customWidth="1"/>
    <col min="16" max="16" width="20.75" style="115" customWidth="1"/>
    <col min="17" max="17" width="11.125" style="115" hidden="1" customWidth="1"/>
    <col min="18" max="18" width="15.125" style="117" hidden="1" customWidth="1"/>
    <col min="19" max="19" width="5.375" style="115" hidden="1" customWidth="1"/>
    <col min="20" max="20" width="10.875" style="115" customWidth="1"/>
    <col min="21" max="26" width="10.875" style="115"/>
    <col min="27" max="27" width="5.125" style="115"/>
    <col min="28" max="16384" width="9" style="115"/>
  </cols>
  <sheetData>
    <row r="1" ht="36" customHeight="1" spans="1:16">
      <c r="A1" s="118" t="s">
        <v>0</v>
      </c>
      <c r="B1" s="118"/>
      <c r="C1" s="118"/>
      <c r="D1" s="118"/>
      <c r="E1" s="118"/>
      <c r="F1" s="118"/>
      <c r="G1" s="118"/>
      <c r="H1" s="118"/>
      <c r="I1" s="118"/>
      <c r="J1" s="118"/>
      <c r="K1" s="118"/>
      <c r="L1" s="118"/>
      <c r="M1" s="118"/>
      <c r="N1" s="118"/>
      <c r="O1" s="118"/>
      <c r="P1" s="112"/>
    </row>
    <row r="2" s="112" customFormat="1" ht="30" customHeight="1" spans="1:23">
      <c r="A2" s="119" t="s">
        <v>1</v>
      </c>
      <c r="B2" s="120" t="s">
        <v>2</v>
      </c>
      <c r="C2" s="121" t="s">
        <v>3</v>
      </c>
      <c r="D2" s="120" t="s">
        <v>4</v>
      </c>
      <c r="E2" s="122" t="s">
        <v>5</v>
      </c>
      <c r="F2" s="122" t="s">
        <v>6</v>
      </c>
      <c r="G2" s="123" t="s">
        <v>7</v>
      </c>
      <c r="H2" s="119" t="s">
        <v>8</v>
      </c>
      <c r="I2" s="119" t="s">
        <v>9</v>
      </c>
      <c r="J2" s="123" t="s">
        <v>10</v>
      </c>
      <c r="K2" s="119" t="s">
        <v>11</v>
      </c>
      <c r="L2" s="119" t="s">
        <v>12</v>
      </c>
      <c r="M2" s="137" t="s">
        <v>13</v>
      </c>
      <c r="N2" s="137" t="s">
        <v>14</v>
      </c>
      <c r="O2" s="137" t="s">
        <v>15</v>
      </c>
      <c r="P2" s="138" t="s">
        <v>16</v>
      </c>
      <c r="Q2" s="115"/>
      <c r="R2" s="139"/>
      <c r="V2" s="136"/>
      <c r="W2" s="136"/>
    </row>
    <row r="3" s="112" customFormat="1" ht="30" customHeight="1" spans="1:23">
      <c r="A3" s="119">
        <f t="shared" ref="A3:A8" si="0">ROW()-2</f>
        <v>1</v>
      </c>
      <c r="B3" s="120" t="s">
        <v>17</v>
      </c>
      <c r="C3" s="121" t="s">
        <v>18</v>
      </c>
      <c r="D3" s="120" t="s">
        <v>19</v>
      </c>
      <c r="E3" s="122">
        <f>VLOOKUP(C3,考勤!A:AM,35,0)</f>
        <v>26.5</v>
      </c>
      <c r="F3" s="122">
        <f>VLOOKUP(C3,考勤!$A$5:AP70,42,0)</f>
        <v>217</v>
      </c>
      <c r="G3" s="123">
        <v>19.5</v>
      </c>
      <c r="H3" s="119">
        <f t="shared" ref="H3:H8" si="1">G3*F3</f>
        <v>4231.5</v>
      </c>
      <c r="I3" s="119">
        <f>VLOOKUP(C3,考勤!$A$5:AP70,41,0)</f>
        <v>79.5</v>
      </c>
      <c r="J3" s="123">
        <v>20.5</v>
      </c>
      <c r="K3" s="119">
        <f t="shared" ref="K3:K8" si="2">J3*I3</f>
        <v>1629.75</v>
      </c>
      <c r="L3" s="119">
        <f>IFERROR(VLOOKUP(C3,奖惩!B:D,3,0),0)</f>
        <v>0</v>
      </c>
      <c r="M3" s="137">
        <f t="shared" ref="M3:M8" si="3">H3+K3+L3</f>
        <v>5861.25</v>
      </c>
      <c r="N3" s="137">
        <f t="shared" ref="N3:N8" si="4">E3*5</f>
        <v>132.5</v>
      </c>
      <c r="O3" s="137">
        <f t="shared" ref="O3:O8" si="5">M3+N3</f>
        <v>5993.75</v>
      </c>
      <c r="P3" s="138" t="str">
        <f>IFERROR(VLOOKUP(C3,奖惩!B:C,2,0),"")</f>
        <v/>
      </c>
      <c r="Q3" s="115">
        <f t="shared" ref="Q3:Q8" si="6">M3/(F3+I3)</f>
        <v>19.7681281618887</v>
      </c>
      <c r="R3" s="139" t="str">
        <f>VLOOKUP(C3,[1]Sheet1!$D:$T,17,0)</f>
        <v>直接人员</v>
      </c>
      <c r="S3" s="112" t="str">
        <f>VLOOKUP(C3,[1]Sheet1!$D:$M,10,0)</f>
        <v>河北</v>
      </c>
      <c r="V3" s="136"/>
      <c r="W3" s="136"/>
    </row>
    <row r="4" s="112" customFormat="1" ht="30" customHeight="1" spans="1:23">
      <c r="A4" s="119">
        <f t="shared" si="0"/>
        <v>2</v>
      </c>
      <c r="B4" s="120" t="s">
        <v>23</v>
      </c>
      <c r="C4" s="121" t="s">
        <v>24</v>
      </c>
      <c r="D4" s="120" t="s">
        <v>19</v>
      </c>
      <c r="E4" s="122">
        <f>VLOOKUP(C4,考勤!A:AM,35,0)</f>
        <v>13</v>
      </c>
      <c r="F4" s="122">
        <f>VLOOKUP(C4,考勤!$A$5:AP67,42,0)</f>
        <v>104</v>
      </c>
      <c r="G4" s="123">
        <v>19</v>
      </c>
      <c r="H4" s="119">
        <f t="shared" si="1"/>
        <v>1976</v>
      </c>
      <c r="I4" s="119">
        <f>VLOOKUP(C4,考勤!$A$5:AP71,41,0)</f>
        <v>31</v>
      </c>
      <c r="J4" s="123">
        <v>19</v>
      </c>
      <c r="K4" s="119">
        <f t="shared" si="2"/>
        <v>589</v>
      </c>
      <c r="L4" s="119">
        <f>IFERROR(VLOOKUP(C4,奖惩!B:D,3,0),0)</f>
        <v>-230</v>
      </c>
      <c r="M4" s="137">
        <f t="shared" si="3"/>
        <v>2335</v>
      </c>
      <c r="N4" s="137">
        <f t="shared" si="4"/>
        <v>65</v>
      </c>
      <c r="O4" s="137">
        <f t="shared" si="5"/>
        <v>2400</v>
      </c>
      <c r="P4" s="138" t="str">
        <f>IFERROR(VLOOKUP(C4,奖惩!B:C,2,0),"")</f>
        <v>工作期间玩手机200/宿舍检查扣款30</v>
      </c>
      <c r="Q4" s="115">
        <f t="shared" si="6"/>
        <v>17.2962962962963</v>
      </c>
      <c r="R4" s="139" t="e">
        <f>VLOOKUP(C4,[1]Sheet1!$D:$T,17,0)</f>
        <v>#N/A</v>
      </c>
      <c r="S4" s="112" t="e">
        <f>VLOOKUP(C4,[1]Sheet1!$D:$M,10,0)</f>
        <v>#N/A</v>
      </c>
      <c r="V4" s="136"/>
      <c r="W4" s="136"/>
    </row>
    <row r="5" s="112" customFormat="1" ht="30" customHeight="1" spans="1:23">
      <c r="A5" s="119">
        <f t="shared" si="0"/>
        <v>3</v>
      </c>
      <c r="B5" s="120" t="s">
        <v>23</v>
      </c>
      <c r="C5" s="121" t="s">
        <v>26</v>
      </c>
      <c r="D5" s="120" t="s">
        <v>19</v>
      </c>
      <c r="E5" s="122">
        <f>VLOOKUP(C5,考勤!A:AM,35,0)</f>
        <v>8</v>
      </c>
      <c r="F5" s="122">
        <f>VLOOKUP(C5,考勤!$A$5:AP69,42,0)</f>
        <v>64</v>
      </c>
      <c r="G5" s="123">
        <v>19</v>
      </c>
      <c r="H5" s="119">
        <f t="shared" si="1"/>
        <v>1216</v>
      </c>
      <c r="I5" s="119">
        <f>VLOOKUP(C5,考勤!$A$5:AP72,41,0)</f>
        <v>24.5</v>
      </c>
      <c r="J5" s="123">
        <v>19</v>
      </c>
      <c r="K5" s="119">
        <f t="shared" si="2"/>
        <v>465.5</v>
      </c>
      <c r="L5" s="119">
        <f>IFERROR(VLOOKUP(C5,奖惩!B:D,3,0),0)</f>
        <v>0</v>
      </c>
      <c r="M5" s="137">
        <f t="shared" si="3"/>
        <v>1681.5</v>
      </c>
      <c r="N5" s="137">
        <f t="shared" si="4"/>
        <v>40</v>
      </c>
      <c r="O5" s="137">
        <f t="shared" si="5"/>
        <v>1721.5</v>
      </c>
      <c r="P5" s="138" t="str">
        <f>IFERROR(VLOOKUP(C5,奖惩!B:C,2,0),"")</f>
        <v/>
      </c>
      <c r="Q5" s="115">
        <f t="shared" si="6"/>
        <v>19</v>
      </c>
      <c r="R5" s="139" t="e">
        <f>VLOOKUP(C5,[1]Sheet1!$D:$T,17,0)</f>
        <v>#N/A</v>
      </c>
      <c r="S5" s="112" t="e">
        <f>VLOOKUP(C5,[1]Sheet1!$D:$M,10,0)</f>
        <v>#N/A</v>
      </c>
      <c r="V5" s="136"/>
      <c r="W5" s="136"/>
    </row>
    <row r="6" s="112" customFormat="1" ht="30" customHeight="1" spans="1:23">
      <c r="A6" s="119">
        <f t="shared" si="0"/>
        <v>4</v>
      </c>
      <c r="B6" s="120" t="s">
        <v>23</v>
      </c>
      <c r="C6" s="121" t="s">
        <v>27</v>
      </c>
      <c r="D6" s="120" t="s">
        <v>19</v>
      </c>
      <c r="E6" s="122">
        <f>VLOOKUP(C6,考勤!A:AM,35,0)</f>
        <v>4</v>
      </c>
      <c r="F6" s="122">
        <f>VLOOKUP(C6,考勤!$A$5:AP74,42,0)</f>
        <v>32</v>
      </c>
      <c r="G6" s="123">
        <v>18</v>
      </c>
      <c r="H6" s="119">
        <f t="shared" si="1"/>
        <v>576</v>
      </c>
      <c r="I6" s="119">
        <f>VLOOKUP(C6,考勤!$A$5:AP73,41,0)</f>
        <v>10.5</v>
      </c>
      <c r="J6" s="123">
        <v>18</v>
      </c>
      <c r="K6" s="119">
        <f t="shared" si="2"/>
        <v>189</v>
      </c>
      <c r="L6" s="119">
        <f>IFERROR(VLOOKUP(C6,奖惩!B:D,3,0),0)</f>
        <v>0</v>
      </c>
      <c r="M6" s="137">
        <f t="shared" si="3"/>
        <v>765</v>
      </c>
      <c r="N6" s="137">
        <f t="shared" si="4"/>
        <v>20</v>
      </c>
      <c r="O6" s="137">
        <f t="shared" si="5"/>
        <v>785</v>
      </c>
      <c r="P6" s="138" t="str">
        <f>IFERROR(VLOOKUP(C6,奖惩!B:C,2,0),"")</f>
        <v/>
      </c>
      <c r="Q6" s="115">
        <f t="shared" si="6"/>
        <v>18</v>
      </c>
      <c r="R6" s="139" t="e">
        <f>VLOOKUP(C6,[1]Sheet1!$D:$T,17,0)</f>
        <v>#N/A</v>
      </c>
      <c r="S6" s="112" t="e">
        <f>VLOOKUP(C6,[1]Sheet1!$D:$M,10,0)</f>
        <v>#N/A</v>
      </c>
      <c r="V6" s="136"/>
      <c r="W6" s="136"/>
    </row>
    <row r="7" s="112" customFormat="1" ht="30" customHeight="1" spans="1:23">
      <c r="A7" s="119">
        <f t="shared" si="0"/>
        <v>5</v>
      </c>
      <c r="B7" s="120" t="s">
        <v>23</v>
      </c>
      <c r="C7" s="121" t="s">
        <v>28</v>
      </c>
      <c r="D7" s="120" t="s">
        <v>19</v>
      </c>
      <c r="E7" s="122">
        <f>VLOOKUP(C7,考勤!A:AM,35,0)</f>
        <v>4</v>
      </c>
      <c r="F7" s="122">
        <f>VLOOKUP(C7,考勤!$A$5:AP74,42,0)</f>
        <v>32</v>
      </c>
      <c r="G7" s="123">
        <v>19</v>
      </c>
      <c r="H7" s="119">
        <f t="shared" si="1"/>
        <v>608</v>
      </c>
      <c r="I7" s="119">
        <f>VLOOKUP(C7,考勤!$A$5:AP74,41,0)</f>
        <v>10.5</v>
      </c>
      <c r="J7" s="123">
        <v>19</v>
      </c>
      <c r="K7" s="119">
        <f t="shared" si="2"/>
        <v>199.5</v>
      </c>
      <c r="L7" s="119">
        <f>IFERROR(VLOOKUP(C7,奖惩!B:D,3,0),0)</f>
        <v>0</v>
      </c>
      <c r="M7" s="137">
        <f t="shared" si="3"/>
        <v>807.5</v>
      </c>
      <c r="N7" s="137">
        <f t="shared" si="4"/>
        <v>20</v>
      </c>
      <c r="O7" s="137">
        <f t="shared" si="5"/>
        <v>827.5</v>
      </c>
      <c r="P7" s="138" t="str">
        <f>IFERROR(VLOOKUP(C7,奖惩!B:C,2,0),"")</f>
        <v/>
      </c>
      <c r="Q7" s="115">
        <f t="shared" si="6"/>
        <v>19</v>
      </c>
      <c r="R7" s="139" t="e">
        <f>VLOOKUP(C7,[1]Sheet1!$D:$T,17,0)</f>
        <v>#N/A</v>
      </c>
      <c r="S7" s="112" t="e">
        <f>VLOOKUP(C7,[1]Sheet1!$D:$M,10,0)</f>
        <v>#N/A</v>
      </c>
      <c r="V7" s="136"/>
      <c r="W7" s="136"/>
    </row>
    <row r="8" s="112" customFormat="1" ht="30" customHeight="1" spans="1:23">
      <c r="A8" s="119">
        <f t="shared" si="0"/>
        <v>6</v>
      </c>
      <c r="B8" s="120" t="s">
        <v>23</v>
      </c>
      <c r="C8" s="121" t="s">
        <v>29</v>
      </c>
      <c r="D8" s="120" t="s">
        <v>19</v>
      </c>
      <c r="E8" s="122">
        <f>VLOOKUP(C8,考勤!A:AM,35,0)</f>
        <v>15</v>
      </c>
      <c r="F8" s="122">
        <f>VLOOKUP(C8,考勤!$A$5:AP100,42,0)</f>
        <v>121.5</v>
      </c>
      <c r="G8" s="123">
        <v>19</v>
      </c>
      <c r="H8" s="119">
        <f t="shared" si="1"/>
        <v>2308.5</v>
      </c>
      <c r="I8" s="119">
        <f>VLOOKUP(C8,考勤!$A$5:AP100,41,0)</f>
        <v>22</v>
      </c>
      <c r="J8" s="123">
        <v>19</v>
      </c>
      <c r="K8" s="119">
        <f t="shared" si="2"/>
        <v>418</v>
      </c>
      <c r="L8" s="119">
        <f>IFERROR(VLOOKUP(C8,奖惩!B:D,3,0),0)</f>
        <v>119.5</v>
      </c>
      <c r="M8" s="137">
        <f t="shared" si="3"/>
        <v>2846</v>
      </c>
      <c r="N8" s="137">
        <f t="shared" si="4"/>
        <v>75</v>
      </c>
      <c r="O8" s="137">
        <f t="shared" si="5"/>
        <v>2921</v>
      </c>
      <c r="P8" s="138" t="str">
        <f>IFERROR(VLOOKUP(C8,奖惩!B:C,2,0),"")</f>
        <v>补9月工资差</v>
      </c>
      <c r="Q8" s="115">
        <f t="shared" si="6"/>
        <v>19.8327526132404</v>
      </c>
      <c r="R8" s="139" t="e">
        <f>VLOOKUP(C8,[1]Sheet1!$D:$T,17,0)</f>
        <v>#N/A</v>
      </c>
      <c r="S8" s="112" t="e">
        <f>VLOOKUP(C8,[1]Sheet1!$D:$M,10,0)</f>
        <v>#N/A</v>
      </c>
      <c r="V8" s="136"/>
      <c r="W8" s="136"/>
    </row>
    <row r="9" s="112" customFormat="1" ht="30" customHeight="1" spans="1:23">
      <c r="A9" s="119">
        <f t="shared" ref="A9:A14" si="7">ROW()-2</f>
        <v>7</v>
      </c>
      <c r="B9" s="120" t="s">
        <v>31</v>
      </c>
      <c r="C9" s="121" t="s">
        <v>32</v>
      </c>
      <c r="D9" s="120" t="s">
        <v>33</v>
      </c>
      <c r="E9" s="122">
        <f>VLOOKUP(C9,考勤!A:AM,35,0)</f>
        <v>28</v>
      </c>
      <c r="F9" s="122">
        <f>VLOOKUP(C9,考勤!$A$5:AP75,42,0)</f>
        <v>228</v>
      </c>
      <c r="G9" s="123">
        <v>18.5</v>
      </c>
      <c r="H9" s="119">
        <f t="shared" ref="H9:H14" si="8">G9*F9</f>
        <v>4218</v>
      </c>
      <c r="I9" s="119">
        <f>VLOOKUP(C9,考勤!$A$5:AP75,41,0)</f>
        <v>84.5</v>
      </c>
      <c r="J9" s="123">
        <v>18.5</v>
      </c>
      <c r="K9" s="119">
        <f t="shared" ref="K9:K14" si="9">J9*I9</f>
        <v>1563.25</v>
      </c>
      <c r="L9" s="119">
        <f>IFERROR(VLOOKUP(C9,奖惩!B:D,3,0),0)</f>
        <v>0</v>
      </c>
      <c r="M9" s="137">
        <f t="shared" ref="M9:M14" si="10">H9+K9+L9</f>
        <v>5781.25</v>
      </c>
      <c r="N9" s="137">
        <f t="shared" ref="N9:N14" si="11">E9*5</f>
        <v>140</v>
      </c>
      <c r="O9" s="137">
        <f t="shared" ref="O9:O14" si="12">M9+N9</f>
        <v>5921.25</v>
      </c>
      <c r="P9" s="138" t="str">
        <f>IFERROR(VLOOKUP(C9,奖惩!B:C,2,0),"")</f>
        <v/>
      </c>
      <c r="Q9" s="115">
        <f t="shared" ref="Q9:Q19" si="13">M9/(F9+I9)</f>
        <v>18.5</v>
      </c>
      <c r="R9" s="139" t="e">
        <f>VLOOKUP(C9,[1]Sheet1!$D:$T,17,0)</f>
        <v>#N/A</v>
      </c>
      <c r="S9" s="112" t="e">
        <f>VLOOKUP(C9,[1]Sheet1!$D:$M,10,0)</f>
        <v>#N/A</v>
      </c>
      <c r="V9" s="136"/>
      <c r="W9" s="136"/>
    </row>
    <row r="10" s="112" customFormat="1" ht="30" customHeight="1" spans="1:23">
      <c r="A10" s="119">
        <f t="shared" si="7"/>
        <v>8</v>
      </c>
      <c r="B10" s="120" t="s">
        <v>31</v>
      </c>
      <c r="C10" s="121" t="s">
        <v>34</v>
      </c>
      <c r="D10" s="120" t="s">
        <v>33</v>
      </c>
      <c r="E10" s="122">
        <f>VLOOKUP(C10,考勤!A:AM,35,0)</f>
        <v>26</v>
      </c>
      <c r="F10" s="122">
        <f>VLOOKUP(C10,考勤!$A$5:AP76,42,0)</f>
        <v>211.5</v>
      </c>
      <c r="G10" s="123">
        <v>18.5</v>
      </c>
      <c r="H10" s="119">
        <f t="shared" si="8"/>
        <v>3912.75</v>
      </c>
      <c r="I10" s="119">
        <f>VLOOKUP(C10,考勤!$A$5:AP76,41,0)</f>
        <v>72</v>
      </c>
      <c r="J10" s="123">
        <v>18.5</v>
      </c>
      <c r="K10" s="119">
        <f t="shared" si="9"/>
        <v>1332</v>
      </c>
      <c r="L10" s="119">
        <f>IFERROR(VLOOKUP(C10,奖惩!B:D,3,0),0)</f>
        <v>0</v>
      </c>
      <c r="M10" s="137">
        <f t="shared" si="10"/>
        <v>5244.75</v>
      </c>
      <c r="N10" s="137">
        <f t="shared" si="11"/>
        <v>130</v>
      </c>
      <c r="O10" s="137">
        <f t="shared" si="12"/>
        <v>5374.75</v>
      </c>
      <c r="P10" s="138" t="str">
        <f>IFERROR(VLOOKUP(C10,奖惩!B:C,2,0),"")</f>
        <v/>
      </c>
      <c r="Q10" s="115">
        <f t="shared" si="13"/>
        <v>18.5</v>
      </c>
      <c r="R10" s="139" t="e">
        <f>VLOOKUP(C10,[1]Sheet1!$D:$T,17,0)</f>
        <v>#N/A</v>
      </c>
      <c r="S10" s="112" t="e">
        <f>VLOOKUP(C10,[1]Sheet1!$D:$M,10,0)</f>
        <v>#N/A</v>
      </c>
      <c r="V10" s="136"/>
      <c r="W10" s="136"/>
    </row>
    <row r="11" s="112" customFormat="1" ht="30" customHeight="1" spans="1:23">
      <c r="A11" s="119">
        <f t="shared" si="7"/>
        <v>9</v>
      </c>
      <c r="B11" s="120" t="s">
        <v>31</v>
      </c>
      <c r="C11" s="121" t="s">
        <v>35</v>
      </c>
      <c r="D11" s="120" t="s">
        <v>33</v>
      </c>
      <c r="E11" s="122">
        <f>VLOOKUP(C11,考勤!A:AM,35,0)</f>
        <v>26.5</v>
      </c>
      <c r="F11" s="122">
        <f>VLOOKUP(C11,考勤!$A$5:AP77,42,0)</f>
        <v>218.5</v>
      </c>
      <c r="G11" s="123">
        <v>18.5</v>
      </c>
      <c r="H11" s="119">
        <f t="shared" si="8"/>
        <v>4042.25</v>
      </c>
      <c r="I11" s="119">
        <f>VLOOKUP(C11,考勤!$A$5:AP77,41,0)</f>
        <v>78</v>
      </c>
      <c r="J11" s="123">
        <v>18.5</v>
      </c>
      <c r="K11" s="119">
        <f t="shared" si="9"/>
        <v>1443</v>
      </c>
      <c r="L11" s="119">
        <f>IFERROR(VLOOKUP(C11,奖惩!B:D,3,0),0)</f>
        <v>0</v>
      </c>
      <c r="M11" s="137">
        <f t="shared" si="10"/>
        <v>5485.25</v>
      </c>
      <c r="N11" s="137">
        <f t="shared" si="11"/>
        <v>132.5</v>
      </c>
      <c r="O11" s="137">
        <f t="shared" si="12"/>
        <v>5617.75</v>
      </c>
      <c r="P11" s="138" t="str">
        <f>IFERROR(VLOOKUP(C11,奖惩!B:C,2,0),"")</f>
        <v/>
      </c>
      <c r="Q11" s="115">
        <f t="shared" si="13"/>
        <v>18.5</v>
      </c>
      <c r="R11" s="139" t="e">
        <f>VLOOKUP(C11,[1]Sheet1!$D:$T,17,0)</f>
        <v>#N/A</v>
      </c>
      <c r="S11" s="112" t="e">
        <f>VLOOKUP(C11,[1]Sheet1!$D:$M,10,0)</f>
        <v>#N/A</v>
      </c>
      <c r="V11" s="136"/>
      <c r="W11" s="136"/>
    </row>
    <row r="12" s="112" customFormat="1" ht="30" customHeight="1" spans="1:23">
      <c r="A12" s="119">
        <f t="shared" si="7"/>
        <v>10</v>
      </c>
      <c r="B12" s="120" t="s">
        <v>31</v>
      </c>
      <c r="C12" s="121" t="s">
        <v>36</v>
      </c>
      <c r="D12" s="120" t="s">
        <v>33</v>
      </c>
      <c r="E12" s="122">
        <f>VLOOKUP(C12,考勤!A:AM,35,0)</f>
        <v>4</v>
      </c>
      <c r="F12" s="122">
        <f>VLOOKUP(C12,考勤!$A$5:AP85,42,0)</f>
        <v>32</v>
      </c>
      <c r="G12" s="123">
        <v>18.5</v>
      </c>
      <c r="H12" s="119">
        <f t="shared" si="8"/>
        <v>592</v>
      </c>
      <c r="I12" s="119">
        <f>VLOOKUP(C12,考勤!$A$5:AP85,41,0)</f>
        <v>4</v>
      </c>
      <c r="J12" s="123">
        <v>18.5</v>
      </c>
      <c r="K12" s="119">
        <f t="shared" si="9"/>
        <v>74</v>
      </c>
      <c r="L12" s="119">
        <f>IFERROR(VLOOKUP(C12,奖惩!B:D,3,0),0)</f>
        <v>0</v>
      </c>
      <c r="M12" s="137">
        <f t="shared" si="10"/>
        <v>666</v>
      </c>
      <c r="N12" s="137">
        <f t="shared" si="11"/>
        <v>20</v>
      </c>
      <c r="O12" s="137">
        <f t="shared" si="12"/>
        <v>686</v>
      </c>
      <c r="P12" s="138" t="str">
        <f>IFERROR(VLOOKUP(C12,奖惩!B:C,2,0),"")</f>
        <v/>
      </c>
      <c r="Q12" s="115">
        <f t="shared" si="13"/>
        <v>18.5</v>
      </c>
      <c r="R12" s="139" t="e">
        <f>VLOOKUP(C12,[1]Sheet1!$D:$T,17,0)</f>
        <v>#N/A</v>
      </c>
      <c r="S12" s="112" t="e">
        <f>VLOOKUP(C12,[1]Sheet1!$D:$M,10,0)</f>
        <v>#N/A</v>
      </c>
      <c r="V12" s="136"/>
      <c r="W12" s="136"/>
    </row>
    <row r="13" s="112" customFormat="1" ht="30" customHeight="1" spans="1:23">
      <c r="A13" s="119">
        <f t="shared" si="7"/>
        <v>11</v>
      </c>
      <c r="B13" s="120" t="s">
        <v>31</v>
      </c>
      <c r="C13" s="121" t="s">
        <v>37</v>
      </c>
      <c r="D13" s="120" t="s">
        <v>33</v>
      </c>
      <c r="E13" s="122">
        <f>VLOOKUP(C13,考勤!A:AM,35,0)</f>
        <v>1</v>
      </c>
      <c r="F13" s="122">
        <f>VLOOKUP(C13,考勤!$A$5:AP86,42,0)</f>
        <v>8</v>
      </c>
      <c r="G13" s="123">
        <v>18.5</v>
      </c>
      <c r="H13" s="119">
        <f t="shared" si="8"/>
        <v>148</v>
      </c>
      <c r="I13" s="119">
        <f>VLOOKUP(C13,考勤!$A$5:AP86,41,0)</f>
        <v>0.5</v>
      </c>
      <c r="J13" s="123">
        <v>18.5</v>
      </c>
      <c r="K13" s="119">
        <f t="shared" si="9"/>
        <v>9.25</v>
      </c>
      <c r="L13" s="119">
        <f>IFERROR(VLOOKUP(C13,奖惩!B:D,3,0),0)</f>
        <v>0</v>
      </c>
      <c r="M13" s="137">
        <f t="shared" si="10"/>
        <v>157.25</v>
      </c>
      <c r="N13" s="137">
        <f t="shared" si="11"/>
        <v>5</v>
      </c>
      <c r="O13" s="137">
        <f t="shared" si="12"/>
        <v>162.25</v>
      </c>
      <c r="P13" s="138" t="str">
        <f>IFERROR(VLOOKUP(C13,奖惩!B:C,2,0),"")</f>
        <v/>
      </c>
      <c r="Q13" s="115">
        <f t="shared" si="13"/>
        <v>18.5</v>
      </c>
      <c r="R13" s="139" t="e">
        <f>VLOOKUP(C13,[1]Sheet1!$D:$T,17,0)</f>
        <v>#N/A</v>
      </c>
      <c r="S13" s="112" t="e">
        <f>VLOOKUP(C13,[1]Sheet1!$D:$M,10,0)</f>
        <v>#N/A</v>
      </c>
      <c r="V13" s="136"/>
      <c r="W13" s="136"/>
    </row>
    <row r="14" s="112" customFormat="1" ht="30" customHeight="1" spans="1:23">
      <c r="A14" s="119">
        <f t="shared" ref="A14:A38" si="14">ROW()-2</f>
        <v>12</v>
      </c>
      <c r="B14" s="120" t="s">
        <v>38</v>
      </c>
      <c r="C14" s="121" t="s">
        <v>39</v>
      </c>
      <c r="D14" s="120" t="s">
        <v>33</v>
      </c>
      <c r="E14" s="122">
        <f>VLOOKUP(C14,考勤!A:AM,35,0)</f>
        <v>30</v>
      </c>
      <c r="F14" s="122">
        <f>VLOOKUP(C14,考勤!$A$5:AP83,42,0)</f>
        <v>240</v>
      </c>
      <c r="G14" s="123">
        <v>18</v>
      </c>
      <c r="H14" s="119">
        <f t="shared" si="8"/>
        <v>4320</v>
      </c>
      <c r="I14" s="119">
        <f>VLOOKUP(C14,考勤!$A$5:AP83,41,0)</f>
        <v>86</v>
      </c>
      <c r="J14" s="123">
        <v>18</v>
      </c>
      <c r="K14" s="119">
        <f t="shared" si="9"/>
        <v>1548</v>
      </c>
      <c r="L14" s="119">
        <f>IFERROR(VLOOKUP(C14,奖惩!B:D,3,0),0)</f>
        <v>0</v>
      </c>
      <c r="M14" s="137">
        <f t="shared" si="10"/>
        <v>5868</v>
      </c>
      <c r="N14" s="137">
        <f t="shared" si="11"/>
        <v>150</v>
      </c>
      <c r="O14" s="137">
        <f t="shared" si="12"/>
        <v>6018</v>
      </c>
      <c r="P14" s="138" t="str">
        <f>IFERROR(VLOOKUP(C14,奖惩!B:C,2,0),"")</f>
        <v/>
      </c>
      <c r="Q14" s="115">
        <f t="shared" si="13"/>
        <v>18</v>
      </c>
      <c r="R14" s="139" t="str">
        <f>VLOOKUP(C14,[1]Sheet1!$D:$T,17,0)</f>
        <v>直接人员</v>
      </c>
      <c r="S14" s="112" t="str">
        <f>VLOOKUP(C14,[1]Sheet1!$D:$M,10,0)</f>
        <v>河北</v>
      </c>
      <c r="V14" s="136"/>
      <c r="W14" s="136"/>
    </row>
    <row r="15" s="112" customFormat="1" ht="30" customHeight="1" spans="1:23">
      <c r="A15" s="119">
        <f t="shared" si="14"/>
        <v>13</v>
      </c>
      <c r="B15" s="120" t="s">
        <v>38</v>
      </c>
      <c r="C15" s="121" t="s">
        <v>40</v>
      </c>
      <c r="D15" s="120" t="s">
        <v>33</v>
      </c>
      <c r="E15" s="122">
        <f>VLOOKUP(C15,考勤!A:AM,35,0)</f>
        <v>27</v>
      </c>
      <c r="F15" s="122">
        <f>VLOOKUP(C15,考勤!$A$5:AP84,42,0)</f>
        <v>215.5</v>
      </c>
      <c r="G15" s="123">
        <v>18</v>
      </c>
      <c r="H15" s="119">
        <f t="shared" ref="H15:H38" si="15">G15*F15</f>
        <v>3879</v>
      </c>
      <c r="I15" s="119">
        <f>VLOOKUP(C15,考勤!$A$5:AP84,41,0)</f>
        <v>79</v>
      </c>
      <c r="J15" s="123">
        <v>18</v>
      </c>
      <c r="K15" s="119">
        <f t="shared" ref="K15:K38" si="16">J15*I15</f>
        <v>1422</v>
      </c>
      <c r="L15" s="119">
        <f>IFERROR(VLOOKUP(C15,奖惩!B:D,3,0),0)</f>
        <v>0</v>
      </c>
      <c r="M15" s="137">
        <f t="shared" ref="M15:M38" si="17">H15+K15+L15</f>
        <v>5301</v>
      </c>
      <c r="N15" s="137">
        <f t="shared" ref="N15:N38" si="18">E15*5</f>
        <v>135</v>
      </c>
      <c r="O15" s="137">
        <f t="shared" ref="O15:O38" si="19">M15+N15</f>
        <v>5436</v>
      </c>
      <c r="P15" s="138" t="str">
        <f>IFERROR(VLOOKUP(C15,奖惩!B:C,2,0),"")</f>
        <v/>
      </c>
      <c r="Q15" s="115">
        <f t="shared" si="13"/>
        <v>18</v>
      </c>
      <c r="R15" s="139" t="e">
        <f>VLOOKUP(C15,[1]Sheet1!$D:$T,17,0)</f>
        <v>#N/A</v>
      </c>
      <c r="S15" s="112" t="e">
        <f>VLOOKUP(C15,[1]Sheet1!$D:$M,10,0)</f>
        <v>#N/A</v>
      </c>
      <c r="V15" s="136"/>
      <c r="W15" s="136"/>
    </row>
    <row r="16" s="112" customFormat="1" ht="30" customHeight="1" spans="1:23">
      <c r="A16" s="119">
        <f t="shared" si="14"/>
        <v>14</v>
      </c>
      <c r="B16" s="120" t="s">
        <v>38</v>
      </c>
      <c r="C16" s="121" t="s">
        <v>41</v>
      </c>
      <c r="D16" s="120" t="s">
        <v>33</v>
      </c>
      <c r="E16" s="122">
        <f>VLOOKUP(C16,考勤!A:AM,35,0)</f>
        <v>27</v>
      </c>
      <c r="F16" s="122">
        <f>VLOOKUP(C16,考勤!$A$5:AP85,42,0)</f>
        <v>216</v>
      </c>
      <c r="G16" s="123">
        <v>18</v>
      </c>
      <c r="H16" s="119">
        <f t="shared" si="15"/>
        <v>3888</v>
      </c>
      <c r="I16" s="119">
        <f>VLOOKUP(C16,考勤!$A$5:AP85,41,0)</f>
        <v>89.5</v>
      </c>
      <c r="J16" s="123">
        <v>18</v>
      </c>
      <c r="K16" s="119">
        <f t="shared" si="16"/>
        <v>1611</v>
      </c>
      <c r="L16" s="119">
        <f>IFERROR(VLOOKUP(C16,奖惩!B:D,3,0),0)</f>
        <v>0</v>
      </c>
      <c r="M16" s="137">
        <f t="shared" si="17"/>
        <v>5499</v>
      </c>
      <c r="N16" s="137">
        <f t="shared" si="18"/>
        <v>135</v>
      </c>
      <c r="O16" s="137">
        <f t="shared" si="19"/>
        <v>5634</v>
      </c>
      <c r="P16" s="138" t="str">
        <f>IFERROR(VLOOKUP(C16,奖惩!B:C,2,0),"")</f>
        <v/>
      </c>
      <c r="Q16" s="115">
        <f t="shared" si="13"/>
        <v>18</v>
      </c>
      <c r="R16" s="139" t="e">
        <f>VLOOKUP(C16,[1]Sheet1!$D:$T,17,0)</f>
        <v>#N/A</v>
      </c>
      <c r="S16" s="112" t="e">
        <f>VLOOKUP(C16,[1]Sheet1!$D:$M,10,0)</f>
        <v>#N/A</v>
      </c>
      <c r="V16" s="136"/>
      <c r="W16" s="136"/>
    </row>
    <row r="17" s="112" customFormat="1" ht="30" customHeight="1" spans="1:23">
      <c r="A17" s="119">
        <f t="shared" si="14"/>
        <v>15</v>
      </c>
      <c r="B17" s="120" t="s">
        <v>38</v>
      </c>
      <c r="C17" s="121" t="s">
        <v>42</v>
      </c>
      <c r="D17" s="120" t="s">
        <v>33</v>
      </c>
      <c r="E17" s="122">
        <f>VLOOKUP(C17,考勤!A:AM,35,0)</f>
        <v>24</v>
      </c>
      <c r="F17" s="122">
        <f>VLOOKUP(C17,考勤!$A$5:AP86,42,0)</f>
        <v>192</v>
      </c>
      <c r="G17" s="123">
        <v>18</v>
      </c>
      <c r="H17" s="119">
        <f t="shared" si="15"/>
        <v>3456</v>
      </c>
      <c r="I17" s="119">
        <f>VLOOKUP(C17,考勤!$A$5:AP86,41,0)</f>
        <v>78.5</v>
      </c>
      <c r="J17" s="123">
        <v>18</v>
      </c>
      <c r="K17" s="119">
        <f t="shared" si="16"/>
        <v>1413</v>
      </c>
      <c r="L17" s="119">
        <f>IFERROR(VLOOKUP(C17,奖惩!B:D,3,0),0)</f>
        <v>0</v>
      </c>
      <c r="M17" s="137">
        <f t="shared" si="17"/>
        <v>4869</v>
      </c>
      <c r="N17" s="137">
        <f t="shared" si="18"/>
        <v>120</v>
      </c>
      <c r="O17" s="137">
        <f t="shared" si="19"/>
        <v>4989</v>
      </c>
      <c r="P17" s="138" t="str">
        <f>IFERROR(VLOOKUP(C17,奖惩!B:C,2,0),"")</f>
        <v/>
      </c>
      <c r="Q17" s="115">
        <f t="shared" si="13"/>
        <v>18</v>
      </c>
      <c r="R17" s="139" t="e">
        <f>VLOOKUP(C17,[1]Sheet1!$D:$T,17,0)</f>
        <v>#N/A</v>
      </c>
      <c r="S17" s="112" t="e">
        <f>VLOOKUP(C17,[1]Sheet1!$D:$M,10,0)</f>
        <v>#N/A</v>
      </c>
      <c r="V17" s="136"/>
      <c r="W17" s="136"/>
    </row>
    <row r="18" s="112" customFormat="1" ht="30" customHeight="1" spans="1:23">
      <c r="A18" s="119">
        <f t="shared" si="14"/>
        <v>16</v>
      </c>
      <c r="B18" s="120" t="s">
        <v>38</v>
      </c>
      <c r="C18" s="121" t="s">
        <v>43</v>
      </c>
      <c r="D18" s="120" t="s">
        <v>33</v>
      </c>
      <c r="E18" s="122">
        <f>VLOOKUP(C18,考勤!A:AM,35,0)</f>
        <v>28</v>
      </c>
      <c r="F18" s="122">
        <f>VLOOKUP(C18,考勤!$A$5:AP88,42,0)</f>
        <v>224</v>
      </c>
      <c r="G18" s="123">
        <v>18</v>
      </c>
      <c r="H18" s="119">
        <f t="shared" si="15"/>
        <v>4032</v>
      </c>
      <c r="I18" s="119">
        <f>VLOOKUP(C18,考勤!$A$5:AP88,41,0)</f>
        <v>85.5</v>
      </c>
      <c r="J18" s="123">
        <v>18</v>
      </c>
      <c r="K18" s="119">
        <f t="shared" si="16"/>
        <v>1539</v>
      </c>
      <c r="L18" s="119">
        <f>IFERROR(VLOOKUP(C18,奖惩!B:D,3,0),0)</f>
        <v>0</v>
      </c>
      <c r="M18" s="137">
        <f t="shared" si="17"/>
        <v>5571</v>
      </c>
      <c r="N18" s="137">
        <f t="shared" si="18"/>
        <v>140</v>
      </c>
      <c r="O18" s="137">
        <f t="shared" si="19"/>
        <v>5711</v>
      </c>
      <c r="P18" s="138" t="str">
        <f>IFERROR(VLOOKUP(C18,奖惩!B:C,2,0),"")</f>
        <v/>
      </c>
      <c r="Q18" s="115">
        <f t="shared" si="13"/>
        <v>18</v>
      </c>
      <c r="R18" s="139"/>
      <c r="V18" s="136"/>
      <c r="W18" s="136"/>
    </row>
    <row r="19" s="112" customFormat="1" ht="30" customHeight="1" spans="1:23">
      <c r="A19" s="119">
        <f t="shared" si="14"/>
        <v>17</v>
      </c>
      <c r="B19" s="120" t="s">
        <v>38</v>
      </c>
      <c r="C19" s="121" t="s">
        <v>44</v>
      </c>
      <c r="D19" s="120" t="s">
        <v>33</v>
      </c>
      <c r="E19" s="122">
        <f>VLOOKUP(C19,考勤!A:AM,35,0)</f>
        <v>7</v>
      </c>
      <c r="F19" s="122">
        <f>VLOOKUP(C19,考勤!$A$5:AP89,42,0)</f>
        <v>56</v>
      </c>
      <c r="G19" s="123">
        <v>18</v>
      </c>
      <c r="H19" s="119">
        <f t="shared" si="15"/>
        <v>1008</v>
      </c>
      <c r="I19" s="119">
        <f>VLOOKUP(C19,考勤!$A$5:AP89,41,0)</f>
        <v>21</v>
      </c>
      <c r="J19" s="123">
        <v>18</v>
      </c>
      <c r="K19" s="119">
        <f t="shared" si="16"/>
        <v>378</v>
      </c>
      <c r="L19" s="119">
        <f>IFERROR(VLOOKUP(C19,奖惩!B:D,3,0),0)</f>
        <v>0</v>
      </c>
      <c r="M19" s="137">
        <f t="shared" si="17"/>
        <v>1386</v>
      </c>
      <c r="N19" s="137">
        <f t="shared" si="18"/>
        <v>35</v>
      </c>
      <c r="O19" s="137">
        <f t="shared" si="19"/>
        <v>1421</v>
      </c>
      <c r="P19" s="138" t="str">
        <f>IFERROR(VLOOKUP(C19,奖惩!B:C,2,0),"")</f>
        <v/>
      </c>
      <c r="Q19" s="115">
        <f t="shared" si="13"/>
        <v>18</v>
      </c>
      <c r="R19" s="139"/>
      <c r="V19" s="136"/>
      <c r="W19" s="136"/>
    </row>
    <row r="20" s="112" customFormat="1" ht="30" customHeight="1" spans="1:23">
      <c r="A20" s="119">
        <f t="shared" si="14"/>
        <v>18</v>
      </c>
      <c r="B20" s="120" t="s">
        <v>45</v>
      </c>
      <c r="C20" s="121" t="s">
        <v>46</v>
      </c>
      <c r="D20" s="120" t="s">
        <v>33</v>
      </c>
      <c r="E20" s="122">
        <f>VLOOKUP(C20,考勤!A:AM,35,0)</f>
        <v>29.5</v>
      </c>
      <c r="F20" s="122">
        <f>VLOOKUP(C20,考勤!$A$5:AP90,42,0)</f>
        <v>238</v>
      </c>
      <c r="G20" s="123">
        <v>18</v>
      </c>
      <c r="H20" s="119">
        <f t="shared" si="15"/>
        <v>4284</v>
      </c>
      <c r="I20" s="119">
        <f>VLOOKUP(C20,考勤!$A$5:AP90,41,0)</f>
        <v>73</v>
      </c>
      <c r="J20" s="123">
        <v>18</v>
      </c>
      <c r="K20" s="119">
        <f t="shared" si="16"/>
        <v>1314</v>
      </c>
      <c r="L20" s="119">
        <f>IFERROR(VLOOKUP(C20,奖惩!B:D,3,0),0)</f>
        <v>0</v>
      </c>
      <c r="M20" s="137">
        <f t="shared" si="17"/>
        <v>5598</v>
      </c>
      <c r="N20" s="137">
        <f t="shared" si="18"/>
        <v>147.5</v>
      </c>
      <c r="O20" s="137">
        <f t="shared" si="19"/>
        <v>5745.5</v>
      </c>
      <c r="P20" s="138" t="str">
        <f>IFERROR(VLOOKUP(C20,奖惩!B:C,2,0),"")</f>
        <v/>
      </c>
      <c r="Q20" s="115"/>
      <c r="R20" s="139"/>
      <c r="V20" s="136"/>
      <c r="W20" s="136"/>
    </row>
    <row r="21" s="112" customFormat="1" ht="30" customHeight="1" spans="1:23">
      <c r="A21" s="119">
        <f t="shared" si="14"/>
        <v>19</v>
      </c>
      <c r="B21" s="120" t="s">
        <v>45</v>
      </c>
      <c r="C21" s="121" t="s">
        <v>47</v>
      </c>
      <c r="D21" s="120" t="s">
        <v>33</v>
      </c>
      <c r="E21" s="122">
        <f>VLOOKUP(C21,考勤!A:AM,35,0)</f>
        <v>12</v>
      </c>
      <c r="F21" s="122">
        <f>VLOOKUP(C21,考勤!$A$5:AP91,42,0)</f>
        <v>96</v>
      </c>
      <c r="G21" s="123">
        <v>18</v>
      </c>
      <c r="H21" s="119">
        <f t="shared" si="15"/>
        <v>1728</v>
      </c>
      <c r="I21" s="119">
        <f>VLOOKUP(C21,考勤!$A$5:AP91,41,0)</f>
        <v>26.5</v>
      </c>
      <c r="J21" s="123">
        <v>18</v>
      </c>
      <c r="K21" s="119">
        <f t="shared" si="16"/>
        <v>477</v>
      </c>
      <c r="L21" s="119">
        <f>IFERROR(VLOOKUP(C21,奖惩!B:D,3,0),0)</f>
        <v>0</v>
      </c>
      <c r="M21" s="137">
        <f t="shared" si="17"/>
        <v>2205</v>
      </c>
      <c r="N21" s="137">
        <f t="shared" si="18"/>
        <v>60</v>
      </c>
      <c r="O21" s="137">
        <f t="shared" si="19"/>
        <v>2265</v>
      </c>
      <c r="P21" s="138" t="str">
        <f>IFERROR(VLOOKUP(C21,奖惩!B:C,2,0),"")</f>
        <v/>
      </c>
      <c r="Q21" s="115"/>
      <c r="R21" s="139"/>
      <c r="V21" s="136"/>
      <c r="W21" s="136"/>
    </row>
    <row r="22" s="112" customFormat="1" ht="30" customHeight="1" spans="1:23">
      <c r="A22" s="119">
        <f t="shared" si="14"/>
        <v>20</v>
      </c>
      <c r="B22" s="120" t="s">
        <v>45</v>
      </c>
      <c r="C22" s="121" t="s">
        <v>48</v>
      </c>
      <c r="D22" s="120" t="s">
        <v>33</v>
      </c>
      <c r="E22" s="122">
        <f>VLOOKUP(C22,考勤!A:AM,35,0)</f>
        <v>18</v>
      </c>
      <c r="F22" s="122">
        <f>VLOOKUP(C22,考勤!$A$5:AP92,42,0)</f>
        <v>144</v>
      </c>
      <c r="G22" s="123">
        <v>18</v>
      </c>
      <c r="H22" s="119">
        <f t="shared" si="15"/>
        <v>2592</v>
      </c>
      <c r="I22" s="119">
        <f>VLOOKUP(C22,考勤!$A$5:AP92,41,0)</f>
        <v>33</v>
      </c>
      <c r="J22" s="123">
        <v>18</v>
      </c>
      <c r="K22" s="119">
        <f t="shared" si="16"/>
        <v>594</v>
      </c>
      <c r="L22" s="119">
        <f>IFERROR(VLOOKUP(C22,奖惩!B:D,3,0),0)</f>
        <v>0</v>
      </c>
      <c r="M22" s="137">
        <f t="shared" si="17"/>
        <v>3186</v>
      </c>
      <c r="N22" s="137">
        <f t="shared" si="18"/>
        <v>90</v>
      </c>
      <c r="O22" s="137">
        <f t="shared" si="19"/>
        <v>3276</v>
      </c>
      <c r="P22" s="138" t="str">
        <f>IFERROR(VLOOKUP(C22,奖惩!B:C,2,0),"")</f>
        <v/>
      </c>
      <c r="Q22" s="115"/>
      <c r="R22" s="139"/>
      <c r="V22" s="136"/>
      <c r="W22" s="136"/>
    </row>
    <row r="23" s="112" customFormat="1" ht="30" customHeight="1" spans="1:23">
      <c r="A23" s="119">
        <f t="shared" si="14"/>
        <v>21</v>
      </c>
      <c r="B23" s="120" t="s">
        <v>45</v>
      </c>
      <c r="C23" s="121" t="s">
        <v>49</v>
      </c>
      <c r="D23" s="120" t="s">
        <v>33</v>
      </c>
      <c r="E23" s="122">
        <f>VLOOKUP(C23,考勤!A:AM,35,0)</f>
        <v>30</v>
      </c>
      <c r="F23" s="122">
        <f>VLOOKUP(C23,考勤!$A$5:AP93,42,0)</f>
        <v>240</v>
      </c>
      <c r="G23" s="123">
        <v>18</v>
      </c>
      <c r="H23" s="119">
        <f t="shared" si="15"/>
        <v>4320</v>
      </c>
      <c r="I23" s="119">
        <f>VLOOKUP(C23,考勤!$A$5:AP93,41,0)</f>
        <v>78</v>
      </c>
      <c r="J23" s="123">
        <v>18</v>
      </c>
      <c r="K23" s="119">
        <f t="shared" si="16"/>
        <v>1404</v>
      </c>
      <c r="L23" s="119">
        <f>IFERROR(VLOOKUP(C23,奖惩!B:D,3,0),0)</f>
        <v>0</v>
      </c>
      <c r="M23" s="137">
        <f t="shared" si="17"/>
        <v>5724</v>
      </c>
      <c r="N23" s="137">
        <f t="shared" si="18"/>
        <v>150</v>
      </c>
      <c r="O23" s="137">
        <f t="shared" si="19"/>
        <v>5874</v>
      </c>
      <c r="P23" s="138" t="str">
        <f>IFERROR(VLOOKUP(C23,奖惩!B:C,2,0),"")</f>
        <v/>
      </c>
      <c r="Q23" s="115"/>
      <c r="R23" s="139"/>
      <c r="V23" s="136"/>
      <c r="W23" s="136"/>
    </row>
    <row r="24" s="112" customFormat="1" ht="30" customHeight="1" spans="1:23">
      <c r="A24" s="119">
        <f t="shared" si="14"/>
        <v>22</v>
      </c>
      <c r="B24" s="120" t="s">
        <v>45</v>
      </c>
      <c r="C24" s="121" t="s">
        <v>50</v>
      </c>
      <c r="D24" s="120" t="s">
        <v>19</v>
      </c>
      <c r="E24" s="122">
        <f>VLOOKUP(C24,考勤!A:AM,35,0)</f>
        <v>9</v>
      </c>
      <c r="F24" s="122">
        <f>VLOOKUP(C24,考勤!$A$5:AP94,42,0)</f>
        <v>72</v>
      </c>
      <c r="G24" s="123">
        <v>18</v>
      </c>
      <c r="H24" s="119">
        <f t="shared" si="15"/>
        <v>1296</v>
      </c>
      <c r="I24" s="119">
        <f>VLOOKUP(C24,考勤!$A$5:AP94,41,0)</f>
        <v>21</v>
      </c>
      <c r="J24" s="123">
        <v>18</v>
      </c>
      <c r="K24" s="119">
        <f t="shared" si="16"/>
        <v>378</v>
      </c>
      <c r="L24" s="119">
        <f>IFERROR(VLOOKUP(C24,奖惩!B:D,3,0),0)</f>
        <v>0</v>
      </c>
      <c r="M24" s="137">
        <f t="shared" si="17"/>
        <v>1674</v>
      </c>
      <c r="N24" s="137">
        <f t="shared" si="18"/>
        <v>45</v>
      </c>
      <c r="O24" s="137">
        <f t="shared" si="19"/>
        <v>1719</v>
      </c>
      <c r="P24" s="138" t="str">
        <f>IFERROR(VLOOKUP(C24,奖惩!B:C,2,0),"")</f>
        <v/>
      </c>
      <c r="Q24" s="115"/>
      <c r="R24" s="139"/>
      <c r="V24" s="136"/>
      <c r="W24" s="136"/>
    </row>
    <row r="25" s="112" customFormat="1" ht="30" customHeight="1" spans="1:23">
      <c r="A25" s="119">
        <f t="shared" si="14"/>
        <v>23</v>
      </c>
      <c r="B25" s="120" t="s">
        <v>45</v>
      </c>
      <c r="C25" s="121" t="s">
        <v>51</v>
      </c>
      <c r="D25" s="120" t="s">
        <v>19</v>
      </c>
      <c r="E25" s="122">
        <f>VLOOKUP(C25,考勤!A:AM,35,0)</f>
        <v>9</v>
      </c>
      <c r="F25" s="122">
        <f>VLOOKUP(C25,考勤!$A$5:AP95,42,0)</f>
        <v>72</v>
      </c>
      <c r="G25" s="123">
        <v>18</v>
      </c>
      <c r="H25" s="119">
        <f t="shared" si="15"/>
        <v>1296</v>
      </c>
      <c r="I25" s="119">
        <f>VLOOKUP(C25,考勤!$A$5:AP95,41,0)</f>
        <v>21</v>
      </c>
      <c r="J25" s="123">
        <v>18</v>
      </c>
      <c r="K25" s="119">
        <f t="shared" si="16"/>
        <v>378</v>
      </c>
      <c r="L25" s="119">
        <f>IFERROR(VLOOKUP(C25,奖惩!B:D,3,0),0)</f>
        <v>0</v>
      </c>
      <c r="M25" s="137">
        <f t="shared" si="17"/>
        <v>1674</v>
      </c>
      <c r="N25" s="137">
        <f t="shared" si="18"/>
        <v>45</v>
      </c>
      <c r="O25" s="137">
        <f t="shared" si="19"/>
        <v>1719</v>
      </c>
      <c r="P25" s="138" t="str">
        <f>IFERROR(VLOOKUP(C25,奖惩!B:C,2,0),"")</f>
        <v/>
      </c>
      <c r="Q25" s="115"/>
      <c r="R25" s="139"/>
      <c r="V25" s="136"/>
      <c r="W25" s="136"/>
    </row>
    <row r="26" s="112" customFormat="1" ht="30" customHeight="1" spans="1:23">
      <c r="A26" s="119">
        <f t="shared" si="14"/>
        <v>24</v>
      </c>
      <c r="B26" s="120" t="s">
        <v>45</v>
      </c>
      <c r="C26" s="121" t="s">
        <v>52</v>
      </c>
      <c r="D26" s="120" t="s">
        <v>19</v>
      </c>
      <c r="E26" s="122">
        <f>VLOOKUP(C26,考勤!A:AM,35,0)</f>
        <v>7</v>
      </c>
      <c r="F26" s="122">
        <f>VLOOKUP(C26,考勤!$A$5:AP96,42,0)</f>
        <v>56</v>
      </c>
      <c r="G26" s="123">
        <v>18</v>
      </c>
      <c r="H26" s="119">
        <f t="shared" si="15"/>
        <v>1008</v>
      </c>
      <c r="I26" s="119">
        <f>VLOOKUP(C26,考勤!$A$5:AP96,41,0)</f>
        <v>15</v>
      </c>
      <c r="J26" s="123">
        <v>18</v>
      </c>
      <c r="K26" s="119">
        <f t="shared" si="16"/>
        <v>270</v>
      </c>
      <c r="L26" s="119">
        <f>IFERROR(VLOOKUP(C26,奖惩!B:D,3,0),0)</f>
        <v>0</v>
      </c>
      <c r="M26" s="137">
        <f t="shared" si="17"/>
        <v>1278</v>
      </c>
      <c r="N26" s="137">
        <f t="shared" si="18"/>
        <v>35</v>
      </c>
      <c r="O26" s="137">
        <f t="shared" si="19"/>
        <v>1313</v>
      </c>
      <c r="P26" s="138" t="str">
        <f>IFERROR(VLOOKUP(C26,奖惩!B:C,2,0),"")</f>
        <v/>
      </c>
      <c r="Q26" s="115"/>
      <c r="R26" s="139"/>
      <c r="V26" s="136"/>
      <c r="W26" s="136"/>
    </row>
    <row r="27" s="112" customFormat="1" ht="30" customHeight="1" spans="1:23">
      <c r="A27" s="119">
        <f t="shared" si="14"/>
        <v>25</v>
      </c>
      <c r="B27" s="120" t="s">
        <v>53</v>
      </c>
      <c r="C27" s="121" t="s">
        <v>54</v>
      </c>
      <c r="D27" s="120" t="s">
        <v>19</v>
      </c>
      <c r="E27" s="122">
        <f>VLOOKUP(C27,考勤!A:AM,35,0)</f>
        <v>26.5</v>
      </c>
      <c r="F27" s="122">
        <f>VLOOKUP(C27,考勤!$A$5:AP97,42,0)</f>
        <v>216</v>
      </c>
      <c r="G27" s="123">
        <v>18</v>
      </c>
      <c r="H27" s="119">
        <f t="shared" si="15"/>
        <v>3888</v>
      </c>
      <c r="I27" s="119">
        <f>VLOOKUP(C27,考勤!$A$5:AP97,41,0)</f>
        <v>69</v>
      </c>
      <c r="J27" s="123">
        <v>18</v>
      </c>
      <c r="K27" s="119">
        <f t="shared" si="16"/>
        <v>1242</v>
      </c>
      <c r="L27" s="119">
        <f>IFERROR(VLOOKUP(C27,奖惩!B:D,3,0),0)</f>
        <v>0</v>
      </c>
      <c r="M27" s="137">
        <f t="shared" si="17"/>
        <v>5130</v>
      </c>
      <c r="N27" s="137">
        <f t="shared" si="18"/>
        <v>132.5</v>
      </c>
      <c r="O27" s="137">
        <f t="shared" si="19"/>
        <v>5262.5</v>
      </c>
      <c r="P27" s="138" t="str">
        <f>IFERROR(VLOOKUP(C27,奖惩!B:C,2,0),"")</f>
        <v/>
      </c>
      <c r="Q27" s="115"/>
      <c r="R27" s="139"/>
      <c r="V27" s="136"/>
      <c r="W27" s="136"/>
    </row>
    <row r="28" s="112" customFormat="1" ht="30" customHeight="1" spans="1:23">
      <c r="A28" s="119">
        <f t="shared" si="14"/>
        <v>26</v>
      </c>
      <c r="B28" s="120" t="s">
        <v>53</v>
      </c>
      <c r="C28" s="121" t="s">
        <v>55</v>
      </c>
      <c r="D28" s="120" t="s">
        <v>19</v>
      </c>
      <c r="E28" s="122">
        <f>VLOOKUP(C28,考勤!A:AM,35,0)</f>
        <v>25.5</v>
      </c>
      <c r="F28" s="122">
        <f>VLOOKUP(C28,考勤!$A$5:AP98,42,0)</f>
        <v>208</v>
      </c>
      <c r="G28" s="123">
        <v>18</v>
      </c>
      <c r="H28" s="119">
        <f t="shared" si="15"/>
        <v>3744</v>
      </c>
      <c r="I28" s="119">
        <f>VLOOKUP(C28,考勤!$A$5:AP98,41,0)</f>
        <v>64.5</v>
      </c>
      <c r="J28" s="123">
        <v>18</v>
      </c>
      <c r="K28" s="119">
        <f t="shared" si="16"/>
        <v>1161</v>
      </c>
      <c r="L28" s="119">
        <f>IFERROR(VLOOKUP(C28,奖惩!B:D,3,0),0)</f>
        <v>0</v>
      </c>
      <c r="M28" s="137">
        <f t="shared" si="17"/>
        <v>4905</v>
      </c>
      <c r="N28" s="137">
        <f t="shared" si="18"/>
        <v>127.5</v>
      </c>
      <c r="O28" s="137">
        <f t="shared" si="19"/>
        <v>5032.5</v>
      </c>
      <c r="P28" s="138" t="str">
        <f>IFERROR(VLOOKUP(C28,奖惩!B:C,2,0),"")</f>
        <v/>
      </c>
      <c r="Q28" s="115"/>
      <c r="R28" s="139"/>
      <c r="V28" s="136"/>
      <c r="W28" s="136"/>
    </row>
    <row r="29" s="112" customFormat="1" ht="30" customHeight="1" spans="1:23">
      <c r="A29" s="119">
        <f t="shared" si="14"/>
        <v>27</v>
      </c>
      <c r="B29" s="120" t="s">
        <v>56</v>
      </c>
      <c r="C29" s="121" t="s">
        <v>57</v>
      </c>
      <c r="D29" s="120" t="s">
        <v>19</v>
      </c>
      <c r="E29" s="122">
        <f>VLOOKUP(C29,考勤!A:AM,35,0)</f>
        <v>18</v>
      </c>
      <c r="F29" s="122">
        <f>VLOOKUP(C29,考勤!$A$5:AP99,42,0)</f>
        <v>144</v>
      </c>
      <c r="G29" s="123">
        <v>18</v>
      </c>
      <c r="H29" s="119">
        <f t="shared" si="15"/>
        <v>2592</v>
      </c>
      <c r="I29" s="119">
        <f>VLOOKUP(C29,考勤!$A$5:AP99,41,0)</f>
        <v>64</v>
      </c>
      <c r="J29" s="123">
        <v>18</v>
      </c>
      <c r="K29" s="119">
        <f t="shared" si="16"/>
        <v>1152</v>
      </c>
      <c r="L29" s="119">
        <f>IFERROR(VLOOKUP(C29,奖惩!B:D,3,0),0)</f>
        <v>195</v>
      </c>
      <c r="M29" s="137">
        <f t="shared" si="17"/>
        <v>3939</v>
      </c>
      <c r="N29" s="137">
        <f t="shared" si="18"/>
        <v>90</v>
      </c>
      <c r="O29" s="137">
        <f t="shared" si="19"/>
        <v>4029</v>
      </c>
      <c r="P29" s="138" t="str">
        <f>IFERROR(VLOOKUP(C29,奖惩!B:C,2,0),"")</f>
        <v>车间奖励35+夜班补助160</v>
      </c>
      <c r="Q29" s="115"/>
      <c r="R29" s="139"/>
      <c r="V29" s="136"/>
      <c r="W29" s="136"/>
    </row>
    <row r="30" s="112" customFormat="1" ht="30" customHeight="1" spans="1:23">
      <c r="A30" s="119">
        <f t="shared" si="14"/>
        <v>28</v>
      </c>
      <c r="B30" s="120" t="s">
        <v>56</v>
      </c>
      <c r="C30" s="121" t="s">
        <v>59</v>
      </c>
      <c r="D30" s="120" t="s">
        <v>19</v>
      </c>
      <c r="E30" s="122">
        <f>VLOOKUP(C30,考勤!A:AM,35,0)</f>
        <v>27</v>
      </c>
      <c r="F30" s="122">
        <f>VLOOKUP(C30,考勤!$A$5:AP100,42,0)</f>
        <v>216</v>
      </c>
      <c r="G30" s="123">
        <v>18</v>
      </c>
      <c r="H30" s="119">
        <f t="shared" si="15"/>
        <v>3888</v>
      </c>
      <c r="I30" s="119">
        <f>VLOOKUP(C30,考勤!$A$5:AP100,41,0)</f>
        <v>95</v>
      </c>
      <c r="J30" s="123">
        <v>18</v>
      </c>
      <c r="K30" s="119">
        <f t="shared" si="16"/>
        <v>1710</v>
      </c>
      <c r="L30" s="119">
        <f>IFERROR(VLOOKUP(C30,奖惩!B:D,3,0),0)</f>
        <v>155</v>
      </c>
      <c r="M30" s="137">
        <f t="shared" si="17"/>
        <v>5753</v>
      </c>
      <c r="N30" s="137">
        <f t="shared" si="18"/>
        <v>135</v>
      </c>
      <c r="O30" s="137">
        <f t="shared" si="19"/>
        <v>5888</v>
      </c>
      <c r="P30" s="138" t="str">
        <f>IFERROR(VLOOKUP(C30,奖惩!B:C,2,0),"")</f>
        <v>车间奖励35+夜班补助120</v>
      </c>
      <c r="Q30" s="115"/>
      <c r="R30" s="139"/>
      <c r="V30" s="136"/>
      <c r="W30" s="136"/>
    </row>
    <row r="31" s="112" customFormat="1" ht="30" customHeight="1" spans="1:23">
      <c r="A31" s="124" t="s">
        <v>61</v>
      </c>
      <c r="B31" s="125"/>
      <c r="C31" s="126"/>
      <c r="D31" s="120"/>
      <c r="E31" s="122"/>
      <c r="F31" s="122"/>
      <c r="G31" s="123"/>
      <c r="H31" s="119"/>
      <c r="I31" s="119"/>
      <c r="J31" s="123"/>
      <c r="K31" s="119"/>
      <c r="L31" s="119"/>
      <c r="M31" s="137">
        <v>1899.81</v>
      </c>
      <c r="N31" s="137"/>
      <c r="O31" s="137">
        <v>1899.81</v>
      </c>
      <c r="P31" s="138" t="str">
        <f>IFERROR(VLOOKUP(C31,奖惩!B:C,2,0),"")</f>
        <v/>
      </c>
      <c r="Q31" s="115"/>
      <c r="R31" s="139"/>
      <c r="V31" s="136"/>
      <c r="W31" s="136"/>
    </row>
    <row r="32" s="112" customFormat="1" ht="30" customHeight="1" spans="1:23">
      <c r="A32" s="127" t="s">
        <v>62</v>
      </c>
      <c r="B32" s="128"/>
      <c r="C32" s="129"/>
      <c r="D32" s="120"/>
      <c r="E32" s="122">
        <f>SUM(E3:E30)</f>
        <v>510.5</v>
      </c>
      <c r="F32" s="122">
        <f>SUM(F3:F30)</f>
        <v>4114</v>
      </c>
      <c r="G32" s="122">
        <f>SUM(G3:G30)</f>
        <v>512</v>
      </c>
      <c r="H32" s="122">
        <f t="shared" ref="H32:O32" si="20">SUM(H3:H31)</f>
        <v>75048</v>
      </c>
      <c r="I32" s="122">
        <f t="shared" si="20"/>
        <v>1416.5</v>
      </c>
      <c r="J32" s="122">
        <f t="shared" si="20"/>
        <v>513</v>
      </c>
      <c r="K32" s="122">
        <f t="shared" si="20"/>
        <v>25903.25</v>
      </c>
      <c r="L32" s="122">
        <f t="shared" si="20"/>
        <v>239.5</v>
      </c>
      <c r="M32" s="122">
        <f t="shared" si="20"/>
        <v>103090.56</v>
      </c>
      <c r="N32" s="122">
        <f t="shared" si="20"/>
        <v>2552.5</v>
      </c>
      <c r="O32" s="122">
        <f t="shared" si="20"/>
        <v>105643.06</v>
      </c>
      <c r="P32" s="138"/>
      <c r="Q32" s="115"/>
      <c r="R32" s="139" t="e">
        <f>VLOOKUP(C32,[1]Sheet1!$D:$M,10,0)</f>
        <v>#N/A</v>
      </c>
      <c r="S32" s="112" t="e">
        <f>VLOOKUP(C32,[1]Sheet1!$D:$M,10,0)</f>
        <v>#N/A</v>
      </c>
      <c r="V32" s="136"/>
      <c r="W32" s="136"/>
    </row>
    <row r="33" s="113" customFormat="1" ht="21" customHeight="1" spans="1:27">
      <c r="A33" s="130"/>
      <c r="B33" s="130"/>
      <c r="C33" s="130"/>
      <c r="D33" s="116"/>
      <c r="E33" s="115"/>
      <c r="F33" s="115"/>
      <c r="G33" s="115"/>
      <c r="H33" s="115"/>
      <c r="I33" s="115"/>
      <c r="J33" s="115"/>
      <c r="K33" s="115"/>
      <c r="L33" s="115"/>
      <c r="M33" s="115"/>
      <c r="N33" s="115"/>
      <c r="O33" s="115"/>
      <c r="P33" s="115"/>
      <c r="Q33" s="115"/>
      <c r="R33" s="117"/>
      <c r="S33" s="115"/>
      <c r="T33" s="115"/>
      <c r="U33" s="115"/>
      <c r="V33" s="136"/>
      <c r="W33" s="136"/>
      <c r="X33" s="115"/>
      <c r="Y33" s="115"/>
      <c r="Z33" s="115"/>
      <c r="AA33" s="115"/>
    </row>
    <row r="34" s="113" customFormat="1" ht="21" customHeight="1" spans="1:27">
      <c r="A34" s="130"/>
      <c r="B34" s="130"/>
      <c r="C34" s="131"/>
      <c r="D34" s="116"/>
      <c r="E34" s="115"/>
      <c r="F34" s="115"/>
      <c r="G34" s="115"/>
      <c r="H34" s="115"/>
      <c r="I34" s="115"/>
      <c r="J34" s="115"/>
      <c r="K34" s="115"/>
      <c r="L34" s="115"/>
      <c r="M34" s="115"/>
      <c r="N34" s="115"/>
      <c r="O34" s="115"/>
      <c r="P34" s="115"/>
      <c r="Q34" s="115"/>
      <c r="R34" s="117"/>
      <c r="S34" s="115"/>
      <c r="T34" s="115"/>
      <c r="U34" s="115"/>
      <c r="V34" s="136"/>
      <c r="W34" s="136"/>
      <c r="X34" s="115"/>
      <c r="Y34" s="115"/>
      <c r="Z34" s="115"/>
      <c r="AA34" s="115"/>
    </row>
    <row r="35" s="113" customFormat="1" ht="21" customHeight="1" spans="1:27">
      <c r="A35" s="130"/>
      <c r="B35" s="130"/>
      <c r="C35" s="131"/>
      <c r="D35" s="116"/>
      <c r="E35" s="115"/>
      <c r="F35" s="115"/>
      <c r="G35" s="115"/>
      <c r="H35" s="115"/>
      <c r="I35" s="115"/>
      <c r="J35" s="115"/>
      <c r="K35" s="115"/>
      <c r="L35" s="115"/>
      <c r="M35" s="115"/>
      <c r="N35" s="115"/>
      <c r="O35" s="115"/>
      <c r="P35" s="115"/>
      <c r="Q35" s="115"/>
      <c r="R35" s="117"/>
      <c r="S35" s="115"/>
      <c r="T35" s="115"/>
      <c r="U35" s="115"/>
      <c r="V35" s="115"/>
      <c r="W35" s="115"/>
      <c r="X35" s="115"/>
      <c r="Y35" s="115"/>
      <c r="Z35" s="115"/>
      <c r="AA35" s="115"/>
    </row>
    <row r="36" s="113" customFormat="1" ht="21" customHeight="1" spans="1:18">
      <c r="A36" s="132" t="s">
        <v>63</v>
      </c>
      <c r="C36" s="133"/>
      <c r="D36" s="116"/>
      <c r="P36" s="115"/>
      <c r="R36" s="140"/>
    </row>
    <row r="37" s="113" customFormat="1" ht="14.25" spans="3:18">
      <c r="C37" s="131"/>
      <c r="D37" s="116"/>
      <c r="P37" s="115"/>
      <c r="R37" s="140"/>
    </row>
    <row r="38" s="114" customFormat="1" customHeight="1" spans="1:18">
      <c r="A38" s="134"/>
      <c r="B38" s="135" t="s">
        <v>64</v>
      </c>
      <c r="C38" s="131"/>
      <c r="D38" s="135"/>
      <c r="E38" s="135"/>
      <c r="F38" s="135"/>
      <c r="G38" s="135"/>
      <c r="H38" s="135" t="s">
        <v>65</v>
      </c>
      <c r="I38" s="134"/>
      <c r="J38" s="134"/>
      <c r="K38" s="134"/>
      <c r="L38" s="134"/>
      <c r="M38" s="134"/>
      <c r="N38" s="134"/>
      <c r="O38" s="134"/>
      <c r="R38" s="141"/>
    </row>
    <row r="39" customHeight="1" spans="3:27">
      <c r="C39" s="131"/>
      <c r="Q39" s="113"/>
      <c r="R39" s="140"/>
      <c r="S39" s="113"/>
      <c r="T39" s="113"/>
      <c r="U39" s="113"/>
      <c r="V39" s="113"/>
      <c r="W39" s="113"/>
      <c r="X39" s="113"/>
      <c r="Y39" s="113"/>
      <c r="Z39" s="113"/>
      <c r="AA39" s="113"/>
    </row>
    <row r="40" customHeight="1" spans="2:4">
      <c r="B40" s="136"/>
      <c r="C40" s="136"/>
      <c r="D40" s="136"/>
    </row>
    <row r="41" customHeight="1" spans="1:8">
      <c r="A41"/>
      <c r="B41"/>
      <c r="C41"/>
      <c r="D41" s="136"/>
      <c r="F41"/>
      <c r="G41"/>
      <c r="H41"/>
    </row>
    <row r="42" customHeight="1" spans="1:8">
      <c r="A42"/>
      <c r="B42"/>
      <c r="C42"/>
      <c r="D42"/>
      <c r="E42"/>
      <c r="F42"/>
      <c r="G42"/>
      <c r="H42"/>
    </row>
    <row r="43" customHeight="1" spans="1:8">
      <c r="A43"/>
      <c r="B43" t="s">
        <v>2</v>
      </c>
      <c r="C43" t="s">
        <v>66</v>
      </c>
      <c r="D43"/>
      <c r="E43"/>
      <c r="F43"/>
      <c r="G43"/>
      <c r="H43"/>
    </row>
    <row r="44" customHeight="1" spans="1:8">
      <c r="A44"/>
      <c r="B44" t="s">
        <v>17</v>
      </c>
      <c r="C44">
        <v>5993.75</v>
      </c>
      <c r="D44"/>
      <c r="E44"/>
      <c r="F44"/>
      <c r="G44"/>
      <c r="H44"/>
    </row>
    <row r="45" customHeight="1" spans="1:8">
      <c r="A45"/>
      <c r="B45" t="s">
        <v>23</v>
      </c>
      <c r="C45">
        <v>8655</v>
      </c>
      <c r="D45"/>
      <c r="E45"/>
      <c r="F45"/>
      <c r="G45"/>
      <c r="H45"/>
    </row>
    <row r="46" customHeight="1" spans="1:8">
      <c r="A46"/>
      <c r="B46" t="s">
        <v>31</v>
      </c>
      <c r="C46">
        <v>17762</v>
      </c>
      <c r="D46"/>
      <c r="E46"/>
      <c r="F46"/>
      <c r="G46"/>
      <c r="H46"/>
    </row>
    <row r="47" customHeight="1" spans="1:8">
      <c r="A47"/>
      <c r="B47" t="s">
        <v>38</v>
      </c>
      <c r="C47">
        <v>29209</v>
      </c>
      <c r="D47"/>
      <c r="E47"/>
      <c r="F47"/>
      <c r="G47"/>
      <c r="H47"/>
    </row>
    <row r="48" customHeight="1" spans="1:8">
      <c r="A48"/>
      <c r="B48" t="s">
        <v>45</v>
      </c>
      <c r="C48">
        <v>21911.5</v>
      </c>
      <c r="D48"/>
      <c r="E48"/>
      <c r="F48"/>
      <c r="G48"/>
      <c r="H48"/>
    </row>
    <row r="49" customHeight="1" spans="1:8">
      <c r="A49"/>
      <c r="B49" t="s">
        <v>53</v>
      </c>
      <c r="C49">
        <v>10295</v>
      </c>
      <c r="D49"/>
      <c r="E49"/>
      <c r="F49"/>
      <c r="G49"/>
      <c r="H49"/>
    </row>
    <row r="50" customHeight="1" spans="2:5">
      <c r="B50" t="s">
        <v>56</v>
      </c>
      <c r="C50">
        <v>9917</v>
      </c>
      <c r="D50"/>
      <c r="E50"/>
    </row>
    <row r="51" customHeight="1" spans="2:5">
      <c r="B51" t="s">
        <v>67</v>
      </c>
      <c r="C51">
        <v>103743.25</v>
      </c>
      <c r="D51"/>
      <c r="E51"/>
    </row>
    <row r="52" customHeight="1" spans="2:5">
      <c r="B52"/>
      <c r="C52"/>
      <c r="D52"/>
      <c r="E52"/>
    </row>
    <row r="53" customHeight="1" spans="2:5">
      <c r="B53"/>
      <c r="C53"/>
      <c r="D53"/>
      <c r="E53"/>
    </row>
    <row r="54" customHeight="1" spans="2:5">
      <c r="B54"/>
      <c r="C54"/>
      <c r="D54"/>
      <c r="E54"/>
    </row>
    <row r="55" customHeight="1" spans="2:5">
      <c r="B55"/>
      <c r="C55"/>
      <c r="D55"/>
      <c r="E55"/>
    </row>
    <row r="56" customHeight="1" spans="2:5">
      <c r="B56"/>
      <c r="C56"/>
      <c r="D56"/>
      <c r="E56"/>
    </row>
    <row r="57" customHeight="1" spans="2:5">
      <c r="B57"/>
      <c r="C57"/>
      <c r="D57"/>
      <c r="E57"/>
    </row>
    <row r="58" customHeight="1" spans="2:5">
      <c r="B58"/>
      <c r="C58"/>
      <c r="D58"/>
      <c r="E58"/>
    </row>
    <row r="59" customHeight="1" spans="2:5">
      <c r="B59"/>
      <c r="C59"/>
      <c r="D59"/>
      <c r="E59"/>
    </row>
    <row r="60" customHeight="1" spans="2:4">
      <c r="B60"/>
      <c r="C60"/>
      <c r="D60"/>
    </row>
  </sheetData>
  <autoFilter ref="A2:AA32">
    <sortState ref="A2:AA32">
      <sortCondition ref="B2" descending="1"/>
    </sortState>
    <extLst/>
  </autoFilter>
  <sortState ref="B3:P71">
    <sortCondition ref="B3:B71"/>
    <sortCondition ref="D3:D71"/>
  </sortState>
  <mergeCells count="3">
    <mergeCell ref="A1:P1"/>
    <mergeCell ref="A31:C31"/>
    <mergeCell ref="A32:C32"/>
  </mergeCells>
  <conditionalFormatting sqref="B2">
    <cfRule type="duplicateValues" dxfId="0" priority="288"/>
    <cfRule type="duplicateValues" dxfId="0" priority="271"/>
    <cfRule type="duplicateValues" dxfId="0" priority="254"/>
    <cfRule type="duplicateValues" dxfId="0" priority="237"/>
    <cfRule type="duplicateValues" dxfId="0" priority="220"/>
    <cfRule type="duplicateValues" dxfId="0" priority="186"/>
  </conditionalFormatting>
  <conditionalFormatting sqref="C2">
    <cfRule type="duplicateValues" dxfId="0" priority="322"/>
    <cfRule type="duplicateValues" dxfId="0" priority="305"/>
    <cfRule type="duplicateValues" dxfId="0" priority="203"/>
    <cfRule type="duplicateValues" dxfId="0" priority="169"/>
  </conditionalFormatting>
  <conditionalFormatting sqref="B3">
    <cfRule type="duplicateValues" dxfId="0" priority="287"/>
    <cfRule type="duplicateValues" dxfId="0" priority="270"/>
    <cfRule type="duplicateValues" dxfId="0" priority="253"/>
    <cfRule type="duplicateValues" dxfId="0" priority="236"/>
    <cfRule type="duplicateValues" dxfId="0" priority="219"/>
    <cfRule type="duplicateValues" dxfId="0" priority="185"/>
  </conditionalFormatting>
  <conditionalFormatting sqref="C3">
    <cfRule type="duplicateValues" dxfId="0" priority="321"/>
    <cfRule type="duplicateValues" dxfId="0" priority="304"/>
    <cfRule type="duplicateValues" dxfId="0" priority="202"/>
    <cfRule type="duplicateValues" dxfId="0" priority="168"/>
  </conditionalFormatting>
  <conditionalFormatting sqref="C4">
    <cfRule type="duplicateValues" dxfId="0" priority="320"/>
    <cfRule type="duplicateValues" dxfId="0" priority="303"/>
    <cfRule type="duplicateValues" dxfId="0" priority="201"/>
    <cfRule type="duplicateValues" dxfId="0" priority="167"/>
  </conditionalFormatting>
  <conditionalFormatting sqref="C5">
    <cfRule type="duplicateValues" dxfId="0" priority="319"/>
    <cfRule type="duplicateValues" dxfId="0" priority="302"/>
    <cfRule type="duplicateValues" dxfId="0" priority="200"/>
    <cfRule type="duplicateValues" dxfId="0" priority="166"/>
  </conditionalFormatting>
  <conditionalFormatting sqref="B6">
    <cfRule type="duplicateValues" dxfId="0" priority="284"/>
    <cfRule type="duplicateValues" dxfId="0" priority="267"/>
    <cfRule type="duplicateValues" dxfId="0" priority="250"/>
    <cfRule type="duplicateValues" dxfId="0" priority="233"/>
    <cfRule type="duplicateValues" dxfId="0" priority="216"/>
    <cfRule type="duplicateValues" dxfId="0" priority="182"/>
  </conditionalFormatting>
  <conditionalFormatting sqref="C6">
    <cfRule type="duplicateValues" dxfId="0" priority="318"/>
    <cfRule type="duplicateValues" dxfId="0" priority="301"/>
    <cfRule type="duplicateValues" dxfId="0" priority="199"/>
    <cfRule type="duplicateValues" dxfId="0" priority="165"/>
  </conditionalFormatting>
  <conditionalFormatting sqref="B7">
    <cfRule type="duplicateValues" dxfId="0" priority="181"/>
    <cfRule type="duplicateValues" dxfId="0" priority="215"/>
    <cfRule type="duplicateValues" dxfId="0" priority="232"/>
    <cfRule type="duplicateValues" dxfId="0" priority="249"/>
    <cfRule type="duplicateValues" dxfId="0" priority="266"/>
    <cfRule type="duplicateValues" dxfId="0" priority="283"/>
  </conditionalFormatting>
  <conditionalFormatting sqref="C7">
    <cfRule type="duplicateValues" dxfId="0" priority="164"/>
    <cfRule type="duplicateValues" dxfId="0" priority="198"/>
    <cfRule type="duplicateValues" dxfId="0" priority="300"/>
    <cfRule type="duplicateValues" dxfId="0" priority="317"/>
  </conditionalFormatting>
  <conditionalFormatting sqref="B8">
    <cfRule type="duplicateValues" dxfId="0" priority="8"/>
    <cfRule type="duplicateValues" dxfId="0" priority="7"/>
    <cfRule type="duplicateValues" dxfId="0" priority="6"/>
    <cfRule type="duplicateValues" dxfId="0" priority="5"/>
    <cfRule type="duplicateValues" dxfId="0" priority="4"/>
    <cfRule type="duplicateValues" dxfId="0" priority="2"/>
  </conditionalFormatting>
  <conditionalFormatting sqref="C8">
    <cfRule type="duplicateValues" dxfId="0" priority="10"/>
    <cfRule type="duplicateValues" dxfId="0" priority="9"/>
    <cfRule type="duplicateValues" dxfId="0" priority="3"/>
    <cfRule type="duplicateValues" dxfId="0" priority="1"/>
  </conditionalFormatting>
  <conditionalFormatting sqref="B9">
    <cfRule type="duplicateValues" dxfId="0" priority="180"/>
    <cfRule type="duplicateValues" dxfId="0" priority="214"/>
    <cfRule type="duplicateValues" dxfId="0" priority="231"/>
    <cfRule type="duplicateValues" dxfId="0" priority="248"/>
    <cfRule type="duplicateValues" dxfId="0" priority="265"/>
    <cfRule type="duplicateValues" dxfId="0" priority="282"/>
  </conditionalFormatting>
  <conditionalFormatting sqref="C9">
    <cfRule type="duplicateValues" dxfId="0" priority="163"/>
    <cfRule type="duplicateValues" dxfId="0" priority="197"/>
    <cfRule type="duplicateValues" dxfId="0" priority="299"/>
    <cfRule type="duplicateValues" dxfId="0" priority="316"/>
  </conditionalFormatting>
  <conditionalFormatting sqref="B10">
    <cfRule type="duplicateValues" dxfId="0" priority="179"/>
    <cfRule type="duplicateValues" dxfId="0" priority="213"/>
    <cfRule type="duplicateValues" dxfId="0" priority="230"/>
    <cfRule type="duplicateValues" dxfId="0" priority="247"/>
    <cfRule type="duplicateValues" dxfId="0" priority="264"/>
    <cfRule type="duplicateValues" dxfId="0" priority="281"/>
  </conditionalFormatting>
  <conditionalFormatting sqref="C10">
    <cfRule type="duplicateValues" dxfId="0" priority="162"/>
    <cfRule type="duplicateValues" dxfId="0" priority="196"/>
    <cfRule type="duplicateValues" dxfId="0" priority="298"/>
    <cfRule type="duplicateValues" dxfId="0" priority="315"/>
  </conditionalFormatting>
  <conditionalFormatting sqref="B11">
    <cfRule type="duplicateValues" dxfId="0" priority="178"/>
    <cfRule type="duplicateValues" dxfId="0" priority="212"/>
    <cfRule type="duplicateValues" dxfId="0" priority="229"/>
    <cfRule type="duplicateValues" dxfId="0" priority="246"/>
    <cfRule type="duplicateValues" dxfId="0" priority="263"/>
    <cfRule type="duplicateValues" dxfId="0" priority="280"/>
  </conditionalFormatting>
  <conditionalFormatting sqref="C11">
    <cfRule type="duplicateValues" dxfId="0" priority="161"/>
    <cfRule type="duplicateValues" dxfId="0" priority="195"/>
    <cfRule type="duplicateValues" dxfId="0" priority="297"/>
    <cfRule type="duplicateValues" dxfId="0" priority="314"/>
  </conditionalFormatting>
  <conditionalFormatting sqref="B12">
    <cfRule type="duplicateValues" dxfId="0" priority="177"/>
    <cfRule type="duplicateValues" dxfId="0" priority="211"/>
    <cfRule type="duplicateValues" dxfId="0" priority="228"/>
    <cfRule type="duplicateValues" dxfId="0" priority="245"/>
    <cfRule type="duplicateValues" dxfId="0" priority="262"/>
    <cfRule type="duplicateValues" dxfId="0" priority="279"/>
  </conditionalFormatting>
  <conditionalFormatting sqref="C12">
    <cfRule type="duplicateValues" dxfId="0" priority="160"/>
    <cfRule type="duplicateValues" dxfId="0" priority="194"/>
    <cfRule type="duplicateValues" dxfId="0" priority="296"/>
    <cfRule type="duplicateValues" dxfId="0" priority="313"/>
  </conditionalFormatting>
  <conditionalFormatting sqref="B13">
    <cfRule type="duplicateValues" dxfId="0" priority="176"/>
    <cfRule type="duplicateValues" dxfId="0" priority="210"/>
    <cfRule type="duplicateValues" dxfId="0" priority="227"/>
    <cfRule type="duplicateValues" dxfId="0" priority="244"/>
    <cfRule type="duplicateValues" dxfId="0" priority="261"/>
    <cfRule type="duplicateValues" dxfId="0" priority="278"/>
  </conditionalFormatting>
  <conditionalFormatting sqref="C13">
    <cfRule type="duplicateValues" dxfId="0" priority="159"/>
    <cfRule type="duplicateValues" dxfId="0" priority="193"/>
    <cfRule type="duplicateValues" dxfId="0" priority="295"/>
    <cfRule type="duplicateValues" dxfId="0" priority="312"/>
  </conditionalFormatting>
  <conditionalFormatting sqref="B14">
    <cfRule type="duplicateValues" dxfId="0" priority="175"/>
    <cfRule type="duplicateValues" dxfId="0" priority="209"/>
    <cfRule type="duplicateValues" dxfId="0" priority="226"/>
    <cfRule type="duplicateValues" dxfId="0" priority="243"/>
    <cfRule type="duplicateValues" dxfId="0" priority="260"/>
    <cfRule type="duplicateValues" dxfId="0" priority="277"/>
  </conditionalFormatting>
  <conditionalFormatting sqref="C14">
    <cfRule type="duplicateValues" dxfId="0" priority="158"/>
    <cfRule type="duplicateValues" dxfId="0" priority="192"/>
    <cfRule type="duplicateValues" dxfId="0" priority="294"/>
    <cfRule type="duplicateValues" dxfId="0" priority="311"/>
  </conditionalFormatting>
  <conditionalFormatting sqref="C15">
    <cfRule type="duplicateValues" dxfId="0" priority="157"/>
    <cfRule type="duplicateValues" dxfId="0" priority="191"/>
    <cfRule type="duplicateValues" dxfId="0" priority="293"/>
    <cfRule type="duplicateValues" dxfId="0" priority="310"/>
  </conditionalFormatting>
  <conditionalFormatting sqref="C16">
    <cfRule type="duplicateValues" dxfId="0" priority="156"/>
    <cfRule type="duplicateValues" dxfId="0" priority="190"/>
    <cfRule type="duplicateValues" dxfId="0" priority="292"/>
    <cfRule type="duplicateValues" dxfId="0" priority="309"/>
  </conditionalFormatting>
  <conditionalFormatting sqref="C17">
    <cfRule type="duplicateValues" dxfId="0" priority="155"/>
    <cfRule type="duplicateValues" dxfId="0" priority="189"/>
    <cfRule type="duplicateValues" dxfId="0" priority="291"/>
    <cfRule type="duplicateValues" dxfId="0" priority="308"/>
  </conditionalFormatting>
  <conditionalFormatting sqref="C18">
    <cfRule type="duplicateValues" dxfId="0" priority="154"/>
    <cfRule type="duplicateValues" dxfId="0" priority="188"/>
    <cfRule type="duplicateValues" dxfId="0" priority="290"/>
    <cfRule type="duplicateValues" dxfId="0" priority="307"/>
  </conditionalFormatting>
  <conditionalFormatting sqref="C19">
    <cfRule type="duplicateValues" dxfId="0" priority="153"/>
    <cfRule type="duplicateValues" dxfId="0" priority="187"/>
    <cfRule type="duplicateValues" dxfId="0" priority="289"/>
    <cfRule type="duplicateValues" dxfId="0" priority="306"/>
  </conditionalFormatting>
  <conditionalFormatting sqref="B20">
    <cfRule type="duplicateValues" dxfId="0" priority="330"/>
    <cfRule type="duplicateValues" dxfId="0" priority="338"/>
    <cfRule type="duplicateValues" dxfId="0" priority="342"/>
    <cfRule type="duplicateValues" dxfId="0" priority="346"/>
    <cfRule type="duplicateValues" dxfId="0" priority="350"/>
    <cfRule type="duplicateValues" dxfId="0" priority="354"/>
  </conditionalFormatting>
  <conditionalFormatting sqref="C20">
    <cfRule type="duplicateValues" dxfId="0" priority="326"/>
    <cfRule type="duplicateValues" dxfId="0" priority="334"/>
    <cfRule type="duplicateValues" dxfId="0" priority="358"/>
    <cfRule type="duplicateValues" dxfId="0" priority="362"/>
  </conditionalFormatting>
  <conditionalFormatting sqref="B21">
    <cfRule type="duplicateValues" dxfId="0" priority="329"/>
    <cfRule type="duplicateValues" dxfId="0" priority="337"/>
    <cfRule type="duplicateValues" dxfId="0" priority="341"/>
    <cfRule type="duplicateValues" dxfId="0" priority="345"/>
    <cfRule type="duplicateValues" dxfId="0" priority="349"/>
    <cfRule type="duplicateValues" dxfId="0" priority="353"/>
  </conditionalFormatting>
  <conditionalFormatting sqref="C21">
    <cfRule type="duplicateValues" dxfId="0" priority="325"/>
    <cfRule type="duplicateValues" dxfId="0" priority="333"/>
    <cfRule type="duplicateValues" dxfId="0" priority="357"/>
    <cfRule type="duplicateValues" dxfId="0" priority="361"/>
  </conditionalFormatting>
  <conditionalFormatting sqref="B22">
    <cfRule type="duplicateValues" dxfId="0" priority="328"/>
    <cfRule type="duplicateValues" dxfId="0" priority="336"/>
    <cfRule type="duplicateValues" dxfId="0" priority="340"/>
    <cfRule type="duplicateValues" dxfId="0" priority="344"/>
    <cfRule type="duplicateValues" dxfId="0" priority="348"/>
    <cfRule type="duplicateValues" dxfId="0" priority="352"/>
  </conditionalFormatting>
  <conditionalFormatting sqref="C22">
    <cfRule type="duplicateValues" dxfId="0" priority="324"/>
    <cfRule type="duplicateValues" dxfId="0" priority="332"/>
    <cfRule type="duplicateValues" dxfId="0" priority="356"/>
    <cfRule type="duplicateValues" dxfId="0" priority="360"/>
  </conditionalFormatting>
  <conditionalFormatting sqref="B23">
    <cfRule type="duplicateValues" dxfId="0" priority="327"/>
    <cfRule type="duplicateValues" dxfId="0" priority="335"/>
    <cfRule type="duplicateValues" dxfId="0" priority="339"/>
    <cfRule type="duplicateValues" dxfId="0" priority="343"/>
    <cfRule type="duplicateValues" dxfId="0" priority="347"/>
    <cfRule type="duplicateValues" dxfId="0" priority="351"/>
  </conditionalFormatting>
  <conditionalFormatting sqref="C23">
    <cfRule type="duplicateValues" dxfId="0" priority="323"/>
    <cfRule type="duplicateValues" dxfId="0" priority="331"/>
    <cfRule type="duplicateValues" dxfId="0" priority="355"/>
    <cfRule type="duplicateValues" dxfId="0" priority="359"/>
  </conditionalFormatting>
  <conditionalFormatting sqref="B24">
    <cfRule type="duplicateValues" dxfId="0" priority="378"/>
    <cfRule type="duplicateValues" dxfId="0" priority="384"/>
    <cfRule type="duplicateValues" dxfId="0" priority="387"/>
    <cfRule type="duplicateValues" dxfId="0" priority="390"/>
    <cfRule type="duplicateValues" dxfId="0" priority="393"/>
    <cfRule type="duplicateValues" dxfId="0" priority="396"/>
  </conditionalFormatting>
  <conditionalFormatting sqref="C24">
    <cfRule type="duplicateValues" dxfId="0" priority="375"/>
    <cfRule type="duplicateValues" dxfId="0" priority="381"/>
    <cfRule type="duplicateValues" dxfId="0" priority="399"/>
    <cfRule type="duplicateValues" dxfId="0" priority="402"/>
  </conditionalFormatting>
  <conditionalFormatting sqref="B25">
    <cfRule type="duplicateValues" dxfId="0" priority="377"/>
    <cfRule type="duplicateValues" dxfId="0" priority="383"/>
    <cfRule type="duplicateValues" dxfId="0" priority="386"/>
    <cfRule type="duplicateValues" dxfId="0" priority="389"/>
    <cfRule type="duplicateValues" dxfId="0" priority="392"/>
    <cfRule type="duplicateValues" dxfId="0" priority="395"/>
  </conditionalFormatting>
  <conditionalFormatting sqref="C25">
    <cfRule type="duplicateValues" dxfId="0" priority="374"/>
    <cfRule type="duplicateValues" dxfId="0" priority="380"/>
    <cfRule type="duplicateValues" dxfId="0" priority="398"/>
    <cfRule type="duplicateValues" dxfId="0" priority="401"/>
  </conditionalFormatting>
  <conditionalFormatting sqref="B26">
    <cfRule type="duplicateValues" dxfId="0" priority="132"/>
    <cfRule type="duplicateValues" dxfId="0" priority="134"/>
    <cfRule type="duplicateValues" dxfId="0" priority="135"/>
    <cfRule type="duplicateValues" dxfId="0" priority="136"/>
    <cfRule type="duplicateValues" dxfId="0" priority="137"/>
    <cfRule type="duplicateValues" dxfId="0" priority="138"/>
  </conditionalFormatting>
  <conditionalFormatting sqref="C26">
    <cfRule type="duplicateValues" dxfId="0" priority="131"/>
    <cfRule type="duplicateValues" dxfId="0" priority="133"/>
    <cfRule type="duplicateValues" dxfId="0" priority="139"/>
    <cfRule type="duplicateValues" dxfId="0" priority="140"/>
  </conditionalFormatting>
  <conditionalFormatting sqref="B27">
    <cfRule type="duplicateValues" dxfId="0" priority="34"/>
    <cfRule type="duplicateValues" dxfId="0" priority="58"/>
    <cfRule type="duplicateValues" dxfId="0" priority="70"/>
    <cfRule type="duplicateValues" dxfId="0" priority="82"/>
    <cfRule type="duplicateValues" dxfId="0" priority="94"/>
    <cfRule type="duplicateValues" dxfId="0" priority="106"/>
  </conditionalFormatting>
  <conditionalFormatting sqref="C27">
    <cfRule type="duplicateValues" dxfId="0" priority="22"/>
    <cfRule type="duplicateValues" dxfId="0" priority="46"/>
    <cfRule type="duplicateValues" dxfId="0" priority="118"/>
    <cfRule type="duplicateValues" dxfId="0" priority="130"/>
  </conditionalFormatting>
  <conditionalFormatting sqref="B28">
    <cfRule type="duplicateValues" dxfId="0" priority="33"/>
    <cfRule type="duplicateValues" dxfId="0" priority="57"/>
    <cfRule type="duplicateValues" dxfId="0" priority="69"/>
    <cfRule type="duplicateValues" dxfId="0" priority="81"/>
    <cfRule type="duplicateValues" dxfId="0" priority="93"/>
    <cfRule type="duplicateValues" dxfId="0" priority="105"/>
  </conditionalFormatting>
  <conditionalFormatting sqref="C28">
    <cfRule type="duplicateValues" dxfId="0" priority="21"/>
    <cfRule type="duplicateValues" dxfId="0" priority="45"/>
    <cfRule type="duplicateValues" dxfId="0" priority="117"/>
    <cfRule type="duplicateValues" dxfId="0" priority="129"/>
  </conditionalFormatting>
  <conditionalFormatting sqref="B29">
    <cfRule type="duplicateValues" dxfId="0" priority="32"/>
    <cfRule type="duplicateValues" dxfId="0" priority="56"/>
    <cfRule type="duplicateValues" dxfId="0" priority="68"/>
    <cfRule type="duplicateValues" dxfId="0" priority="80"/>
    <cfRule type="duplicateValues" dxfId="0" priority="92"/>
    <cfRule type="duplicateValues" dxfId="0" priority="104"/>
  </conditionalFormatting>
  <conditionalFormatting sqref="C29">
    <cfRule type="duplicateValues" dxfId="0" priority="20"/>
    <cfRule type="duplicateValues" dxfId="0" priority="44"/>
    <cfRule type="duplicateValues" dxfId="0" priority="116"/>
    <cfRule type="duplicateValues" dxfId="0" priority="128"/>
  </conditionalFormatting>
  <conditionalFormatting sqref="B30">
    <cfRule type="duplicateValues" dxfId="0" priority="31"/>
    <cfRule type="duplicateValues" dxfId="0" priority="55"/>
    <cfRule type="duplicateValues" dxfId="0" priority="67"/>
    <cfRule type="duplicateValues" dxfId="0" priority="79"/>
    <cfRule type="duplicateValues" dxfId="0" priority="91"/>
    <cfRule type="duplicateValues" dxfId="0" priority="103"/>
  </conditionalFormatting>
  <conditionalFormatting sqref="C30">
    <cfRule type="duplicateValues" dxfId="0" priority="19"/>
    <cfRule type="duplicateValues" dxfId="0" priority="43"/>
    <cfRule type="duplicateValues" dxfId="0" priority="115"/>
    <cfRule type="duplicateValues" dxfId="0" priority="127"/>
  </conditionalFormatting>
  <conditionalFormatting sqref="A32">
    <cfRule type="duplicateValues" dxfId="0" priority="938"/>
    <cfRule type="duplicateValues" dxfId="0" priority="1009"/>
    <cfRule type="duplicateValues" dxfId="0" priority="1080"/>
    <cfRule type="duplicateValues" dxfId="0" priority="1151"/>
    <cfRule type="duplicateValues" dxfId="0" priority="1222"/>
  </conditionalFormatting>
  <conditionalFormatting sqref="C34">
    <cfRule type="duplicateValues" dxfId="0" priority="4202"/>
    <cfRule type="duplicateValues" dxfId="0" priority="4203"/>
  </conditionalFormatting>
  <conditionalFormatting sqref="C35">
    <cfRule type="duplicateValues" dxfId="0" priority="4200"/>
    <cfRule type="duplicateValues" dxfId="0" priority="4201"/>
  </conditionalFormatting>
  <conditionalFormatting sqref="C36">
    <cfRule type="duplicateValues" dxfId="0" priority="4198"/>
    <cfRule type="duplicateValues" dxfId="0" priority="4199"/>
  </conditionalFormatting>
  <conditionalFormatting sqref="C37">
    <cfRule type="duplicateValues" dxfId="0" priority="4196"/>
    <cfRule type="duplicateValues" dxfId="0" priority="4197"/>
  </conditionalFormatting>
  <conditionalFormatting sqref="C38">
    <cfRule type="duplicateValues" dxfId="0" priority="4194"/>
    <cfRule type="duplicateValues" dxfId="0" priority="4195"/>
  </conditionalFormatting>
  <conditionalFormatting sqref="C39">
    <cfRule type="duplicateValues" dxfId="0" priority="4210"/>
    <cfRule type="duplicateValues" dxfId="0" priority="4211"/>
  </conditionalFormatting>
  <conditionalFormatting sqref="B4:B5">
    <cfRule type="duplicateValues" dxfId="0" priority="146"/>
    <cfRule type="duplicateValues" dxfId="0" priority="145"/>
    <cfRule type="duplicateValues" dxfId="0" priority="144"/>
    <cfRule type="duplicateValues" dxfId="0" priority="143"/>
    <cfRule type="duplicateValues" dxfId="0" priority="142"/>
    <cfRule type="duplicateValues" dxfId="0" priority="141"/>
  </conditionalFormatting>
  <conditionalFormatting sqref="B15:B19">
    <cfRule type="duplicateValues" dxfId="0" priority="147"/>
    <cfRule type="duplicateValues" dxfId="0" priority="148"/>
    <cfRule type="duplicateValues" dxfId="0" priority="149"/>
    <cfRule type="duplicateValues" dxfId="0" priority="150"/>
    <cfRule type="duplicateValues" dxfId="0" priority="151"/>
    <cfRule type="duplicateValues" dxfId="0" priority="152"/>
  </conditionalFormatting>
  <conditionalFormatting sqref="B1 B32:B1048576">
    <cfRule type="duplicateValues" dxfId="0" priority="739"/>
  </conditionalFormatting>
  <conditionalFormatting sqref="C1 C32:C1048576">
    <cfRule type="duplicateValues" dxfId="0" priority="690"/>
  </conditionalFormatting>
  <conditionalFormatting sqref="C1 C33:C1048576">
    <cfRule type="duplicateValues" dxfId="0" priority="904"/>
    <cfRule type="duplicateValues" dxfId="0" priority="1574"/>
    <cfRule type="duplicateValues" dxfId="0" priority="1590"/>
    <cfRule type="duplicateValues" dxfId="0" priority="2296"/>
    <cfRule type="duplicateValues" dxfId="0" priority="2582"/>
    <cfRule type="duplicateValues" dxfId="0" priority="3965"/>
    <cfRule type="duplicateValues" dxfId="0" priority="4191"/>
  </conditionalFormatting>
  <conditionalFormatting sqref="C1 C33 C40:C1048576">
    <cfRule type="duplicateValues" dxfId="0" priority="4213"/>
    <cfRule type="duplicateValues" dxfId="0" priority="4217"/>
    <cfRule type="duplicateValues" dxfId="0" priority="4404"/>
    <cfRule type="duplicateValues" dxfId="0" priority="4460"/>
  </conditionalFormatting>
  <pageMargins left="0.75" right="0.75" top="1" bottom="1" header="0.5" footer="0.5"/>
  <pageSetup paperSize="9" scale="70"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88"/>
  <sheetViews>
    <sheetView zoomScale="115" zoomScaleNormal="115" workbookViewId="0">
      <pane xSplit="3" ySplit="4" topLeftCell="D73" activePane="bottomRight" state="frozen"/>
      <selection/>
      <selection pane="topRight"/>
      <selection pane="bottomLeft"/>
      <selection pane="bottomRight" activeCell="A5" sqref="A5:A88"/>
    </sheetView>
  </sheetViews>
  <sheetFormatPr defaultColWidth="9" defaultRowHeight="13.5"/>
  <cols>
    <col min="1" max="1" width="11.125" style="50" customWidth="1"/>
    <col min="2" max="2" width="9.25" style="50" customWidth="1"/>
    <col min="3" max="3" width="6.25" style="50" customWidth="1"/>
    <col min="4" max="33" width="4.275" style="50" customWidth="1"/>
    <col min="34" max="34" width="5" style="50" customWidth="1"/>
    <col min="35" max="35" width="7.75" style="50" customWidth="1"/>
    <col min="36" max="36" width="6.63333333333333" style="50" customWidth="1"/>
    <col min="37" max="37" width="7.63333333333333" style="50" customWidth="1"/>
    <col min="38" max="38" width="5.5" style="50" customWidth="1"/>
    <col min="39" max="39" width="10.3833333333333" style="50" customWidth="1"/>
    <col min="40" max="40" width="7.88333333333333" style="50" customWidth="1"/>
    <col min="41" max="41" width="8" style="51" customWidth="1"/>
    <col min="42" max="16381" width="9" style="50"/>
    <col min="16382" max="16384" width="9" style="52"/>
  </cols>
  <sheetData>
    <row r="1" s="50" customFormat="1" ht="30" customHeight="1" spans="1:16381">
      <c r="A1" s="53" t="s">
        <v>68</v>
      </c>
      <c r="B1" s="54"/>
      <c r="C1" s="54"/>
      <c r="D1" s="54"/>
      <c r="E1" s="54"/>
      <c r="F1" s="54"/>
      <c r="G1" s="54"/>
      <c r="H1" s="54"/>
      <c r="I1" s="54"/>
      <c r="J1" s="54"/>
      <c r="K1" s="54"/>
      <c r="L1" s="54"/>
      <c r="M1" s="54"/>
      <c r="N1" s="54"/>
      <c r="O1" s="54"/>
      <c r="P1" s="54"/>
      <c r="Q1" s="54"/>
      <c r="R1" s="54"/>
      <c r="S1" s="54"/>
      <c r="T1" s="54"/>
      <c r="U1" s="54"/>
      <c r="V1" s="54"/>
      <c r="W1" s="54"/>
      <c r="X1" s="54"/>
      <c r="Y1" s="54"/>
      <c r="Z1" s="54"/>
      <c r="AA1" s="54"/>
      <c r="AB1" s="54"/>
      <c r="AC1" s="54"/>
      <c r="AD1" s="54"/>
      <c r="AE1" s="54"/>
      <c r="AF1" s="54"/>
      <c r="AG1" s="54"/>
      <c r="AH1" s="54"/>
      <c r="AI1" s="54"/>
      <c r="AJ1" s="88"/>
      <c r="AK1" s="88"/>
      <c r="AL1" s="89">
        <v>2023</v>
      </c>
      <c r="AM1" s="89"/>
      <c r="AN1" s="90">
        <v>10</v>
      </c>
      <c r="XEZ1" s="52"/>
      <c r="XFA1" s="52"/>
    </row>
    <row r="2" s="50" customFormat="1" ht="21" customHeight="1" spans="1:16381">
      <c r="A2" s="53" t="str">
        <f>AL1&amp;"年"&amp;AN1&amp;"月"&amp;"("&amp;TEXT(DATE(AL1,AN1,1),"mm月dd日")&amp;"-"&amp;TEXT(EOMONTH(DATE(AL1,AN1,1),0),"mm月dd日")&amp;")"&amp;AJ1&amp;AJ2&amp;"考勤表"</f>
        <v>2023年10月(10月01日-10月31日)金属件厂焊接车间考勤表</v>
      </c>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91" t="s">
        <v>69</v>
      </c>
      <c r="AK2" s="91"/>
      <c r="AL2" s="91"/>
      <c r="AM2" s="54" t="s">
        <v>70</v>
      </c>
      <c r="AN2" s="92"/>
      <c r="XEZ2" s="52"/>
      <c r="XFA2" s="52"/>
    </row>
    <row r="3" s="50" customFormat="1" ht="15" customHeight="1" spans="1:16381">
      <c r="A3" s="55" t="s">
        <v>71</v>
      </c>
      <c r="B3" s="56" t="s">
        <v>72</v>
      </c>
      <c r="C3" s="56" t="s">
        <v>73</v>
      </c>
      <c r="D3" s="57">
        <f t="shared" ref="D3:AE3" si="0">DATE($AL$1,$AN$1,1)+COLUMN(A:A)-1</f>
        <v>45200</v>
      </c>
      <c r="E3" s="57">
        <f t="shared" si="0"/>
        <v>45201</v>
      </c>
      <c r="F3" s="57">
        <f t="shared" si="0"/>
        <v>45202</v>
      </c>
      <c r="G3" s="57">
        <f t="shared" si="0"/>
        <v>45203</v>
      </c>
      <c r="H3" s="57">
        <f t="shared" si="0"/>
        <v>45204</v>
      </c>
      <c r="I3" s="57">
        <f t="shared" si="0"/>
        <v>45205</v>
      </c>
      <c r="J3" s="57">
        <f t="shared" si="0"/>
        <v>45206</v>
      </c>
      <c r="K3" s="57">
        <f t="shared" si="0"/>
        <v>45207</v>
      </c>
      <c r="L3" s="57">
        <f t="shared" si="0"/>
        <v>45208</v>
      </c>
      <c r="M3" s="57">
        <f t="shared" si="0"/>
        <v>45209</v>
      </c>
      <c r="N3" s="57">
        <f t="shared" si="0"/>
        <v>45210</v>
      </c>
      <c r="O3" s="57">
        <f t="shared" si="0"/>
        <v>45211</v>
      </c>
      <c r="P3" s="57">
        <f t="shared" si="0"/>
        <v>45212</v>
      </c>
      <c r="Q3" s="57">
        <f t="shared" si="0"/>
        <v>45213</v>
      </c>
      <c r="R3" s="57">
        <f t="shared" si="0"/>
        <v>45214</v>
      </c>
      <c r="S3" s="57">
        <f t="shared" si="0"/>
        <v>45215</v>
      </c>
      <c r="T3" s="57">
        <f t="shared" si="0"/>
        <v>45216</v>
      </c>
      <c r="U3" s="57">
        <f t="shared" si="0"/>
        <v>45217</v>
      </c>
      <c r="V3" s="57">
        <f t="shared" si="0"/>
        <v>45218</v>
      </c>
      <c r="W3" s="57">
        <f t="shared" si="0"/>
        <v>45219</v>
      </c>
      <c r="X3" s="57">
        <f t="shared" si="0"/>
        <v>45220</v>
      </c>
      <c r="Y3" s="57">
        <f t="shared" si="0"/>
        <v>45221</v>
      </c>
      <c r="Z3" s="57">
        <f t="shared" si="0"/>
        <v>45222</v>
      </c>
      <c r="AA3" s="57">
        <f t="shared" si="0"/>
        <v>45223</v>
      </c>
      <c r="AB3" s="57">
        <f t="shared" si="0"/>
        <v>45224</v>
      </c>
      <c r="AC3" s="57">
        <f t="shared" si="0"/>
        <v>45225</v>
      </c>
      <c r="AD3" s="57">
        <f t="shared" si="0"/>
        <v>45226</v>
      </c>
      <c r="AE3" s="57">
        <f t="shared" si="0"/>
        <v>45227</v>
      </c>
      <c r="AF3" s="57">
        <f t="shared" ref="AF3:AH3" si="1">IF(DAY(DATE($AL$1,$AN$1,1)+COLUMN(AC:AC)-1)&lt;5,"",DATE($AL$1,$AN$1,1)+COLUMN(AC:AC)-1)</f>
        <v>45228</v>
      </c>
      <c r="AG3" s="57">
        <f t="shared" si="1"/>
        <v>45229</v>
      </c>
      <c r="AH3" s="57">
        <f t="shared" si="1"/>
        <v>45230</v>
      </c>
      <c r="AI3" s="93" t="s">
        <v>74</v>
      </c>
      <c r="AJ3" s="94" t="s">
        <v>75</v>
      </c>
      <c r="AK3" s="94" t="s">
        <v>76</v>
      </c>
      <c r="AL3" s="94"/>
      <c r="AM3" s="94" t="s">
        <v>77</v>
      </c>
      <c r="AN3" s="56" t="s">
        <v>78</v>
      </c>
      <c r="AO3" s="97" t="s">
        <v>79</v>
      </c>
      <c r="AP3" s="97" t="s">
        <v>80</v>
      </c>
      <c r="AQ3" s="97"/>
      <c r="XEY3" s="52"/>
      <c r="XEZ3" s="52"/>
      <c r="XFA3" s="52"/>
    </row>
    <row r="4" s="50" customFormat="1" ht="15" customHeight="1" spans="1:16381">
      <c r="A4" s="55" t="s">
        <v>3</v>
      </c>
      <c r="B4" s="56"/>
      <c r="C4" s="56"/>
      <c r="D4" s="58" t="str">
        <f t="shared" ref="D4:AH4" si="2">TEXT(D3,"aaa")</f>
        <v>日</v>
      </c>
      <c r="E4" s="58" t="str">
        <f t="shared" si="2"/>
        <v>一</v>
      </c>
      <c r="F4" s="58" t="str">
        <f t="shared" si="2"/>
        <v>二</v>
      </c>
      <c r="G4" s="58" t="str">
        <f t="shared" si="2"/>
        <v>三</v>
      </c>
      <c r="H4" s="58" t="str">
        <f t="shared" si="2"/>
        <v>四</v>
      </c>
      <c r="I4" s="58" t="str">
        <f t="shared" si="2"/>
        <v>五</v>
      </c>
      <c r="J4" s="58" t="str">
        <f t="shared" si="2"/>
        <v>六</v>
      </c>
      <c r="K4" s="58" t="str">
        <f t="shared" si="2"/>
        <v>日</v>
      </c>
      <c r="L4" s="58" t="str">
        <f t="shared" si="2"/>
        <v>一</v>
      </c>
      <c r="M4" s="58" t="str">
        <f t="shared" si="2"/>
        <v>二</v>
      </c>
      <c r="N4" s="58" t="str">
        <f t="shared" si="2"/>
        <v>三</v>
      </c>
      <c r="O4" s="58" t="str">
        <f t="shared" si="2"/>
        <v>四</v>
      </c>
      <c r="P4" s="58" t="str">
        <f t="shared" si="2"/>
        <v>五</v>
      </c>
      <c r="Q4" s="58" t="str">
        <f t="shared" si="2"/>
        <v>六</v>
      </c>
      <c r="R4" s="58" t="str">
        <f t="shared" si="2"/>
        <v>日</v>
      </c>
      <c r="S4" s="58" t="str">
        <f t="shared" si="2"/>
        <v>一</v>
      </c>
      <c r="T4" s="58" t="str">
        <f t="shared" si="2"/>
        <v>二</v>
      </c>
      <c r="U4" s="58" t="str">
        <f t="shared" si="2"/>
        <v>三</v>
      </c>
      <c r="V4" s="58" t="str">
        <f t="shared" si="2"/>
        <v>四</v>
      </c>
      <c r="W4" s="58" t="str">
        <f t="shared" si="2"/>
        <v>五</v>
      </c>
      <c r="X4" s="58" t="str">
        <f t="shared" si="2"/>
        <v>六</v>
      </c>
      <c r="Y4" s="58" t="str">
        <f t="shared" si="2"/>
        <v>日</v>
      </c>
      <c r="Z4" s="58" t="str">
        <f t="shared" si="2"/>
        <v>一</v>
      </c>
      <c r="AA4" s="58" t="str">
        <f t="shared" si="2"/>
        <v>二</v>
      </c>
      <c r="AB4" s="58" t="str">
        <f t="shared" si="2"/>
        <v>三</v>
      </c>
      <c r="AC4" s="58" t="str">
        <f t="shared" si="2"/>
        <v>四</v>
      </c>
      <c r="AD4" s="58" t="str">
        <f t="shared" si="2"/>
        <v>五</v>
      </c>
      <c r="AE4" s="58" t="str">
        <f t="shared" si="2"/>
        <v>六</v>
      </c>
      <c r="AF4" s="58" t="str">
        <f t="shared" si="2"/>
        <v>日</v>
      </c>
      <c r="AG4" s="58" t="str">
        <f t="shared" si="2"/>
        <v>一</v>
      </c>
      <c r="AH4" s="58" t="str">
        <f t="shared" si="2"/>
        <v>二</v>
      </c>
      <c r="AI4" s="93"/>
      <c r="AJ4" s="94"/>
      <c r="AK4" s="94" t="s">
        <v>81</v>
      </c>
      <c r="AL4" s="94" t="s">
        <v>82</v>
      </c>
      <c r="AM4" s="94"/>
      <c r="AN4" s="56"/>
      <c r="AO4" s="97"/>
      <c r="AP4" s="97"/>
      <c r="AQ4" s="97"/>
      <c r="XEY4" s="52"/>
      <c r="XEZ4" s="52"/>
      <c r="XFA4" s="52"/>
    </row>
    <row r="5" s="50" customFormat="1" ht="19" customHeight="1" spans="1:44">
      <c r="A5" s="26" t="s">
        <v>54</v>
      </c>
      <c r="B5" s="26" t="s">
        <v>53</v>
      </c>
      <c r="C5" s="42" t="s">
        <v>83</v>
      </c>
      <c r="D5" s="59" t="s">
        <v>84</v>
      </c>
      <c r="E5" s="59" t="s">
        <v>84</v>
      </c>
      <c r="F5" s="59" t="s">
        <v>84</v>
      </c>
      <c r="G5" s="59">
        <v>4</v>
      </c>
      <c r="H5" s="59">
        <v>4</v>
      </c>
      <c r="I5" s="59">
        <v>4</v>
      </c>
      <c r="J5" s="59">
        <v>4</v>
      </c>
      <c r="K5" s="59">
        <v>4</v>
      </c>
      <c r="L5" s="59">
        <v>4</v>
      </c>
      <c r="M5" s="59">
        <v>4</v>
      </c>
      <c r="N5" s="59">
        <v>4</v>
      </c>
      <c r="O5" s="59">
        <v>4</v>
      </c>
      <c r="P5" s="59">
        <v>4</v>
      </c>
      <c r="Q5" s="59">
        <v>4</v>
      </c>
      <c r="R5" s="59" t="s">
        <v>84</v>
      </c>
      <c r="S5" s="59">
        <v>4</v>
      </c>
      <c r="T5" s="59">
        <v>4</v>
      </c>
      <c r="U5" s="59">
        <v>4</v>
      </c>
      <c r="V5" s="59">
        <v>0</v>
      </c>
      <c r="W5" s="59">
        <v>4</v>
      </c>
      <c r="X5" s="59">
        <v>4</v>
      </c>
      <c r="Y5" s="59">
        <v>4</v>
      </c>
      <c r="Z5" s="59">
        <v>4</v>
      </c>
      <c r="AA5" s="59">
        <v>4</v>
      </c>
      <c r="AB5" s="59">
        <v>4</v>
      </c>
      <c r="AC5" s="59">
        <v>4</v>
      </c>
      <c r="AD5" s="59">
        <v>4</v>
      </c>
      <c r="AE5" s="59">
        <v>4</v>
      </c>
      <c r="AF5" s="59">
        <v>4</v>
      </c>
      <c r="AG5" s="59">
        <v>4</v>
      </c>
      <c r="AH5" s="59">
        <v>4</v>
      </c>
      <c r="AI5" s="95">
        <f>IF(A2="","",COUNTIF(D5:AH6,"&gt;2")/2)</f>
        <v>26.5</v>
      </c>
      <c r="AJ5" s="95">
        <f>SUMPRODUCT(IFERROR((IFERROR(WEEKDAY($D$3:$AH$3,2),999)&lt;6)*D5:AH6,0))</f>
        <v>156</v>
      </c>
      <c r="AK5" s="95">
        <f>SUMPRODUCT((IFERROR(WEEKDAY($D$3:$AH$3,2),999)&lt;6)*D7:AH7)</f>
        <v>57</v>
      </c>
      <c r="AL5" s="95">
        <f>SUMPRODUCT(IFERROR((IFERROR(WEEKDAY($D$3:$AH$3,2),0)&gt;5)*D5:AH7,0))</f>
        <v>72</v>
      </c>
      <c r="AM5" s="95">
        <f>IFERROR(SUM(AJ5:AL7),"")</f>
        <v>285</v>
      </c>
      <c r="AN5" s="56" t="e">
        <f>VLOOKUP(A5,[2]Sheet1!$D:$M,10,0)</f>
        <v>#N/A</v>
      </c>
      <c r="AO5" s="98">
        <f>SUMPRODUCT((IFERROR((D5:AH5+D6:AH6+D7:AH7),0)&gt;8)*1,IFERROR((D5:AH5+D6:AH6+D7:AH7-8),0))</f>
        <v>69</v>
      </c>
      <c r="AP5" s="98">
        <f>AM5-AO5</f>
        <v>216</v>
      </c>
      <c r="AQ5" s="95"/>
      <c r="AR5" s="95"/>
    </row>
    <row r="6" s="50" customFormat="1" ht="19" customHeight="1" spans="1:44">
      <c r="A6" s="26"/>
      <c r="B6" s="26"/>
      <c r="C6" s="42" t="s">
        <v>85</v>
      </c>
      <c r="D6" s="59" t="s">
        <v>84</v>
      </c>
      <c r="E6" s="59" t="s">
        <v>84</v>
      </c>
      <c r="F6" s="59" t="s">
        <v>84</v>
      </c>
      <c r="G6" s="59">
        <v>4</v>
      </c>
      <c r="H6" s="59">
        <v>4</v>
      </c>
      <c r="I6" s="59">
        <v>4</v>
      </c>
      <c r="J6" s="59">
        <v>4</v>
      </c>
      <c r="K6" s="59">
        <v>4</v>
      </c>
      <c r="L6" s="59">
        <v>4</v>
      </c>
      <c r="M6" s="59">
        <v>4</v>
      </c>
      <c r="N6" s="59">
        <v>4</v>
      </c>
      <c r="O6" s="59">
        <v>4</v>
      </c>
      <c r="P6" s="59">
        <v>4</v>
      </c>
      <c r="Q6" s="59">
        <v>4</v>
      </c>
      <c r="R6" s="59" t="s">
        <v>84</v>
      </c>
      <c r="S6" s="59">
        <v>4</v>
      </c>
      <c r="T6" s="59">
        <v>4</v>
      </c>
      <c r="U6" s="59">
        <v>4</v>
      </c>
      <c r="V6" s="59">
        <v>4</v>
      </c>
      <c r="W6" s="59">
        <v>4</v>
      </c>
      <c r="X6" s="59">
        <v>4</v>
      </c>
      <c r="Y6" s="59">
        <v>4</v>
      </c>
      <c r="Z6" s="59">
        <v>4</v>
      </c>
      <c r="AA6" s="59">
        <v>4</v>
      </c>
      <c r="AB6" s="59">
        <v>4</v>
      </c>
      <c r="AC6" s="59">
        <v>4</v>
      </c>
      <c r="AD6" s="59">
        <v>4</v>
      </c>
      <c r="AE6" s="59">
        <v>4</v>
      </c>
      <c r="AF6" s="59">
        <v>4</v>
      </c>
      <c r="AG6" s="59">
        <v>4</v>
      </c>
      <c r="AH6" s="59">
        <v>4</v>
      </c>
      <c r="AI6" s="95"/>
      <c r="AJ6" s="95"/>
      <c r="AK6" s="95"/>
      <c r="AL6" s="95"/>
      <c r="AM6" s="95"/>
      <c r="AN6" s="56"/>
      <c r="AO6" s="99"/>
      <c r="AP6" s="99"/>
      <c r="AQ6" s="95"/>
      <c r="AR6" s="95"/>
    </row>
    <row r="7" s="50" customFormat="1" ht="20" customHeight="1" spans="1:44">
      <c r="A7" s="60" t="s">
        <v>86</v>
      </c>
      <c r="B7" s="26"/>
      <c r="C7" s="42" t="s">
        <v>86</v>
      </c>
      <c r="D7" s="59"/>
      <c r="E7" s="59"/>
      <c r="F7" s="59"/>
      <c r="G7" s="59">
        <v>1</v>
      </c>
      <c r="H7" s="59">
        <v>1</v>
      </c>
      <c r="I7" s="59">
        <v>1</v>
      </c>
      <c r="J7" s="59">
        <v>1</v>
      </c>
      <c r="K7" s="59">
        <v>3</v>
      </c>
      <c r="L7" s="59">
        <v>3</v>
      </c>
      <c r="M7" s="59">
        <v>3</v>
      </c>
      <c r="N7" s="59">
        <v>3</v>
      </c>
      <c r="O7" s="59">
        <v>1</v>
      </c>
      <c r="P7" s="59">
        <v>2.5</v>
      </c>
      <c r="Q7" s="59">
        <v>0</v>
      </c>
      <c r="R7" s="59"/>
      <c r="S7" s="59">
        <v>1</v>
      </c>
      <c r="T7" s="59">
        <v>5.5</v>
      </c>
      <c r="U7" s="59">
        <v>8.5</v>
      </c>
      <c r="V7" s="59">
        <v>4</v>
      </c>
      <c r="W7" s="59">
        <v>3</v>
      </c>
      <c r="X7" s="59">
        <v>3</v>
      </c>
      <c r="Y7" s="59">
        <v>3</v>
      </c>
      <c r="Z7" s="59">
        <v>5.5</v>
      </c>
      <c r="AA7" s="59">
        <v>1</v>
      </c>
      <c r="AB7" s="59">
        <v>1</v>
      </c>
      <c r="AC7" s="59">
        <v>3</v>
      </c>
      <c r="AD7" s="59">
        <v>3</v>
      </c>
      <c r="AE7" s="59">
        <v>3</v>
      </c>
      <c r="AF7" s="59">
        <v>3</v>
      </c>
      <c r="AG7" s="59">
        <v>3</v>
      </c>
      <c r="AH7" s="59">
        <v>3</v>
      </c>
      <c r="AI7" s="95"/>
      <c r="AJ7" s="95"/>
      <c r="AK7" s="95"/>
      <c r="AL7" s="95"/>
      <c r="AM7" s="95"/>
      <c r="AN7" s="56"/>
      <c r="AO7" s="100"/>
      <c r="AP7" s="100"/>
      <c r="AQ7" s="95"/>
      <c r="AR7" s="95"/>
    </row>
    <row r="8" s="50" customFormat="1" ht="19" customHeight="1" spans="1:44">
      <c r="A8" s="61" t="s">
        <v>55</v>
      </c>
      <c r="B8" s="26" t="s">
        <v>53</v>
      </c>
      <c r="C8" s="42" t="s">
        <v>83</v>
      </c>
      <c r="D8" s="59" t="s">
        <v>84</v>
      </c>
      <c r="E8" s="59" t="s">
        <v>84</v>
      </c>
      <c r="F8" s="59" t="s">
        <v>84</v>
      </c>
      <c r="G8" s="59">
        <v>4</v>
      </c>
      <c r="H8" s="59">
        <v>4</v>
      </c>
      <c r="I8" s="59">
        <v>4</v>
      </c>
      <c r="J8" s="59">
        <v>4</v>
      </c>
      <c r="K8" s="59">
        <v>4</v>
      </c>
      <c r="L8" s="59">
        <v>4</v>
      </c>
      <c r="M8" s="59">
        <v>4</v>
      </c>
      <c r="N8" s="59">
        <v>4</v>
      </c>
      <c r="O8" s="59">
        <v>4</v>
      </c>
      <c r="P8" s="59">
        <v>4</v>
      </c>
      <c r="Q8" s="59">
        <v>4</v>
      </c>
      <c r="R8" s="59" t="s">
        <v>84</v>
      </c>
      <c r="S8" s="59">
        <v>4</v>
      </c>
      <c r="T8" s="59">
        <v>4</v>
      </c>
      <c r="U8" s="59">
        <v>4</v>
      </c>
      <c r="V8" s="59">
        <v>0</v>
      </c>
      <c r="W8" s="59">
        <v>4</v>
      </c>
      <c r="X8" s="59">
        <v>4</v>
      </c>
      <c r="Y8" s="59">
        <v>4</v>
      </c>
      <c r="Z8" s="59">
        <v>4</v>
      </c>
      <c r="AA8" s="59">
        <v>4</v>
      </c>
      <c r="AB8" s="59">
        <v>4</v>
      </c>
      <c r="AC8" s="59">
        <v>4</v>
      </c>
      <c r="AD8" s="59">
        <v>4</v>
      </c>
      <c r="AE8" s="59" t="s">
        <v>84</v>
      </c>
      <c r="AF8" s="59">
        <v>4</v>
      </c>
      <c r="AG8" s="59">
        <v>4</v>
      </c>
      <c r="AH8" s="59">
        <v>4</v>
      </c>
      <c r="AI8" s="95">
        <f>IF(A5="","",COUNTIF(D8:AH9,"&gt;2")/2)</f>
        <v>25.5</v>
      </c>
      <c r="AJ8" s="95">
        <f>SUMPRODUCT(IFERROR((IFERROR(WEEKDAY($D$3:$AH$3,2),999)&lt;6)*D8:AH9,0))</f>
        <v>156</v>
      </c>
      <c r="AK8" s="95">
        <f>SUMPRODUCT((IFERROR(WEEKDAY($D$3:$AH$3,2),999)&lt;6)*D10:AH10)</f>
        <v>55</v>
      </c>
      <c r="AL8" s="95">
        <f>SUMPRODUCT(IFERROR((IFERROR(WEEKDAY($D$3:$AH$3,2),0)&gt;5)*D8:AH10,0))</f>
        <v>61.5</v>
      </c>
      <c r="AM8" s="95">
        <f>IFERROR(SUM(AJ8:AL10),"")</f>
        <v>272.5</v>
      </c>
      <c r="AN8" s="56" t="e">
        <f>VLOOKUP(A8,[2]Sheet1!$D:$M,10,0)</f>
        <v>#N/A</v>
      </c>
      <c r="AO8" s="98">
        <f>SUMPRODUCT((IFERROR((D8:AH8+D9:AH9+D10:AH10),0)&gt;8)*1,IFERROR((D8:AH8+D9:AH9+D10:AH10-8),0))</f>
        <v>64.5</v>
      </c>
      <c r="AP8" s="98">
        <f>AM8-AO8</f>
        <v>208</v>
      </c>
      <c r="AQ8" s="95"/>
      <c r="AR8" s="95"/>
    </row>
    <row r="9" s="50" customFormat="1" ht="19" customHeight="1" spans="1:44">
      <c r="A9" s="62"/>
      <c r="B9" s="26"/>
      <c r="C9" s="42" t="s">
        <v>85</v>
      </c>
      <c r="D9" s="59" t="s">
        <v>84</v>
      </c>
      <c r="E9" s="59" t="s">
        <v>84</v>
      </c>
      <c r="F9" s="59" t="s">
        <v>84</v>
      </c>
      <c r="G9" s="59">
        <v>4</v>
      </c>
      <c r="H9" s="59">
        <v>4</v>
      </c>
      <c r="I9" s="59">
        <v>4</v>
      </c>
      <c r="J9" s="59">
        <v>4</v>
      </c>
      <c r="K9" s="59">
        <v>4</v>
      </c>
      <c r="L9" s="59">
        <v>4</v>
      </c>
      <c r="M9" s="59">
        <v>4</v>
      </c>
      <c r="N9" s="59">
        <v>4</v>
      </c>
      <c r="O9" s="59">
        <v>4</v>
      </c>
      <c r="P9" s="59">
        <v>4</v>
      </c>
      <c r="Q9" s="59">
        <v>4</v>
      </c>
      <c r="R9" s="59" t="s">
        <v>84</v>
      </c>
      <c r="S9" s="59">
        <v>4</v>
      </c>
      <c r="T9" s="59">
        <v>4</v>
      </c>
      <c r="U9" s="59">
        <v>4</v>
      </c>
      <c r="V9" s="59">
        <v>4</v>
      </c>
      <c r="W9" s="59">
        <v>4</v>
      </c>
      <c r="X9" s="59">
        <v>4</v>
      </c>
      <c r="Y9" s="59">
        <v>4</v>
      </c>
      <c r="Z9" s="59">
        <v>4</v>
      </c>
      <c r="AA9" s="59">
        <v>4</v>
      </c>
      <c r="AB9" s="59">
        <v>4</v>
      </c>
      <c r="AC9" s="59">
        <v>4</v>
      </c>
      <c r="AD9" s="59">
        <v>4</v>
      </c>
      <c r="AE9" s="59" t="s">
        <v>84</v>
      </c>
      <c r="AF9" s="59">
        <v>4</v>
      </c>
      <c r="AG9" s="59">
        <v>4</v>
      </c>
      <c r="AH9" s="59">
        <v>4</v>
      </c>
      <c r="AI9" s="95"/>
      <c r="AJ9" s="95"/>
      <c r="AK9" s="95"/>
      <c r="AL9" s="95"/>
      <c r="AM9" s="95"/>
      <c r="AN9" s="56"/>
      <c r="AO9" s="99"/>
      <c r="AP9" s="99"/>
      <c r="AQ9" s="95"/>
      <c r="AR9" s="95"/>
    </row>
    <row r="10" s="50" customFormat="1" ht="20" customHeight="1" spans="1:44">
      <c r="A10" s="60" t="s">
        <v>86</v>
      </c>
      <c r="B10" s="26"/>
      <c r="C10" s="42" t="s">
        <v>86</v>
      </c>
      <c r="D10" s="59"/>
      <c r="E10" s="59"/>
      <c r="F10" s="59"/>
      <c r="G10" s="59">
        <v>1</v>
      </c>
      <c r="H10" s="59">
        <v>1</v>
      </c>
      <c r="I10" s="59">
        <v>1</v>
      </c>
      <c r="J10" s="59">
        <v>1</v>
      </c>
      <c r="K10" s="59">
        <v>3</v>
      </c>
      <c r="L10" s="59">
        <v>3</v>
      </c>
      <c r="M10" s="59">
        <v>3</v>
      </c>
      <c r="N10" s="59">
        <v>3</v>
      </c>
      <c r="O10" s="59">
        <v>1</v>
      </c>
      <c r="P10" s="59">
        <v>2.5</v>
      </c>
      <c r="Q10" s="59">
        <v>0.5</v>
      </c>
      <c r="R10" s="59"/>
      <c r="S10" s="59">
        <v>1</v>
      </c>
      <c r="T10" s="59">
        <v>5.5</v>
      </c>
      <c r="U10" s="59">
        <v>8.5</v>
      </c>
      <c r="V10" s="59">
        <v>4</v>
      </c>
      <c r="W10" s="59">
        <v>3</v>
      </c>
      <c r="X10" s="59">
        <v>3</v>
      </c>
      <c r="Y10" s="59">
        <v>3</v>
      </c>
      <c r="Z10" s="59">
        <v>5.5</v>
      </c>
      <c r="AA10" s="59">
        <v>1</v>
      </c>
      <c r="AB10" s="59">
        <v>1</v>
      </c>
      <c r="AC10" s="59">
        <v>3</v>
      </c>
      <c r="AD10" s="59">
        <v>1</v>
      </c>
      <c r="AE10" s="59"/>
      <c r="AF10" s="59">
        <v>3</v>
      </c>
      <c r="AG10" s="59">
        <v>3</v>
      </c>
      <c r="AH10" s="59">
        <v>3</v>
      </c>
      <c r="AI10" s="95"/>
      <c r="AJ10" s="95"/>
      <c r="AK10" s="95"/>
      <c r="AL10" s="95"/>
      <c r="AM10" s="95"/>
      <c r="AN10" s="56"/>
      <c r="AO10" s="100"/>
      <c r="AP10" s="100"/>
      <c r="AQ10" s="95"/>
      <c r="AR10" s="95"/>
    </row>
    <row r="11" s="50" customFormat="1" ht="15" customHeight="1" spans="1:16383">
      <c r="A11" s="63" t="s">
        <v>39</v>
      </c>
      <c r="B11" s="31" t="s">
        <v>38</v>
      </c>
      <c r="C11" s="42" t="s">
        <v>83</v>
      </c>
      <c r="D11" s="59">
        <v>4</v>
      </c>
      <c r="E11" s="59">
        <v>4</v>
      </c>
      <c r="F11" s="59">
        <v>4</v>
      </c>
      <c r="G11" s="59">
        <v>4</v>
      </c>
      <c r="H11" s="59">
        <v>4</v>
      </c>
      <c r="I11" s="59">
        <v>4</v>
      </c>
      <c r="J11" s="59">
        <v>4</v>
      </c>
      <c r="K11" s="59">
        <v>4</v>
      </c>
      <c r="L11" s="59">
        <v>4</v>
      </c>
      <c r="M11" s="59">
        <v>4</v>
      </c>
      <c r="N11" s="59">
        <v>4</v>
      </c>
      <c r="O11" s="59">
        <v>4</v>
      </c>
      <c r="P11" s="59">
        <v>4</v>
      </c>
      <c r="Q11" s="59">
        <v>4</v>
      </c>
      <c r="R11" s="59">
        <v>4</v>
      </c>
      <c r="S11" s="59">
        <v>4</v>
      </c>
      <c r="T11" s="59">
        <v>4</v>
      </c>
      <c r="U11" s="59">
        <v>4</v>
      </c>
      <c r="V11" s="59">
        <v>4</v>
      </c>
      <c r="W11" s="59">
        <v>4</v>
      </c>
      <c r="X11" s="59">
        <v>4</v>
      </c>
      <c r="Y11" s="59"/>
      <c r="Z11" s="59">
        <v>4</v>
      </c>
      <c r="AA11" s="59">
        <v>4</v>
      </c>
      <c r="AB11" s="59">
        <v>4</v>
      </c>
      <c r="AC11" s="59">
        <v>4</v>
      </c>
      <c r="AD11" s="59">
        <v>4</v>
      </c>
      <c r="AE11" s="59">
        <v>4</v>
      </c>
      <c r="AF11" s="59">
        <v>4</v>
      </c>
      <c r="AG11" s="59">
        <v>4</v>
      </c>
      <c r="AH11" s="59">
        <v>4</v>
      </c>
      <c r="AI11" s="95">
        <f>IF(A8="","",COUNTIF(D11:AH12,"&gt;2")/2)</f>
        <v>30</v>
      </c>
      <c r="AJ11" s="95">
        <f>SUMPRODUCT(IFERROR((IFERROR(WEEKDAY($D$3:$AH$3,2),999)&lt;6)*D11:AH12,0))</f>
        <v>176</v>
      </c>
      <c r="AK11" s="95">
        <f>SUMPRODUCT((IFERROR(WEEKDAY($D$3:$AH$3,2),999)&lt;6)*D13:AH13)</f>
        <v>63.5</v>
      </c>
      <c r="AL11" s="95">
        <f>SUMPRODUCT(IFERROR((IFERROR(WEEKDAY($D$3:$AH$3,2),0)&gt;5)*D11:AH13,0))</f>
        <v>86.5</v>
      </c>
      <c r="AM11" s="95">
        <f>IFERROR(SUM(AJ11:AL13),"")</f>
        <v>326</v>
      </c>
      <c r="AN11" s="56" t="e">
        <f>VLOOKUP(A11,[2]Sheet1!$D:$M,10,0)</f>
        <v>#N/A</v>
      </c>
      <c r="AO11" s="98">
        <f>SUMPRODUCT((IFERROR((D11:AH11+D12:AH12+D13:AH13),0)&gt;8)*1,IFERROR((D11:AH11+D12:AH12+D13:AH13-8),0))</f>
        <v>86</v>
      </c>
      <c r="AP11" s="98">
        <f>AM11-AO11</f>
        <v>240</v>
      </c>
      <c r="AQ11" s="95"/>
      <c r="AR11" s="95"/>
      <c r="XFA11" s="101"/>
      <c r="XFB11" s="101"/>
      <c r="XFC11" s="101"/>
    </row>
    <row r="12" s="50" customFormat="1" ht="15" customHeight="1" spans="1:16383">
      <c r="A12" s="63"/>
      <c r="B12" s="32"/>
      <c r="C12" s="42" t="s">
        <v>85</v>
      </c>
      <c r="D12" s="59">
        <v>4</v>
      </c>
      <c r="E12" s="59">
        <v>4</v>
      </c>
      <c r="F12" s="59">
        <v>4</v>
      </c>
      <c r="G12" s="59">
        <v>4</v>
      </c>
      <c r="H12" s="59">
        <v>4</v>
      </c>
      <c r="I12" s="59">
        <v>4</v>
      </c>
      <c r="J12" s="59">
        <v>4</v>
      </c>
      <c r="K12" s="59">
        <v>4</v>
      </c>
      <c r="L12" s="59">
        <v>4</v>
      </c>
      <c r="M12" s="59">
        <v>4</v>
      </c>
      <c r="N12" s="59">
        <v>4</v>
      </c>
      <c r="O12" s="59">
        <v>4</v>
      </c>
      <c r="P12" s="59">
        <v>4</v>
      </c>
      <c r="Q12" s="59">
        <v>4</v>
      </c>
      <c r="R12" s="59">
        <v>4</v>
      </c>
      <c r="S12" s="59">
        <v>4</v>
      </c>
      <c r="T12" s="59">
        <v>4</v>
      </c>
      <c r="U12" s="59">
        <v>4</v>
      </c>
      <c r="V12" s="59">
        <v>4</v>
      </c>
      <c r="W12" s="59">
        <v>4</v>
      </c>
      <c r="X12" s="59">
        <v>4</v>
      </c>
      <c r="Y12" s="59"/>
      <c r="Z12" s="59">
        <v>4</v>
      </c>
      <c r="AA12" s="59">
        <v>4</v>
      </c>
      <c r="AB12" s="59">
        <v>4</v>
      </c>
      <c r="AC12" s="59">
        <v>4</v>
      </c>
      <c r="AD12" s="59">
        <v>4</v>
      </c>
      <c r="AE12" s="59">
        <v>4</v>
      </c>
      <c r="AF12" s="59">
        <v>4</v>
      </c>
      <c r="AG12" s="59">
        <v>4</v>
      </c>
      <c r="AH12" s="59">
        <v>4</v>
      </c>
      <c r="AI12" s="95"/>
      <c r="AJ12" s="95"/>
      <c r="AK12" s="95"/>
      <c r="AL12" s="95"/>
      <c r="AM12" s="95"/>
      <c r="AN12" s="56"/>
      <c r="AO12" s="99"/>
      <c r="AP12" s="99"/>
      <c r="AQ12" s="95"/>
      <c r="AR12" s="95"/>
      <c r="XFA12" s="101"/>
      <c r="XFB12" s="101"/>
      <c r="XFC12" s="101"/>
    </row>
    <row r="13" s="50" customFormat="1" ht="15" customHeight="1" spans="1:16383">
      <c r="A13" s="63"/>
      <c r="B13" s="32"/>
      <c r="C13" s="42" t="s">
        <v>86</v>
      </c>
      <c r="D13" s="59">
        <v>1</v>
      </c>
      <c r="E13" s="59">
        <v>1</v>
      </c>
      <c r="F13" s="59">
        <v>3</v>
      </c>
      <c r="G13" s="59">
        <v>3</v>
      </c>
      <c r="H13" s="59">
        <v>3</v>
      </c>
      <c r="I13" s="59">
        <v>3</v>
      </c>
      <c r="J13" s="59">
        <v>3</v>
      </c>
      <c r="K13" s="59">
        <v>3</v>
      </c>
      <c r="L13" s="59">
        <v>3</v>
      </c>
      <c r="M13" s="59">
        <v>3</v>
      </c>
      <c r="N13" s="59">
        <v>3</v>
      </c>
      <c r="O13" s="59">
        <v>1</v>
      </c>
      <c r="P13" s="59">
        <v>3</v>
      </c>
      <c r="Q13" s="59">
        <v>3</v>
      </c>
      <c r="R13" s="59">
        <v>3</v>
      </c>
      <c r="S13" s="59">
        <v>3.5</v>
      </c>
      <c r="T13" s="59">
        <v>1</v>
      </c>
      <c r="U13" s="59">
        <v>3</v>
      </c>
      <c r="V13" s="59">
        <v>3</v>
      </c>
      <c r="W13" s="59">
        <v>3.5</v>
      </c>
      <c r="X13" s="59">
        <v>3.5</v>
      </c>
      <c r="Y13" s="59"/>
      <c r="Z13" s="59">
        <v>3</v>
      </c>
      <c r="AA13" s="59">
        <v>3</v>
      </c>
      <c r="AB13" s="59">
        <v>3.5</v>
      </c>
      <c r="AC13" s="59">
        <v>3</v>
      </c>
      <c r="AD13" s="59">
        <v>3</v>
      </c>
      <c r="AE13" s="59">
        <v>3</v>
      </c>
      <c r="AF13" s="59">
        <v>3</v>
      </c>
      <c r="AG13" s="59">
        <v>3</v>
      </c>
      <c r="AH13" s="59">
        <v>5</v>
      </c>
      <c r="AI13" s="95"/>
      <c r="AJ13" s="95"/>
      <c r="AK13" s="95"/>
      <c r="AL13" s="95"/>
      <c r="AM13" s="95"/>
      <c r="AN13" s="56"/>
      <c r="AO13" s="100"/>
      <c r="AP13" s="100"/>
      <c r="AQ13" s="95"/>
      <c r="AR13" s="95"/>
      <c r="XFA13" s="101"/>
      <c r="XFB13" s="101"/>
      <c r="XFC13" s="101"/>
    </row>
    <row r="14" s="50" customFormat="1" ht="15" customHeight="1" spans="1:16383">
      <c r="A14" s="63" t="s">
        <v>40</v>
      </c>
      <c r="B14" s="31" t="s">
        <v>38</v>
      </c>
      <c r="C14" s="38" t="s">
        <v>83</v>
      </c>
      <c r="D14" s="64"/>
      <c r="E14" s="65"/>
      <c r="F14" s="64">
        <v>4</v>
      </c>
      <c r="G14" s="38">
        <v>4</v>
      </c>
      <c r="H14" s="38">
        <v>4</v>
      </c>
      <c r="I14" s="64">
        <v>4</v>
      </c>
      <c r="J14" s="38">
        <v>4</v>
      </c>
      <c r="K14" s="38">
        <v>4</v>
      </c>
      <c r="L14" s="38">
        <v>4</v>
      </c>
      <c r="M14" s="38">
        <v>4</v>
      </c>
      <c r="N14" s="38">
        <v>4</v>
      </c>
      <c r="O14" s="79"/>
      <c r="P14" s="80">
        <v>4</v>
      </c>
      <c r="Q14" s="82">
        <v>4</v>
      </c>
      <c r="R14" s="38">
        <v>4</v>
      </c>
      <c r="S14" s="38">
        <v>4</v>
      </c>
      <c r="T14" s="38">
        <v>4</v>
      </c>
      <c r="U14" s="65">
        <v>4</v>
      </c>
      <c r="V14" s="64">
        <v>4</v>
      </c>
      <c r="W14" s="38">
        <v>4</v>
      </c>
      <c r="X14" s="38">
        <v>4</v>
      </c>
      <c r="Y14" s="38">
        <v>4</v>
      </c>
      <c r="Z14" s="38">
        <v>4</v>
      </c>
      <c r="AA14" s="38">
        <v>4</v>
      </c>
      <c r="AB14" s="38">
        <v>4</v>
      </c>
      <c r="AC14" s="38">
        <v>4</v>
      </c>
      <c r="AD14" s="82">
        <v>4</v>
      </c>
      <c r="AE14" s="81">
        <v>4</v>
      </c>
      <c r="AF14" s="81">
        <v>4</v>
      </c>
      <c r="AG14" s="82">
        <v>4</v>
      </c>
      <c r="AH14" s="86"/>
      <c r="AI14" s="95">
        <f>IF(A11="","",COUNTIF(D14:AH15,"&gt;2")/2)</f>
        <v>27</v>
      </c>
      <c r="AJ14" s="95">
        <f>SUMPRODUCT(IFERROR((IFERROR(WEEKDAY($D$3:$AH$3,2),999)&lt;6)*D14:AH15,0))</f>
        <v>151.5</v>
      </c>
      <c r="AK14" s="95">
        <f>SUMPRODUCT((IFERROR(WEEKDAY($D$3:$AH$3,2),999)&lt;6)*D16:AH16)</f>
        <v>52</v>
      </c>
      <c r="AL14" s="95">
        <f>SUMPRODUCT(IFERROR((IFERROR(WEEKDAY($D$3:$AH$3,2),0)&gt;5)*D14:AH16,0))</f>
        <v>91</v>
      </c>
      <c r="AM14" s="95">
        <f>IFERROR(SUM(AJ14:AL16),"")</f>
        <v>294.5</v>
      </c>
      <c r="AN14" s="56" t="e">
        <f>VLOOKUP(A14,[2]Sheet1!$D:$M,10,0)</f>
        <v>#N/A</v>
      </c>
      <c r="AO14" s="98">
        <f>SUMPRODUCT((IFERROR((D14:AH14+D15:AH15+D16:AH16),0)&gt;8)*1,IFERROR((D14:AH14+D15:AH15+D16:AH16-8),0))</f>
        <v>79</v>
      </c>
      <c r="AP14" s="98">
        <f>AM14-AO14</f>
        <v>215.5</v>
      </c>
      <c r="AQ14" s="95"/>
      <c r="AR14" s="95"/>
      <c r="XFA14" s="101"/>
      <c r="XFB14" s="101"/>
      <c r="XFC14" s="101"/>
    </row>
    <row r="15" s="50" customFormat="1" ht="15" customHeight="1" spans="1:16383">
      <c r="A15" s="63"/>
      <c r="B15" s="32"/>
      <c r="C15" s="38" t="s">
        <v>85</v>
      </c>
      <c r="D15" s="64"/>
      <c r="E15" s="65"/>
      <c r="F15" s="64">
        <v>3.5</v>
      </c>
      <c r="G15" s="38">
        <v>4</v>
      </c>
      <c r="H15" s="38">
        <v>4</v>
      </c>
      <c r="I15" s="64">
        <v>4</v>
      </c>
      <c r="J15" s="38">
        <v>4</v>
      </c>
      <c r="K15" s="38">
        <v>4</v>
      </c>
      <c r="L15" s="38">
        <v>4</v>
      </c>
      <c r="M15" s="38">
        <v>4</v>
      </c>
      <c r="N15" s="38">
        <v>4</v>
      </c>
      <c r="O15" s="81"/>
      <c r="P15" s="80">
        <v>4</v>
      </c>
      <c r="Q15" s="82">
        <v>4</v>
      </c>
      <c r="R15" s="38">
        <v>4</v>
      </c>
      <c r="S15" s="38">
        <v>4</v>
      </c>
      <c r="T15" s="38">
        <v>4</v>
      </c>
      <c r="U15" s="65">
        <v>4</v>
      </c>
      <c r="V15" s="64">
        <v>4</v>
      </c>
      <c r="W15" s="38">
        <v>4</v>
      </c>
      <c r="X15" s="38">
        <v>4</v>
      </c>
      <c r="Y15" s="38">
        <v>4</v>
      </c>
      <c r="Z15" s="38">
        <v>4</v>
      </c>
      <c r="AA15" s="38">
        <v>4</v>
      </c>
      <c r="AB15" s="38">
        <v>4</v>
      </c>
      <c r="AC15" s="38">
        <v>4</v>
      </c>
      <c r="AD15" s="84">
        <v>4</v>
      </c>
      <c r="AE15" s="81">
        <v>4</v>
      </c>
      <c r="AF15" s="38">
        <v>4</v>
      </c>
      <c r="AG15" s="82">
        <v>4</v>
      </c>
      <c r="AH15" s="86"/>
      <c r="AI15" s="95"/>
      <c r="AJ15" s="95"/>
      <c r="AK15" s="95"/>
      <c r="AL15" s="95"/>
      <c r="AM15" s="95"/>
      <c r="AN15" s="56"/>
      <c r="AO15" s="99"/>
      <c r="AP15" s="99"/>
      <c r="AQ15" s="95"/>
      <c r="AR15" s="95"/>
      <c r="XFA15" s="101"/>
      <c r="XFB15" s="101"/>
      <c r="XFC15" s="101"/>
    </row>
    <row r="16" s="50" customFormat="1" ht="15" customHeight="1" spans="1:16383">
      <c r="A16" s="63"/>
      <c r="B16" s="32"/>
      <c r="C16" s="38" t="s">
        <v>86</v>
      </c>
      <c r="D16" s="66"/>
      <c r="E16" s="65"/>
      <c r="F16" s="64"/>
      <c r="G16" s="38">
        <v>3</v>
      </c>
      <c r="H16" s="38">
        <v>3</v>
      </c>
      <c r="I16" s="66"/>
      <c r="J16" s="38">
        <v>3</v>
      </c>
      <c r="K16" s="38">
        <v>3</v>
      </c>
      <c r="L16" s="38">
        <v>3</v>
      </c>
      <c r="M16" s="38">
        <v>3.5</v>
      </c>
      <c r="N16" s="38">
        <v>3</v>
      </c>
      <c r="O16" s="79"/>
      <c r="P16" s="80">
        <v>3</v>
      </c>
      <c r="Q16" s="82">
        <v>3</v>
      </c>
      <c r="R16" s="79">
        <v>2</v>
      </c>
      <c r="S16" s="38">
        <v>3</v>
      </c>
      <c r="T16" s="38">
        <v>3</v>
      </c>
      <c r="U16" s="65">
        <v>3</v>
      </c>
      <c r="V16" s="38">
        <v>3.5</v>
      </c>
      <c r="W16" s="38">
        <v>3</v>
      </c>
      <c r="X16" s="38">
        <v>3</v>
      </c>
      <c r="Y16" s="38">
        <v>7</v>
      </c>
      <c r="Z16" s="38">
        <v>3</v>
      </c>
      <c r="AA16" s="38">
        <v>3</v>
      </c>
      <c r="AB16" s="38">
        <v>3</v>
      </c>
      <c r="AC16" s="38">
        <v>3</v>
      </c>
      <c r="AD16" s="82">
        <v>3</v>
      </c>
      <c r="AE16" s="81">
        <v>3</v>
      </c>
      <c r="AF16" s="81">
        <v>3</v>
      </c>
      <c r="AG16" s="82">
        <v>3</v>
      </c>
      <c r="AH16" s="86"/>
      <c r="AI16" s="95"/>
      <c r="AJ16" s="95"/>
      <c r="AK16" s="95"/>
      <c r="AL16" s="95"/>
      <c r="AM16" s="95"/>
      <c r="AN16" s="56"/>
      <c r="AO16" s="100"/>
      <c r="AP16" s="100"/>
      <c r="AQ16" s="95"/>
      <c r="AR16" s="95"/>
      <c r="XFA16" s="101"/>
      <c r="XFB16" s="101"/>
      <c r="XFC16" s="101"/>
    </row>
    <row r="17" s="50" customFormat="1" ht="15" customHeight="1" spans="1:16383">
      <c r="A17" s="63" t="s">
        <v>41</v>
      </c>
      <c r="B17" s="31" t="s">
        <v>38</v>
      </c>
      <c r="C17" s="38" t="s">
        <v>83</v>
      </c>
      <c r="D17" s="64"/>
      <c r="E17" s="64">
        <v>4</v>
      </c>
      <c r="F17" s="64">
        <v>4</v>
      </c>
      <c r="G17" s="64">
        <v>4</v>
      </c>
      <c r="H17" s="64">
        <v>4</v>
      </c>
      <c r="I17" s="64">
        <v>4</v>
      </c>
      <c r="J17" s="64">
        <v>4</v>
      </c>
      <c r="K17" s="64">
        <v>4</v>
      </c>
      <c r="L17" s="64">
        <v>4</v>
      </c>
      <c r="M17" s="64">
        <v>4</v>
      </c>
      <c r="N17" s="64">
        <v>4</v>
      </c>
      <c r="O17" s="64"/>
      <c r="P17" s="38">
        <v>4</v>
      </c>
      <c r="Q17" s="64">
        <v>4</v>
      </c>
      <c r="R17" s="38">
        <v>4</v>
      </c>
      <c r="S17" s="38">
        <v>4</v>
      </c>
      <c r="T17" s="64"/>
      <c r="U17" s="38">
        <v>4</v>
      </c>
      <c r="V17" s="64">
        <v>4</v>
      </c>
      <c r="W17" s="38">
        <v>4</v>
      </c>
      <c r="X17" s="64">
        <v>4</v>
      </c>
      <c r="Y17" s="64"/>
      <c r="Z17" s="38">
        <v>4</v>
      </c>
      <c r="AA17" s="64">
        <v>4</v>
      </c>
      <c r="AB17" s="38">
        <v>4</v>
      </c>
      <c r="AC17" s="38">
        <v>4</v>
      </c>
      <c r="AD17" s="64">
        <v>4</v>
      </c>
      <c r="AE17" s="64">
        <v>4</v>
      </c>
      <c r="AF17" s="85">
        <v>4</v>
      </c>
      <c r="AG17" s="86">
        <v>4</v>
      </c>
      <c r="AH17" s="96">
        <v>4</v>
      </c>
      <c r="AI17" s="95">
        <f>IF(A14="","",COUNTIF(D17:AH18,"&gt;2")/2)</f>
        <v>27</v>
      </c>
      <c r="AJ17" s="95">
        <f>SUMPRODUCT(IFERROR((IFERROR(WEEKDAY($D$3:$AH$3,2),999)&lt;6)*D17:AH18,0))</f>
        <v>160</v>
      </c>
      <c r="AK17" s="95">
        <f>SUMPRODUCT((IFERROR(WEEKDAY($D$3:$AH$3,2),999)&lt;6)*D19:AH19)</f>
        <v>67.5</v>
      </c>
      <c r="AL17" s="95">
        <f>SUMPRODUCT(IFERROR((IFERROR(WEEKDAY($D$3:$AH$3,2),0)&gt;5)*D17:AH19,0))</f>
        <v>78</v>
      </c>
      <c r="AM17" s="95">
        <f>IFERROR(SUM(AJ17:AL19),"")</f>
        <v>305.5</v>
      </c>
      <c r="AN17" s="56" t="e">
        <f>VLOOKUP(A17,[2]Sheet1!$D:$M,10,0)</f>
        <v>#N/A</v>
      </c>
      <c r="AO17" s="98">
        <f>SUMPRODUCT((IFERROR((D17:AH17+D18:AH18+D19:AH19),0)&gt;8)*1,IFERROR((D17:AH17+D18:AH18+D19:AH19-8),0))</f>
        <v>89.5</v>
      </c>
      <c r="AP17" s="98">
        <f>AM17-AO17</f>
        <v>216</v>
      </c>
      <c r="AQ17" s="95"/>
      <c r="AR17" s="95"/>
      <c r="XFA17" s="101"/>
      <c r="XFB17" s="101"/>
      <c r="XFC17" s="101"/>
    </row>
    <row r="18" s="50" customFormat="1" ht="15" customHeight="1" spans="1:16383">
      <c r="A18" s="63"/>
      <c r="B18" s="32"/>
      <c r="C18" s="38" t="s">
        <v>85</v>
      </c>
      <c r="D18" s="64"/>
      <c r="E18" s="64">
        <v>4</v>
      </c>
      <c r="F18" s="64">
        <v>4</v>
      </c>
      <c r="G18" s="64">
        <v>4</v>
      </c>
      <c r="H18" s="64">
        <v>4</v>
      </c>
      <c r="I18" s="64">
        <v>4</v>
      </c>
      <c r="J18" s="64">
        <v>4</v>
      </c>
      <c r="K18" s="64">
        <v>4</v>
      </c>
      <c r="L18" s="64">
        <v>4</v>
      </c>
      <c r="M18" s="64">
        <v>4</v>
      </c>
      <c r="N18" s="64">
        <v>4</v>
      </c>
      <c r="O18" s="64"/>
      <c r="P18" s="38">
        <v>4</v>
      </c>
      <c r="Q18" s="64">
        <v>4</v>
      </c>
      <c r="R18" s="38">
        <v>4</v>
      </c>
      <c r="S18" s="38">
        <v>4</v>
      </c>
      <c r="T18" s="64"/>
      <c r="U18" s="38">
        <v>4</v>
      </c>
      <c r="V18" s="64">
        <v>4</v>
      </c>
      <c r="W18" s="38">
        <v>4</v>
      </c>
      <c r="X18" s="64">
        <v>4</v>
      </c>
      <c r="Y18" s="64"/>
      <c r="Z18" s="38">
        <v>4</v>
      </c>
      <c r="AA18" s="64">
        <v>4</v>
      </c>
      <c r="AB18" s="38">
        <v>4</v>
      </c>
      <c r="AC18" s="38">
        <v>4</v>
      </c>
      <c r="AD18" s="64">
        <v>4</v>
      </c>
      <c r="AE18" s="64">
        <v>4</v>
      </c>
      <c r="AF18" s="85">
        <v>4</v>
      </c>
      <c r="AG18" s="86">
        <v>4</v>
      </c>
      <c r="AH18" s="96">
        <v>4</v>
      </c>
      <c r="AI18" s="95"/>
      <c r="AJ18" s="95"/>
      <c r="AK18" s="95"/>
      <c r="AL18" s="95"/>
      <c r="AM18" s="95"/>
      <c r="AN18" s="56"/>
      <c r="AO18" s="99"/>
      <c r="AP18" s="99"/>
      <c r="AQ18" s="95"/>
      <c r="AR18" s="95"/>
      <c r="XFA18" s="101"/>
      <c r="XFB18" s="101"/>
      <c r="XFC18" s="101"/>
    </row>
    <row r="19" s="50" customFormat="1" ht="15" customHeight="1" spans="1:16383">
      <c r="A19" s="63"/>
      <c r="B19" s="32"/>
      <c r="C19" s="40" t="s">
        <v>86</v>
      </c>
      <c r="D19" s="64"/>
      <c r="E19" s="64">
        <v>2</v>
      </c>
      <c r="F19" s="64">
        <v>3</v>
      </c>
      <c r="G19" s="64">
        <v>3</v>
      </c>
      <c r="H19" s="64">
        <v>3</v>
      </c>
      <c r="I19" s="66">
        <v>3</v>
      </c>
      <c r="J19" s="38">
        <v>3</v>
      </c>
      <c r="K19" s="38">
        <v>3</v>
      </c>
      <c r="L19" s="38">
        <v>3</v>
      </c>
      <c r="M19" s="38">
        <v>3</v>
      </c>
      <c r="N19" s="38">
        <v>3</v>
      </c>
      <c r="O19" s="38"/>
      <c r="P19" s="38">
        <v>3.5</v>
      </c>
      <c r="Q19" s="38">
        <v>3</v>
      </c>
      <c r="R19" s="79">
        <v>3</v>
      </c>
      <c r="S19" s="38">
        <v>4</v>
      </c>
      <c r="T19" s="65"/>
      <c r="U19" s="38">
        <v>3.5</v>
      </c>
      <c r="V19" s="38">
        <v>3.5</v>
      </c>
      <c r="W19" s="38">
        <v>3</v>
      </c>
      <c r="X19" s="38">
        <v>3</v>
      </c>
      <c r="Y19" s="38"/>
      <c r="Z19" s="38">
        <v>5</v>
      </c>
      <c r="AA19" s="38">
        <v>3</v>
      </c>
      <c r="AB19" s="38">
        <v>3</v>
      </c>
      <c r="AC19" s="38">
        <v>5</v>
      </c>
      <c r="AD19" s="38">
        <v>3</v>
      </c>
      <c r="AE19" s="38">
        <v>4</v>
      </c>
      <c r="AF19" s="86">
        <v>3</v>
      </c>
      <c r="AG19" s="86">
        <v>3</v>
      </c>
      <c r="AH19" s="96">
        <v>5</v>
      </c>
      <c r="AI19" s="95"/>
      <c r="AJ19" s="95"/>
      <c r="AK19" s="95"/>
      <c r="AL19" s="95"/>
      <c r="AM19" s="95"/>
      <c r="AN19" s="56"/>
      <c r="AO19" s="100"/>
      <c r="AP19" s="100"/>
      <c r="AQ19" s="95"/>
      <c r="AR19" s="95"/>
      <c r="XFA19" s="101"/>
      <c r="XFB19" s="101"/>
      <c r="XFC19" s="101"/>
    </row>
    <row r="20" s="50" customFormat="1" ht="15" customHeight="1" spans="1:16383">
      <c r="A20" s="63" t="s">
        <v>42</v>
      </c>
      <c r="B20" s="31" t="s">
        <v>38</v>
      </c>
      <c r="C20" s="67" t="s">
        <v>87</v>
      </c>
      <c r="D20" s="67"/>
      <c r="E20" s="67"/>
      <c r="F20" s="67"/>
      <c r="G20" s="67"/>
      <c r="H20" s="67"/>
      <c r="I20" s="67">
        <v>4</v>
      </c>
      <c r="J20" s="67">
        <v>4</v>
      </c>
      <c r="K20" s="67">
        <v>4</v>
      </c>
      <c r="L20" s="67">
        <v>4</v>
      </c>
      <c r="M20" s="67">
        <v>4</v>
      </c>
      <c r="N20" s="67">
        <v>4</v>
      </c>
      <c r="O20" s="67"/>
      <c r="P20" s="67">
        <v>4</v>
      </c>
      <c r="Q20" s="67">
        <v>4</v>
      </c>
      <c r="R20" s="67">
        <v>4</v>
      </c>
      <c r="S20" s="67">
        <v>4</v>
      </c>
      <c r="T20" s="67">
        <v>4</v>
      </c>
      <c r="U20" s="67">
        <v>4</v>
      </c>
      <c r="V20" s="67">
        <v>4</v>
      </c>
      <c r="W20" s="67">
        <v>4</v>
      </c>
      <c r="X20" s="67">
        <v>4</v>
      </c>
      <c r="Y20" s="67">
        <v>4</v>
      </c>
      <c r="Z20" s="67">
        <v>4</v>
      </c>
      <c r="AA20" s="67">
        <v>4</v>
      </c>
      <c r="AB20" s="67">
        <v>4</v>
      </c>
      <c r="AC20" s="67">
        <v>4</v>
      </c>
      <c r="AD20" s="67">
        <v>4</v>
      </c>
      <c r="AE20" s="67">
        <v>4</v>
      </c>
      <c r="AF20" s="67">
        <v>4</v>
      </c>
      <c r="AG20" s="67">
        <v>4</v>
      </c>
      <c r="AH20" s="67"/>
      <c r="AI20" s="95">
        <f>IF(A17="","",COUNTIF(D20:AH21,"&gt;2")/2)</f>
        <v>24</v>
      </c>
      <c r="AJ20" s="95">
        <f>SUMPRODUCT(IFERROR((IFERROR(WEEKDAY($D$3:$AH$3,2),999)&lt;6)*D20:AH21,0))</f>
        <v>128</v>
      </c>
      <c r="AK20" s="95">
        <f>SUMPRODUCT((IFERROR(WEEKDAY($D$3:$AH$3,2),999)&lt;6)*D22:AH22)</f>
        <v>49.5</v>
      </c>
      <c r="AL20" s="95">
        <f>SUMPRODUCT(IFERROR((IFERROR(WEEKDAY($D$3:$AH$3,2),0)&gt;5)*D20:AH22,0))</f>
        <v>93</v>
      </c>
      <c r="AM20" s="95">
        <f>IFERROR(SUM(AJ20:AL22),"")</f>
        <v>270.5</v>
      </c>
      <c r="AN20" s="56" t="e">
        <f>VLOOKUP(A20,[2]Sheet1!$D:$M,10,0)</f>
        <v>#N/A</v>
      </c>
      <c r="AO20" s="98">
        <f>SUMPRODUCT((IFERROR((D20:AH20+D21:AH21+D22:AH22),0)&gt;8)*1,IFERROR((D20:AH20+D21:AH21+D22:AH22-8),0))</f>
        <v>78.5</v>
      </c>
      <c r="AP20" s="98">
        <f>AM20-AO20</f>
        <v>192</v>
      </c>
      <c r="AQ20" s="95"/>
      <c r="AR20" s="95"/>
      <c r="XFA20" s="101"/>
      <c r="XFB20" s="101"/>
      <c r="XFC20" s="101"/>
    </row>
    <row r="21" s="50" customFormat="1" ht="15" customHeight="1" spans="1:16383">
      <c r="A21" s="63"/>
      <c r="B21" s="32"/>
      <c r="C21" s="67" t="s">
        <v>88</v>
      </c>
      <c r="D21" s="67"/>
      <c r="E21" s="67"/>
      <c r="F21" s="67"/>
      <c r="G21" s="67"/>
      <c r="H21" s="67"/>
      <c r="I21" s="67">
        <v>4</v>
      </c>
      <c r="J21" s="67">
        <v>4</v>
      </c>
      <c r="K21" s="67">
        <v>4</v>
      </c>
      <c r="L21" s="67">
        <v>4</v>
      </c>
      <c r="M21" s="67">
        <v>4</v>
      </c>
      <c r="N21" s="67">
        <v>4</v>
      </c>
      <c r="O21" s="67"/>
      <c r="P21" s="67">
        <v>4</v>
      </c>
      <c r="Q21" s="67">
        <v>4</v>
      </c>
      <c r="R21" s="67">
        <v>4</v>
      </c>
      <c r="S21" s="67">
        <v>4</v>
      </c>
      <c r="T21" s="67">
        <v>4</v>
      </c>
      <c r="U21" s="67">
        <v>4</v>
      </c>
      <c r="V21" s="67">
        <v>4</v>
      </c>
      <c r="W21" s="67">
        <v>4</v>
      </c>
      <c r="X21" s="67">
        <v>4</v>
      </c>
      <c r="Y21" s="67">
        <v>4</v>
      </c>
      <c r="Z21" s="67">
        <v>4</v>
      </c>
      <c r="AA21" s="67">
        <v>4</v>
      </c>
      <c r="AB21" s="67">
        <v>4</v>
      </c>
      <c r="AC21" s="67">
        <v>4</v>
      </c>
      <c r="AD21" s="67">
        <v>4</v>
      </c>
      <c r="AE21" s="67">
        <v>4</v>
      </c>
      <c r="AF21" s="67">
        <v>4</v>
      </c>
      <c r="AG21" s="67">
        <v>4</v>
      </c>
      <c r="AH21" s="67"/>
      <c r="AI21" s="95"/>
      <c r="AJ21" s="95"/>
      <c r="AK21" s="95"/>
      <c r="AL21" s="95"/>
      <c r="AM21" s="95"/>
      <c r="AN21" s="56"/>
      <c r="AO21" s="99"/>
      <c r="AP21" s="99"/>
      <c r="AQ21" s="95"/>
      <c r="AR21" s="95"/>
      <c r="XFA21" s="101"/>
      <c r="XFB21" s="101"/>
      <c r="XFC21" s="101"/>
    </row>
    <row r="22" s="50" customFormat="1" ht="15" customHeight="1" spans="1:16383">
      <c r="A22" s="63"/>
      <c r="B22" s="32"/>
      <c r="C22" s="21"/>
      <c r="D22" s="67"/>
      <c r="E22" s="67"/>
      <c r="F22" s="67"/>
      <c r="G22" s="67"/>
      <c r="H22" s="67"/>
      <c r="I22" s="67">
        <v>1</v>
      </c>
      <c r="J22" s="67">
        <v>3</v>
      </c>
      <c r="K22" s="67">
        <v>3</v>
      </c>
      <c r="L22" s="67">
        <v>3</v>
      </c>
      <c r="M22" s="67">
        <v>3</v>
      </c>
      <c r="N22" s="67">
        <v>3.5</v>
      </c>
      <c r="O22" s="67"/>
      <c r="P22" s="67">
        <v>3</v>
      </c>
      <c r="Q22" s="67">
        <v>3</v>
      </c>
      <c r="R22" s="67">
        <v>2</v>
      </c>
      <c r="S22" s="67">
        <v>3</v>
      </c>
      <c r="T22" s="67">
        <v>3</v>
      </c>
      <c r="U22" s="67">
        <v>3</v>
      </c>
      <c r="V22" s="67">
        <v>3.5</v>
      </c>
      <c r="W22" s="67">
        <v>3.5</v>
      </c>
      <c r="X22" s="67">
        <v>5</v>
      </c>
      <c r="Y22" s="67">
        <v>7</v>
      </c>
      <c r="Z22" s="67">
        <v>3.5</v>
      </c>
      <c r="AA22" s="67">
        <v>3</v>
      </c>
      <c r="AB22" s="67">
        <v>3</v>
      </c>
      <c r="AC22" s="67">
        <v>3</v>
      </c>
      <c r="AD22" s="67">
        <v>3</v>
      </c>
      <c r="AE22" s="67">
        <v>3</v>
      </c>
      <c r="AF22" s="67">
        <v>3</v>
      </c>
      <c r="AG22" s="67">
        <v>4.5</v>
      </c>
      <c r="AH22" s="67"/>
      <c r="AI22" s="95"/>
      <c r="AJ22" s="95"/>
      <c r="AK22" s="95"/>
      <c r="AL22" s="95"/>
      <c r="AM22" s="95"/>
      <c r="AN22" s="56"/>
      <c r="AO22" s="100"/>
      <c r="AP22" s="100"/>
      <c r="AQ22" s="95"/>
      <c r="AR22" s="95"/>
      <c r="XFA22" s="101"/>
      <c r="XFB22" s="101"/>
      <c r="XFC22" s="101"/>
    </row>
    <row r="23" s="50" customFormat="1" ht="15" customHeight="1" spans="1:16383">
      <c r="A23" s="63" t="s">
        <v>43</v>
      </c>
      <c r="B23" s="31" t="s">
        <v>38</v>
      </c>
      <c r="C23" s="67" t="s">
        <v>87</v>
      </c>
      <c r="D23" s="67"/>
      <c r="E23" s="67"/>
      <c r="F23" s="67">
        <v>4</v>
      </c>
      <c r="G23" s="67">
        <v>4</v>
      </c>
      <c r="H23" s="67">
        <v>4</v>
      </c>
      <c r="I23" s="67">
        <v>4</v>
      </c>
      <c r="J23" s="67">
        <v>4</v>
      </c>
      <c r="K23" s="67">
        <v>4</v>
      </c>
      <c r="L23" s="67">
        <v>4</v>
      </c>
      <c r="M23" s="67">
        <v>4</v>
      </c>
      <c r="N23" s="67">
        <v>4</v>
      </c>
      <c r="O23" s="67">
        <v>4</v>
      </c>
      <c r="P23" s="67">
        <v>4</v>
      </c>
      <c r="Q23" s="67">
        <v>4</v>
      </c>
      <c r="R23" s="67">
        <v>4</v>
      </c>
      <c r="S23" s="67">
        <v>4</v>
      </c>
      <c r="T23" s="67">
        <v>4</v>
      </c>
      <c r="U23" s="67">
        <v>4</v>
      </c>
      <c r="V23" s="67">
        <v>4</v>
      </c>
      <c r="W23" s="67">
        <v>4</v>
      </c>
      <c r="X23" s="67">
        <v>4</v>
      </c>
      <c r="Y23" s="67">
        <v>4</v>
      </c>
      <c r="Z23" s="67">
        <v>4</v>
      </c>
      <c r="AA23" s="67">
        <v>4</v>
      </c>
      <c r="AB23" s="67">
        <v>4</v>
      </c>
      <c r="AC23" s="67">
        <v>4</v>
      </c>
      <c r="AD23" s="67">
        <v>4</v>
      </c>
      <c r="AE23" s="67">
        <v>4</v>
      </c>
      <c r="AF23" s="67"/>
      <c r="AG23" s="67">
        <v>4</v>
      </c>
      <c r="AH23" s="67">
        <v>4</v>
      </c>
      <c r="AI23" s="95">
        <f>IF(A20="","",COUNTIF(D23:AH24,"&gt;2")/2)</f>
        <v>28</v>
      </c>
      <c r="AJ23" s="95">
        <f>SUMPRODUCT(IFERROR((IFERROR(WEEKDAY($D$3:$AH$3,2),999)&lt;6)*D23:AH24,0))</f>
        <v>168</v>
      </c>
      <c r="AK23" s="95">
        <f>SUMPRODUCT((IFERROR(WEEKDAY($D$3:$AH$3,2),999)&lt;6)*D25:AH25)</f>
        <v>63.5</v>
      </c>
      <c r="AL23" s="95">
        <f>SUMPRODUCT(IFERROR((IFERROR(WEEKDAY($D$3:$AH$3,2),0)&gt;5)*D23:AH25,0))</f>
        <v>78</v>
      </c>
      <c r="AM23" s="95">
        <f>IFERROR(SUM(AJ23:AL25),"")</f>
        <v>309.5</v>
      </c>
      <c r="AN23" s="56" t="e">
        <f>VLOOKUP(A23,[2]Sheet1!$D:$M,10,0)</f>
        <v>#N/A</v>
      </c>
      <c r="AO23" s="98">
        <f>SUMPRODUCT((IFERROR((D23:AH23+D24:AH24+D25:AH25),0)&gt;8)*1,IFERROR((D23:AH23+D24:AH24+D25:AH25-8),0))</f>
        <v>85.5</v>
      </c>
      <c r="AP23" s="98">
        <f>AM23-AO23</f>
        <v>224</v>
      </c>
      <c r="AQ23" s="95"/>
      <c r="AR23" s="95"/>
      <c r="XFA23" s="101"/>
      <c r="XFB23" s="101"/>
      <c r="XFC23" s="101"/>
    </row>
    <row r="24" s="50" customFormat="1" ht="15" customHeight="1" spans="1:16383">
      <c r="A24" s="63"/>
      <c r="B24" s="32"/>
      <c r="C24" s="67" t="s">
        <v>88</v>
      </c>
      <c r="D24" s="67"/>
      <c r="E24" s="67"/>
      <c r="F24" s="67">
        <v>4</v>
      </c>
      <c r="G24" s="67">
        <v>4</v>
      </c>
      <c r="H24" s="67">
        <v>4</v>
      </c>
      <c r="I24" s="67">
        <v>4</v>
      </c>
      <c r="J24" s="67">
        <v>4</v>
      </c>
      <c r="K24" s="67">
        <v>4</v>
      </c>
      <c r="L24" s="67">
        <v>4</v>
      </c>
      <c r="M24" s="67">
        <v>4</v>
      </c>
      <c r="N24" s="67">
        <v>4</v>
      </c>
      <c r="O24" s="67">
        <v>4</v>
      </c>
      <c r="P24" s="67">
        <v>4</v>
      </c>
      <c r="Q24" s="67">
        <v>4</v>
      </c>
      <c r="R24" s="67">
        <v>4</v>
      </c>
      <c r="S24" s="67">
        <v>4</v>
      </c>
      <c r="T24" s="67">
        <v>4</v>
      </c>
      <c r="U24" s="67">
        <v>4</v>
      </c>
      <c r="V24" s="67">
        <v>4</v>
      </c>
      <c r="W24" s="67">
        <v>4</v>
      </c>
      <c r="X24" s="67">
        <v>4</v>
      </c>
      <c r="Y24" s="67">
        <v>4</v>
      </c>
      <c r="Z24" s="67">
        <v>4</v>
      </c>
      <c r="AA24" s="67">
        <v>4</v>
      </c>
      <c r="AB24" s="67">
        <v>4</v>
      </c>
      <c r="AC24" s="67">
        <v>4</v>
      </c>
      <c r="AD24" s="67">
        <v>4</v>
      </c>
      <c r="AE24" s="67">
        <v>4</v>
      </c>
      <c r="AF24" s="67"/>
      <c r="AG24" s="67">
        <v>4</v>
      </c>
      <c r="AH24" s="67">
        <v>4</v>
      </c>
      <c r="AI24" s="95"/>
      <c r="AJ24" s="95"/>
      <c r="AK24" s="95"/>
      <c r="AL24" s="95"/>
      <c r="AM24" s="95"/>
      <c r="AN24" s="56"/>
      <c r="AO24" s="99"/>
      <c r="AP24" s="99"/>
      <c r="AQ24" s="95"/>
      <c r="AR24" s="95"/>
      <c r="XFA24" s="101"/>
      <c r="XFB24" s="101"/>
      <c r="XFC24" s="101"/>
    </row>
    <row r="25" s="50" customFormat="1" ht="15" customHeight="1" spans="1:16383">
      <c r="A25" s="63"/>
      <c r="B25" s="32"/>
      <c r="C25" s="21"/>
      <c r="D25" s="67"/>
      <c r="E25" s="67"/>
      <c r="F25" s="67">
        <v>3</v>
      </c>
      <c r="G25" s="67">
        <v>3</v>
      </c>
      <c r="H25" s="67">
        <v>3</v>
      </c>
      <c r="I25" s="67">
        <v>3</v>
      </c>
      <c r="J25" s="67">
        <v>3</v>
      </c>
      <c r="K25" s="67">
        <v>3</v>
      </c>
      <c r="L25" s="67">
        <v>3</v>
      </c>
      <c r="M25" s="67">
        <v>3</v>
      </c>
      <c r="N25" s="67">
        <v>3</v>
      </c>
      <c r="O25" s="67">
        <v>3.5</v>
      </c>
      <c r="P25" s="67">
        <v>3</v>
      </c>
      <c r="Q25" s="67">
        <v>3</v>
      </c>
      <c r="R25" s="67">
        <v>2</v>
      </c>
      <c r="S25" s="67">
        <v>3</v>
      </c>
      <c r="T25" s="67">
        <v>3</v>
      </c>
      <c r="U25" s="67">
        <v>3</v>
      </c>
      <c r="V25" s="67">
        <v>3</v>
      </c>
      <c r="W25" s="67">
        <v>3</v>
      </c>
      <c r="X25" s="67">
        <v>3</v>
      </c>
      <c r="Y25" s="67">
        <v>5</v>
      </c>
      <c r="Z25" s="67">
        <v>3</v>
      </c>
      <c r="AA25" s="67">
        <v>3</v>
      </c>
      <c r="AB25" s="67">
        <v>3</v>
      </c>
      <c r="AC25" s="67">
        <v>3</v>
      </c>
      <c r="AD25" s="67">
        <v>3</v>
      </c>
      <c r="AE25" s="67">
        <v>3</v>
      </c>
      <c r="AF25" s="67"/>
      <c r="AG25" s="67">
        <v>3</v>
      </c>
      <c r="AH25" s="67">
        <v>3</v>
      </c>
      <c r="AI25" s="95"/>
      <c r="AJ25" s="95"/>
      <c r="AK25" s="95"/>
      <c r="AL25" s="95"/>
      <c r="AM25" s="95"/>
      <c r="AN25" s="56"/>
      <c r="AO25" s="100"/>
      <c r="AP25" s="100"/>
      <c r="AQ25" s="95"/>
      <c r="AR25" s="95"/>
      <c r="XFA25" s="101"/>
      <c r="XFB25" s="101"/>
      <c r="XFC25" s="101"/>
    </row>
    <row r="26" s="50" customFormat="1" ht="15" customHeight="1" spans="1:16383">
      <c r="A26" s="63" t="s">
        <v>44</v>
      </c>
      <c r="B26" s="31" t="s">
        <v>38</v>
      </c>
      <c r="C26" s="68" t="s">
        <v>83</v>
      </c>
      <c r="D26" s="69"/>
      <c r="E26" s="70"/>
      <c r="F26" s="70"/>
      <c r="G26" s="69"/>
      <c r="H26" s="69"/>
      <c r="I26" s="69"/>
      <c r="J26" s="69"/>
      <c r="K26" s="69"/>
      <c r="L26" s="69"/>
      <c r="M26" s="70"/>
      <c r="N26" s="69"/>
      <c r="O26" s="69"/>
      <c r="P26" s="69"/>
      <c r="Q26" s="69"/>
      <c r="R26" s="69"/>
      <c r="S26" s="70"/>
      <c r="T26" s="70"/>
      <c r="U26" s="69"/>
      <c r="V26" s="69"/>
      <c r="W26" s="69"/>
      <c r="X26" s="69"/>
      <c r="Y26" s="69"/>
      <c r="Z26" s="69"/>
      <c r="AA26" s="70">
        <v>4</v>
      </c>
      <c r="AB26" s="69">
        <v>4</v>
      </c>
      <c r="AC26" s="69">
        <v>4</v>
      </c>
      <c r="AD26" s="69">
        <v>4</v>
      </c>
      <c r="AE26" s="69">
        <v>4</v>
      </c>
      <c r="AF26" s="70">
        <v>4</v>
      </c>
      <c r="AG26" s="70">
        <v>4</v>
      </c>
      <c r="AH26" s="69"/>
      <c r="AI26" s="95">
        <f>IF(A23="","",COUNTIF(D26:AH27,"&gt;2")/2)</f>
        <v>7</v>
      </c>
      <c r="AJ26" s="95">
        <f>SUMPRODUCT(IFERROR((IFERROR(WEEKDAY($D$3:$AH$3,2),999)&lt;6)*D26:AH27,0))</f>
        <v>40</v>
      </c>
      <c r="AK26" s="95">
        <f>SUMPRODUCT((IFERROR(WEEKDAY($D$3:$AH$3,2),999)&lt;6)*D28:AH28)</f>
        <v>15</v>
      </c>
      <c r="AL26" s="95">
        <f>SUMPRODUCT(IFERROR((IFERROR(WEEKDAY($D$3:$AH$3,2),0)&gt;5)*D26:AH28,0))</f>
        <v>22</v>
      </c>
      <c r="AM26" s="95">
        <f>IFERROR(SUM(AJ26:AL28),"")</f>
        <v>77</v>
      </c>
      <c r="AN26" s="56" t="e">
        <f>VLOOKUP(A26,[2]Sheet1!$D:$M,10,0)</f>
        <v>#N/A</v>
      </c>
      <c r="AO26" s="98">
        <f>SUMPRODUCT((IFERROR((D26:AH26+D27:AH27+D28:AH28),0)&gt;8)*1,IFERROR((D26:AH26+D27:AH27+D28:AH28-8),0))</f>
        <v>21</v>
      </c>
      <c r="AP26" s="98">
        <f>AM26-AO26</f>
        <v>56</v>
      </c>
      <c r="AQ26" s="95"/>
      <c r="AR26" s="95"/>
      <c r="XFA26" s="101"/>
      <c r="XFB26" s="101"/>
      <c r="XFC26" s="101"/>
    </row>
    <row r="27" s="50" customFormat="1" ht="15" customHeight="1" spans="1:16383">
      <c r="A27" s="63"/>
      <c r="B27" s="32"/>
      <c r="C27" s="68" t="s">
        <v>85</v>
      </c>
      <c r="D27" s="69"/>
      <c r="E27" s="70"/>
      <c r="F27" s="70"/>
      <c r="G27" s="69"/>
      <c r="H27" s="69"/>
      <c r="I27" s="69"/>
      <c r="J27" s="69"/>
      <c r="K27" s="69"/>
      <c r="L27" s="69"/>
      <c r="M27" s="70"/>
      <c r="N27" s="69"/>
      <c r="O27" s="69"/>
      <c r="P27" s="69"/>
      <c r="Q27" s="69"/>
      <c r="R27" s="83"/>
      <c r="S27" s="70"/>
      <c r="T27" s="70"/>
      <c r="U27" s="83"/>
      <c r="V27" s="69"/>
      <c r="W27" s="69"/>
      <c r="X27" s="69"/>
      <c r="Y27" s="69"/>
      <c r="Z27" s="69"/>
      <c r="AA27" s="70">
        <v>4</v>
      </c>
      <c r="AB27" s="69">
        <v>4</v>
      </c>
      <c r="AC27" s="69">
        <v>4</v>
      </c>
      <c r="AD27" s="69">
        <v>4</v>
      </c>
      <c r="AE27" s="69">
        <v>4</v>
      </c>
      <c r="AF27" s="70">
        <v>4</v>
      </c>
      <c r="AG27" s="70">
        <v>4</v>
      </c>
      <c r="AH27" s="69"/>
      <c r="AI27" s="95"/>
      <c r="AJ27" s="95"/>
      <c r="AK27" s="95"/>
      <c r="AL27" s="95"/>
      <c r="AM27" s="95"/>
      <c r="AN27" s="56"/>
      <c r="AO27" s="99"/>
      <c r="AP27" s="99"/>
      <c r="AQ27" s="95"/>
      <c r="AR27" s="95"/>
      <c r="XFA27" s="101"/>
      <c r="XFB27" s="101"/>
      <c r="XFC27" s="101"/>
    </row>
    <row r="28" s="50" customFormat="1" ht="15" customHeight="1" spans="1:16383">
      <c r="A28" s="63"/>
      <c r="B28" s="32"/>
      <c r="C28" s="68" t="s">
        <v>86</v>
      </c>
      <c r="D28" s="69"/>
      <c r="E28" s="70"/>
      <c r="F28" s="70"/>
      <c r="G28" s="69"/>
      <c r="H28" s="69"/>
      <c r="I28" s="69"/>
      <c r="J28" s="69"/>
      <c r="K28" s="69"/>
      <c r="L28" s="69"/>
      <c r="M28" s="70"/>
      <c r="N28" s="69"/>
      <c r="O28" s="69"/>
      <c r="P28" s="69"/>
      <c r="Q28" s="69"/>
      <c r="R28" s="69"/>
      <c r="S28" s="70"/>
      <c r="T28" s="70"/>
      <c r="U28" s="69"/>
      <c r="V28" s="69"/>
      <c r="W28" s="69"/>
      <c r="X28" s="69"/>
      <c r="Y28" s="69"/>
      <c r="Z28" s="69"/>
      <c r="AA28" s="70">
        <v>3</v>
      </c>
      <c r="AB28" s="69">
        <v>3</v>
      </c>
      <c r="AC28" s="69">
        <v>3</v>
      </c>
      <c r="AD28" s="69">
        <v>3</v>
      </c>
      <c r="AE28" s="69">
        <v>3</v>
      </c>
      <c r="AF28" s="70">
        <v>3</v>
      </c>
      <c r="AG28" s="70">
        <v>3</v>
      </c>
      <c r="AH28" s="69"/>
      <c r="AI28" s="95"/>
      <c r="AJ28" s="95"/>
      <c r="AK28" s="95"/>
      <c r="AL28" s="95"/>
      <c r="AM28" s="95"/>
      <c r="AN28" s="56"/>
      <c r="AO28" s="100"/>
      <c r="AP28" s="100"/>
      <c r="AQ28" s="95"/>
      <c r="AR28" s="95"/>
      <c r="XFA28" s="101"/>
      <c r="XFB28" s="101"/>
      <c r="XFC28" s="101"/>
    </row>
    <row r="29" s="50" customFormat="1" ht="15" customHeight="1" spans="1:16383">
      <c r="A29" s="67" t="s">
        <v>57</v>
      </c>
      <c r="B29" s="31" t="s">
        <v>56</v>
      </c>
      <c r="C29" s="68" t="s">
        <v>83</v>
      </c>
      <c r="D29" s="69" t="s">
        <v>84</v>
      </c>
      <c r="E29" s="70" t="s">
        <v>84</v>
      </c>
      <c r="F29" s="70" t="s">
        <v>89</v>
      </c>
      <c r="G29" s="69" t="s">
        <v>89</v>
      </c>
      <c r="H29" s="69" t="s">
        <v>89</v>
      </c>
      <c r="I29" s="69" t="s">
        <v>89</v>
      </c>
      <c r="J29" s="69" t="s">
        <v>89</v>
      </c>
      <c r="K29" s="69" t="s">
        <v>89</v>
      </c>
      <c r="L29" s="69" t="s">
        <v>89</v>
      </c>
      <c r="M29" s="70" t="s">
        <v>89</v>
      </c>
      <c r="N29" s="69"/>
      <c r="O29" s="69"/>
      <c r="P29" s="69"/>
      <c r="Q29" s="69"/>
      <c r="R29" s="69"/>
      <c r="S29" s="70"/>
      <c r="T29" s="70"/>
      <c r="U29" s="69"/>
      <c r="V29" s="69"/>
      <c r="W29" s="69"/>
      <c r="X29" s="69">
        <v>11</v>
      </c>
      <c r="Y29" s="69">
        <v>9</v>
      </c>
      <c r="Z29" s="69">
        <v>11.5</v>
      </c>
      <c r="AA29" s="70">
        <v>11.5</v>
      </c>
      <c r="AB29" s="69">
        <v>11.5</v>
      </c>
      <c r="AC29" s="69">
        <v>11.5</v>
      </c>
      <c r="AD29" s="69">
        <v>11.5</v>
      </c>
      <c r="AE29" s="69">
        <v>11.5</v>
      </c>
      <c r="AF29" s="70" t="s">
        <v>89</v>
      </c>
      <c r="AG29" s="70">
        <v>11.5</v>
      </c>
      <c r="AH29" s="69">
        <v>11.5</v>
      </c>
      <c r="AI29" s="95">
        <f>IF(A26="","",COUNTIF(D29:AH30,"&gt;2"))</f>
        <v>18</v>
      </c>
      <c r="AJ29" s="95">
        <f>SUMPRODUCT(IFERROR((IFERROR(WEEKDAY($D$3:$AH$3,2),999)&lt;6)*D29:AH30,0))</f>
        <v>152.5</v>
      </c>
      <c r="AK29" s="95">
        <f>SUMPRODUCT((IFERROR(WEEKDAY($D$3:$AH$3,2),999)&lt;6)*D31:AH31)</f>
        <v>0</v>
      </c>
      <c r="AL29" s="95">
        <f>SUMPRODUCT(IFERROR((IFERROR(WEEKDAY($D$3:$AH$3,2),0)&gt;5)*D29:AH31,0))</f>
        <v>55.5</v>
      </c>
      <c r="AM29" s="95">
        <f>IFERROR(SUM(AJ29:AL31),"")</f>
        <v>208</v>
      </c>
      <c r="AN29" s="56" t="e">
        <f>VLOOKUP(A29,[2]Sheet1!$D:$M,10,0)</f>
        <v>#N/A</v>
      </c>
      <c r="AO29" s="98">
        <f>SUMPRODUCT((IFERROR((D29:AH29+D30:AH30+D31:AH31),0)&gt;8)*1,IFERROR((D29:AH29+D30:AH30+D31:AH31-8),0))</f>
        <v>64</v>
      </c>
      <c r="AP29" s="98">
        <f>AM29-AO29</f>
        <v>144</v>
      </c>
      <c r="AQ29" s="95"/>
      <c r="AR29" s="95"/>
      <c r="XFA29" s="101"/>
      <c r="XFB29" s="101"/>
      <c r="XFC29" s="101"/>
    </row>
    <row r="30" s="50" customFormat="1" ht="15" customHeight="1" spans="1:16383">
      <c r="A30" s="67"/>
      <c r="B30" s="32"/>
      <c r="C30" s="68" t="s">
        <v>85</v>
      </c>
      <c r="D30" s="69"/>
      <c r="E30" s="70"/>
      <c r="F30" s="70"/>
      <c r="G30" s="69"/>
      <c r="H30" s="69"/>
      <c r="I30" s="69"/>
      <c r="J30" s="69"/>
      <c r="K30" s="69"/>
      <c r="L30" s="69"/>
      <c r="M30" s="70"/>
      <c r="N30" s="69">
        <v>12</v>
      </c>
      <c r="O30" s="69">
        <v>12</v>
      </c>
      <c r="P30" s="69">
        <v>12</v>
      </c>
      <c r="Q30" s="69">
        <v>12</v>
      </c>
      <c r="R30" s="83">
        <v>12</v>
      </c>
      <c r="S30" s="70">
        <v>12</v>
      </c>
      <c r="T30" s="70" t="s">
        <v>89</v>
      </c>
      <c r="U30" s="83">
        <v>12</v>
      </c>
      <c r="V30" s="69">
        <v>12</v>
      </c>
      <c r="W30" s="69" t="s">
        <v>84</v>
      </c>
      <c r="X30" s="69"/>
      <c r="Y30" s="69"/>
      <c r="Z30" s="69"/>
      <c r="AA30" s="70"/>
      <c r="AB30" s="69"/>
      <c r="AC30" s="69"/>
      <c r="AD30" s="69"/>
      <c r="AE30" s="69"/>
      <c r="AF30" s="70"/>
      <c r="AG30" s="70"/>
      <c r="AH30" s="69"/>
      <c r="AI30" s="95"/>
      <c r="AJ30" s="95"/>
      <c r="AK30" s="95"/>
      <c r="AL30" s="95"/>
      <c r="AM30" s="95"/>
      <c r="AN30" s="56"/>
      <c r="AO30" s="99"/>
      <c r="AP30" s="99"/>
      <c r="AQ30" s="95"/>
      <c r="AR30" s="95"/>
      <c r="XFA30" s="101"/>
      <c r="XFB30" s="101"/>
      <c r="XFC30" s="101"/>
    </row>
    <row r="31" s="50" customFormat="1" ht="15" customHeight="1" spans="1:16383">
      <c r="A31" s="71" t="s">
        <v>86</v>
      </c>
      <c r="B31" s="32"/>
      <c r="C31" s="68" t="s">
        <v>86</v>
      </c>
      <c r="D31" s="69"/>
      <c r="E31" s="70"/>
      <c r="F31" s="70"/>
      <c r="G31" s="69"/>
      <c r="H31" s="69"/>
      <c r="I31" s="69"/>
      <c r="J31" s="69"/>
      <c r="K31" s="69"/>
      <c r="L31" s="69"/>
      <c r="M31" s="70"/>
      <c r="N31" s="69"/>
      <c r="O31" s="69"/>
      <c r="P31" s="69"/>
      <c r="Q31" s="69"/>
      <c r="R31" s="69"/>
      <c r="S31" s="70"/>
      <c r="T31" s="70"/>
      <c r="U31" s="69"/>
      <c r="V31" s="69"/>
      <c r="W31" s="69"/>
      <c r="X31" s="69"/>
      <c r="Y31" s="69"/>
      <c r="Z31" s="69"/>
      <c r="AA31" s="70"/>
      <c r="AB31" s="69"/>
      <c r="AC31" s="69"/>
      <c r="AD31" s="69"/>
      <c r="AE31" s="69"/>
      <c r="AF31" s="70"/>
      <c r="AG31" s="70"/>
      <c r="AH31" s="69"/>
      <c r="AI31" s="95"/>
      <c r="AJ31" s="95"/>
      <c r="AK31" s="95"/>
      <c r="AL31" s="95"/>
      <c r="AM31" s="95"/>
      <c r="AN31" s="56"/>
      <c r="AO31" s="100"/>
      <c r="AP31" s="100"/>
      <c r="AQ31" s="95"/>
      <c r="AR31" s="95"/>
      <c r="XFA31" s="101"/>
      <c r="XFB31" s="101"/>
      <c r="XFC31" s="101"/>
    </row>
    <row r="32" s="50" customFormat="1" ht="15" customHeight="1" spans="1:16383">
      <c r="A32" s="67" t="s">
        <v>59</v>
      </c>
      <c r="B32" s="31" t="s">
        <v>56</v>
      </c>
      <c r="C32" s="72" t="s">
        <v>83</v>
      </c>
      <c r="D32" s="48" t="s">
        <v>84</v>
      </c>
      <c r="E32" s="48" t="s">
        <v>84</v>
      </c>
      <c r="F32" s="48">
        <v>11.5</v>
      </c>
      <c r="G32" s="48">
        <v>11</v>
      </c>
      <c r="H32" s="48">
        <v>11.5</v>
      </c>
      <c r="I32" s="48">
        <v>11.5</v>
      </c>
      <c r="J32" s="48">
        <v>11.5</v>
      </c>
      <c r="K32" s="48">
        <v>11.5</v>
      </c>
      <c r="L32" s="48">
        <v>13.5</v>
      </c>
      <c r="M32" s="48">
        <v>10</v>
      </c>
      <c r="N32" s="48">
        <v>11.5</v>
      </c>
      <c r="O32" s="48">
        <v>13.5</v>
      </c>
      <c r="P32" s="48">
        <v>11.5</v>
      </c>
      <c r="Q32" s="48">
        <v>11.5</v>
      </c>
      <c r="R32" s="48">
        <v>11.5</v>
      </c>
      <c r="S32" s="48">
        <v>11.5</v>
      </c>
      <c r="T32" s="48">
        <v>11.5</v>
      </c>
      <c r="U32" s="48">
        <v>13</v>
      </c>
      <c r="V32" s="48">
        <v>11.5</v>
      </c>
      <c r="W32" s="48">
        <v>9.5</v>
      </c>
      <c r="X32" s="48">
        <v>12</v>
      </c>
      <c r="Y32" s="48" t="s">
        <v>89</v>
      </c>
      <c r="Z32" s="48">
        <v>11.5</v>
      </c>
      <c r="AA32" s="48">
        <v>11.5</v>
      </c>
      <c r="AB32" s="48">
        <v>11.5</v>
      </c>
      <c r="AC32" s="48">
        <v>11</v>
      </c>
      <c r="AD32" s="48">
        <v>10.5</v>
      </c>
      <c r="AE32" s="48">
        <v>11.5</v>
      </c>
      <c r="AF32" s="48" t="s">
        <v>89</v>
      </c>
      <c r="AG32" s="48">
        <v>11.5</v>
      </c>
      <c r="AH32" s="48">
        <v>11.5</v>
      </c>
      <c r="AI32" s="95">
        <f>IF(A29="","",COUNTIF(D32:AH33,"&gt;2"))</f>
        <v>27</v>
      </c>
      <c r="AJ32" s="95">
        <f>SUMPRODUCT(IFERROR((IFERROR(WEEKDAY($D$3:$AH$3,2),999)&lt;6)*D32:AH33,0))</f>
        <v>241.5</v>
      </c>
      <c r="AK32" s="95">
        <f>SUMPRODUCT((IFERROR(WEEKDAY($D$3:$AH$3,2),999)&lt;6)*D34:AH34)</f>
        <v>0</v>
      </c>
      <c r="AL32" s="95">
        <f>SUMPRODUCT(IFERROR((IFERROR(WEEKDAY($D$3:$AH$3,2),0)&gt;5)*D32:AH34,0))</f>
        <v>69.5</v>
      </c>
      <c r="AM32" s="95">
        <f>IFERROR(SUM(AJ32:AL34),"")</f>
        <v>311</v>
      </c>
      <c r="AN32" s="56" t="e">
        <f>VLOOKUP(A32,[2]Sheet1!$D:$M,10,0)</f>
        <v>#N/A</v>
      </c>
      <c r="AO32" s="98">
        <f>SUMPRODUCT((IFERROR((D32:AH32+D33:AH33+D34:AH34),0)&gt;8)*1,IFERROR((D32:AH32+D33:AH33+D34:AH34-8),0))</f>
        <v>95</v>
      </c>
      <c r="AP32" s="98">
        <f>AM32-AO32</f>
        <v>216</v>
      </c>
      <c r="AQ32" s="95"/>
      <c r="AR32" s="95"/>
      <c r="XFA32" s="101"/>
      <c r="XFB32" s="101"/>
      <c r="XFC32" s="101"/>
    </row>
    <row r="33" s="50" customFormat="1" ht="15" customHeight="1" spans="1:16383">
      <c r="A33" s="67"/>
      <c r="B33" s="32"/>
      <c r="C33" s="72" t="s">
        <v>85</v>
      </c>
      <c r="D33" s="48"/>
      <c r="E33" s="48"/>
      <c r="F33" s="48"/>
      <c r="G33" s="48"/>
      <c r="H33" s="48"/>
      <c r="I33" s="48"/>
      <c r="J33" s="48"/>
      <c r="K33" s="48"/>
      <c r="L33" s="48"/>
      <c r="M33" s="48"/>
      <c r="N33" s="48"/>
      <c r="O33" s="48"/>
      <c r="P33" s="48"/>
      <c r="Q33" s="48"/>
      <c r="R33" s="48"/>
      <c r="S33" s="48"/>
      <c r="T33" s="48"/>
      <c r="U33" s="48"/>
      <c r="V33" s="48"/>
      <c r="W33" s="48"/>
      <c r="X33" s="48"/>
      <c r="Y33" s="48"/>
      <c r="Z33" s="48"/>
      <c r="AA33" s="48"/>
      <c r="AB33" s="48"/>
      <c r="AC33" s="48"/>
      <c r="AD33" s="48"/>
      <c r="AE33" s="48"/>
      <c r="AF33" s="48"/>
      <c r="AG33" s="48"/>
      <c r="AH33" s="48"/>
      <c r="AI33" s="95"/>
      <c r="AJ33" s="95"/>
      <c r="AK33" s="95"/>
      <c r="AL33" s="95"/>
      <c r="AM33" s="95"/>
      <c r="AN33" s="56"/>
      <c r="AO33" s="99"/>
      <c r="AP33" s="99"/>
      <c r="AQ33" s="95"/>
      <c r="AR33" s="95"/>
      <c r="XFA33" s="101"/>
      <c r="XFB33" s="101"/>
      <c r="XFC33" s="101"/>
    </row>
    <row r="34" s="50" customFormat="1" ht="15" customHeight="1" spans="1:16383">
      <c r="A34" s="71" t="s">
        <v>86</v>
      </c>
      <c r="B34" s="32"/>
      <c r="C34" s="72" t="s">
        <v>86</v>
      </c>
      <c r="D34" s="48"/>
      <c r="E34" s="48"/>
      <c r="F34" s="48"/>
      <c r="G34" s="48"/>
      <c r="H34" s="48"/>
      <c r="I34" s="48"/>
      <c r="J34" s="48"/>
      <c r="K34" s="48"/>
      <c r="L34" s="48"/>
      <c r="M34" s="48"/>
      <c r="N34" s="48"/>
      <c r="O34" s="48"/>
      <c r="P34" s="48"/>
      <c r="Q34" s="48"/>
      <c r="R34" s="48"/>
      <c r="S34" s="48"/>
      <c r="T34" s="48"/>
      <c r="U34" s="48"/>
      <c r="V34" s="48"/>
      <c r="W34" s="48"/>
      <c r="X34" s="48"/>
      <c r="Y34" s="48"/>
      <c r="Z34" s="48"/>
      <c r="AA34" s="48"/>
      <c r="AB34" s="48"/>
      <c r="AC34" s="48"/>
      <c r="AD34" s="48"/>
      <c r="AE34" s="48"/>
      <c r="AF34" s="48"/>
      <c r="AG34" s="48"/>
      <c r="AH34" s="48"/>
      <c r="AI34" s="95"/>
      <c r="AJ34" s="95"/>
      <c r="AK34" s="95"/>
      <c r="AL34" s="95"/>
      <c r="AM34" s="95"/>
      <c r="AN34" s="56"/>
      <c r="AO34" s="100"/>
      <c r="AP34" s="100"/>
      <c r="AQ34" s="95"/>
      <c r="AR34" s="95"/>
      <c r="XFA34" s="101"/>
      <c r="XFB34" s="101"/>
      <c r="XFC34" s="101"/>
    </row>
    <row r="35" s="50" customFormat="1" ht="15" customHeight="1" spans="1:16383">
      <c r="A35" s="73" t="s">
        <v>18</v>
      </c>
      <c r="B35" s="38" t="s">
        <v>17</v>
      </c>
      <c r="C35" s="72" t="s">
        <v>83</v>
      </c>
      <c r="D35" s="48"/>
      <c r="E35" s="48">
        <v>4</v>
      </c>
      <c r="F35" s="48">
        <v>4</v>
      </c>
      <c r="G35" s="48">
        <v>4</v>
      </c>
      <c r="H35" s="48">
        <v>4</v>
      </c>
      <c r="I35" s="48">
        <v>4</v>
      </c>
      <c r="J35" s="48">
        <v>4</v>
      </c>
      <c r="K35" s="48">
        <v>4</v>
      </c>
      <c r="L35" s="48">
        <v>4</v>
      </c>
      <c r="M35" s="48">
        <v>4</v>
      </c>
      <c r="N35" s="48">
        <v>4</v>
      </c>
      <c r="O35" s="48">
        <v>4</v>
      </c>
      <c r="P35" s="48">
        <v>3.5</v>
      </c>
      <c r="Q35" s="48">
        <v>4</v>
      </c>
      <c r="R35" s="48">
        <v>4</v>
      </c>
      <c r="S35" s="48">
        <v>4</v>
      </c>
      <c r="T35" s="48">
        <v>4</v>
      </c>
      <c r="U35" s="48">
        <v>4</v>
      </c>
      <c r="V35" s="48">
        <v>4</v>
      </c>
      <c r="W35" s="48">
        <v>4</v>
      </c>
      <c r="X35" s="48">
        <v>2</v>
      </c>
      <c r="Y35" s="48">
        <v>3.5</v>
      </c>
      <c r="Z35" s="48">
        <v>4</v>
      </c>
      <c r="AA35" s="48">
        <v>4</v>
      </c>
      <c r="AB35" s="48" t="s">
        <v>90</v>
      </c>
      <c r="AC35" s="48" t="s">
        <v>90</v>
      </c>
      <c r="AD35" s="48" t="s">
        <v>90</v>
      </c>
      <c r="AE35" s="48">
        <v>4</v>
      </c>
      <c r="AF35" s="48">
        <v>4</v>
      </c>
      <c r="AG35" s="48">
        <v>4</v>
      </c>
      <c r="AH35" s="48">
        <v>4</v>
      </c>
      <c r="AI35" s="95">
        <f>IF(A32="","",COUNTIF(D35:AH36,"&gt;2")/2)</f>
        <v>26.5</v>
      </c>
      <c r="AJ35" s="95">
        <f>SUMPRODUCT(IFERROR((IFERROR(WEEKDAY($D$3:$AH$3,2),999)&lt;6)*D35:AH36,0))</f>
        <v>151.5</v>
      </c>
      <c r="AK35" s="95">
        <f>SUMPRODUCT((IFERROR(WEEKDAY($D$3:$AH$3,2),999)&lt;6)*D37:AH37)</f>
        <v>56.5</v>
      </c>
      <c r="AL35" s="95">
        <f>SUMPRODUCT(IFERROR((IFERROR(WEEKDAY($D$3:$AH$3,2),0)&gt;5)*D35:AH37,0))</f>
        <v>88.5</v>
      </c>
      <c r="AM35" s="95">
        <f>IFERROR(SUM(AJ35:AL37),"")</f>
        <v>296.5</v>
      </c>
      <c r="AN35" s="56" t="e">
        <f>VLOOKUP(A35,[2]Sheet1!$D:$M,10,0)</f>
        <v>#N/A</v>
      </c>
      <c r="AO35" s="98">
        <f>SUMPRODUCT((IFERROR((D35:AH35+D36:AH36+D37:AH37),0)&gt;8)*1,IFERROR((D35:AH35+D36:AH36+D37:AH37-8),0))</f>
        <v>79.5</v>
      </c>
      <c r="AP35" s="98">
        <f>AM35-AO35</f>
        <v>217</v>
      </c>
      <c r="AQ35" s="95"/>
      <c r="AR35" s="95"/>
      <c r="XFA35" s="101"/>
      <c r="XFB35" s="101"/>
      <c r="XFC35" s="101"/>
    </row>
    <row r="36" s="50" customFormat="1" ht="15" customHeight="1" spans="1:16383">
      <c r="A36" s="74"/>
      <c r="B36" s="38"/>
      <c r="C36" s="72" t="s">
        <v>85</v>
      </c>
      <c r="D36" s="48"/>
      <c r="E36" s="48">
        <v>4</v>
      </c>
      <c r="F36" s="48">
        <v>4</v>
      </c>
      <c r="G36" s="48">
        <v>4</v>
      </c>
      <c r="H36" s="48">
        <v>4</v>
      </c>
      <c r="I36" s="48">
        <v>4</v>
      </c>
      <c r="J36" s="48">
        <v>4</v>
      </c>
      <c r="K36" s="48">
        <v>4</v>
      </c>
      <c r="L36" s="48">
        <v>4</v>
      </c>
      <c r="M36" s="48">
        <v>4</v>
      </c>
      <c r="N36" s="48">
        <v>4</v>
      </c>
      <c r="O36" s="48">
        <v>4</v>
      </c>
      <c r="P36" s="48">
        <v>4</v>
      </c>
      <c r="Q36" s="48">
        <v>4</v>
      </c>
      <c r="R36" s="48">
        <v>4</v>
      </c>
      <c r="S36" s="48">
        <v>4</v>
      </c>
      <c r="T36" s="48">
        <v>4</v>
      </c>
      <c r="U36" s="48">
        <v>4</v>
      </c>
      <c r="V36" s="48">
        <v>4</v>
      </c>
      <c r="W36" s="48">
        <v>4</v>
      </c>
      <c r="X36" s="48">
        <v>4</v>
      </c>
      <c r="Y36" s="48">
        <v>4</v>
      </c>
      <c r="Z36" s="48">
        <v>4</v>
      </c>
      <c r="AA36" s="48">
        <v>4</v>
      </c>
      <c r="AB36" s="48">
        <v>4</v>
      </c>
      <c r="AC36" s="48" t="s">
        <v>90</v>
      </c>
      <c r="AD36" s="48" t="s">
        <v>90</v>
      </c>
      <c r="AE36" s="48">
        <v>4</v>
      </c>
      <c r="AF36" s="48">
        <v>4</v>
      </c>
      <c r="AG36" s="48" t="s">
        <v>84</v>
      </c>
      <c r="AH36" s="48">
        <v>4</v>
      </c>
      <c r="AI36" s="95"/>
      <c r="AJ36" s="95"/>
      <c r="AK36" s="95"/>
      <c r="AL36" s="95"/>
      <c r="AM36" s="95"/>
      <c r="AN36" s="56"/>
      <c r="AO36" s="99"/>
      <c r="AP36" s="99"/>
      <c r="AQ36" s="95"/>
      <c r="AR36" s="95"/>
      <c r="XFA36" s="101"/>
      <c r="XFB36" s="101"/>
      <c r="XFC36" s="101"/>
    </row>
    <row r="37" s="50" customFormat="1" ht="15" customHeight="1" spans="1:16383">
      <c r="A37" s="75"/>
      <c r="B37" s="40"/>
      <c r="C37" s="72" t="s">
        <v>86</v>
      </c>
      <c r="D37" s="48"/>
      <c r="E37" s="48">
        <v>0.5</v>
      </c>
      <c r="F37" s="48">
        <v>2.5</v>
      </c>
      <c r="G37" s="48">
        <v>4.5</v>
      </c>
      <c r="H37" s="48">
        <v>0.5</v>
      </c>
      <c r="I37" s="48">
        <v>2.5</v>
      </c>
      <c r="J37" s="48">
        <v>4</v>
      </c>
      <c r="K37" s="48">
        <v>3.5</v>
      </c>
      <c r="L37" s="48">
        <v>4</v>
      </c>
      <c r="M37" s="48">
        <v>0.5</v>
      </c>
      <c r="N37" s="48">
        <v>1.5</v>
      </c>
      <c r="O37" s="48">
        <v>7</v>
      </c>
      <c r="P37" s="48">
        <v>2</v>
      </c>
      <c r="Q37" s="48">
        <v>4</v>
      </c>
      <c r="R37" s="48">
        <v>2.5</v>
      </c>
      <c r="S37" s="48">
        <v>2.5</v>
      </c>
      <c r="T37" s="48">
        <v>3.5</v>
      </c>
      <c r="U37" s="48">
        <v>5</v>
      </c>
      <c r="V37" s="48">
        <v>4.5</v>
      </c>
      <c r="W37" s="48">
        <v>4.5</v>
      </c>
      <c r="X37" s="48">
        <v>3.5</v>
      </c>
      <c r="Y37" s="48">
        <v>3.5</v>
      </c>
      <c r="Z37" s="48">
        <v>5</v>
      </c>
      <c r="AA37" s="48">
        <v>5</v>
      </c>
      <c r="AB37" s="48">
        <v>1</v>
      </c>
      <c r="AC37" s="48"/>
      <c r="AD37" s="48"/>
      <c r="AE37" s="48">
        <v>1.5</v>
      </c>
      <c r="AF37" s="48">
        <v>4.5</v>
      </c>
      <c r="AG37" s="48"/>
      <c r="AH37" s="48"/>
      <c r="AI37" s="95"/>
      <c r="AJ37" s="95"/>
      <c r="AK37" s="95"/>
      <c r="AL37" s="95"/>
      <c r="AM37" s="95"/>
      <c r="AN37" s="56"/>
      <c r="AO37" s="100"/>
      <c r="AP37" s="100"/>
      <c r="AQ37" s="95"/>
      <c r="AR37" s="95"/>
      <c r="XFA37" s="101"/>
      <c r="XFB37" s="101"/>
      <c r="XFC37" s="101"/>
    </row>
    <row r="38" s="50" customFormat="1" ht="15" customHeight="1" spans="1:16383">
      <c r="A38" s="26" t="s">
        <v>24</v>
      </c>
      <c r="B38" s="26" t="s">
        <v>23</v>
      </c>
      <c r="C38" s="72" t="s">
        <v>83</v>
      </c>
      <c r="D38" s="48"/>
      <c r="E38" s="48"/>
      <c r="F38" s="48"/>
      <c r="G38" s="48"/>
      <c r="H38" s="48"/>
      <c r="I38" s="48"/>
      <c r="J38" s="48"/>
      <c r="K38" s="48"/>
      <c r="L38" s="48"/>
      <c r="M38" s="48"/>
      <c r="N38" s="48"/>
      <c r="O38" s="48"/>
      <c r="P38" s="48"/>
      <c r="Q38" s="48"/>
      <c r="R38" s="48"/>
      <c r="S38" s="48"/>
      <c r="T38" s="48">
        <v>4</v>
      </c>
      <c r="U38" s="48">
        <v>4.5</v>
      </c>
      <c r="V38" s="48">
        <v>4.5</v>
      </c>
      <c r="W38" s="48" t="s">
        <v>89</v>
      </c>
      <c r="X38" s="48">
        <v>4.5</v>
      </c>
      <c r="Y38" s="48">
        <v>4.5</v>
      </c>
      <c r="Z38" s="48">
        <v>4.5</v>
      </c>
      <c r="AA38" s="48">
        <v>4.5</v>
      </c>
      <c r="AB38" s="48">
        <v>4.5</v>
      </c>
      <c r="AC38" s="48">
        <v>4.5</v>
      </c>
      <c r="AD38" s="48">
        <v>4.5</v>
      </c>
      <c r="AE38" s="48">
        <v>4.5</v>
      </c>
      <c r="AF38" s="48" t="s">
        <v>84</v>
      </c>
      <c r="AG38" s="48">
        <v>4.5</v>
      </c>
      <c r="AH38" s="48">
        <v>4.5</v>
      </c>
      <c r="AI38" s="95">
        <f>IF(A35="","",COUNTIF(D38:AH39,"&gt;2")/2)</f>
        <v>13</v>
      </c>
      <c r="AJ38" s="95">
        <f>SUMPRODUCT(IFERROR((IFERROR(WEEKDAY($D$3:$AH$3,2),999)&lt;6)*D38:AH39,0))</f>
        <v>84.5</v>
      </c>
      <c r="AK38" s="95">
        <f>SUMPRODUCT((IFERROR(WEEKDAY($D$3:$AH$3,2),999)&lt;6)*D40:AH40)</f>
        <v>23</v>
      </c>
      <c r="AL38" s="95">
        <f>SUMPRODUCT(IFERROR((IFERROR(WEEKDAY($D$3:$AH$3,2),0)&gt;5)*D38:AH40,0))</f>
        <v>27.5</v>
      </c>
      <c r="AM38" s="95">
        <f>IFERROR(SUM(AJ38:AL40),"")</f>
        <v>135</v>
      </c>
      <c r="AN38" s="56" t="e">
        <f>VLOOKUP(A38,[2]Sheet1!$D:$M,10,0)</f>
        <v>#N/A</v>
      </c>
      <c r="AO38" s="98">
        <f>SUMPRODUCT((IFERROR((D38:AH38+D39:AH39+D40:AH40),0)&gt;8)*1,IFERROR((D38:AH38+D39:AH39+D40:AH40-8),0))</f>
        <v>31</v>
      </c>
      <c r="AP38" s="98">
        <f>AM38-AO38</f>
        <v>104</v>
      </c>
      <c r="AQ38" s="95"/>
      <c r="AR38" s="95"/>
      <c r="XFA38" s="101"/>
      <c r="XFB38" s="101"/>
      <c r="XFC38" s="101"/>
    </row>
    <row r="39" s="50" customFormat="1" ht="15" customHeight="1" spans="1:16383">
      <c r="A39" s="26"/>
      <c r="B39" s="26"/>
      <c r="C39" s="72" t="s">
        <v>85</v>
      </c>
      <c r="D39" s="48"/>
      <c r="E39" s="48"/>
      <c r="F39" s="48"/>
      <c r="G39" s="48"/>
      <c r="H39" s="48"/>
      <c r="I39" s="48"/>
      <c r="J39" s="48"/>
      <c r="K39" s="48"/>
      <c r="L39" s="48"/>
      <c r="M39" s="48"/>
      <c r="N39" s="48"/>
      <c r="O39" s="48"/>
      <c r="P39" s="48"/>
      <c r="Q39" s="48"/>
      <c r="R39" s="48"/>
      <c r="S39" s="48"/>
      <c r="T39" s="48">
        <v>4</v>
      </c>
      <c r="U39" s="48">
        <v>4</v>
      </c>
      <c r="V39" s="48">
        <v>4</v>
      </c>
      <c r="W39" s="48" t="s">
        <v>89</v>
      </c>
      <c r="X39" s="48">
        <v>4</v>
      </c>
      <c r="Y39" s="48">
        <v>4</v>
      </c>
      <c r="Z39" s="48">
        <v>4</v>
      </c>
      <c r="AA39" s="48">
        <v>4</v>
      </c>
      <c r="AB39" s="48">
        <v>4</v>
      </c>
      <c r="AC39" s="48">
        <v>4</v>
      </c>
      <c r="AD39" s="48">
        <v>4</v>
      </c>
      <c r="AE39" s="48">
        <v>4</v>
      </c>
      <c r="AF39" s="48" t="s">
        <v>84</v>
      </c>
      <c r="AG39" s="48">
        <v>4</v>
      </c>
      <c r="AH39" s="48">
        <v>4</v>
      </c>
      <c r="AI39" s="95"/>
      <c r="AJ39" s="95"/>
      <c r="AK39" s="95"/>
      <c r="AL39" s="95"/>
      <c r="AM39" s="95"/>
      <c r="AN39" s="56"/>
      <c r="AO39" s="99"/>
      <c r="AP39" s="99"/>
      <c r="AQ39" s="95"/>
      <c r="AR39" s="95"/>
      <c r="XFA39" s="101"/>
      <c r="XFB39" s="101"/>
      <c r="XFC39" s="101"/>
    </row>
    <row r="40" s="50" customFormat="1" ht="15" customHeight="1" spans="1:16383">
      <c r="A40" s="26"/>
      <c r="B40" s="26"/>
      <c r="C40" s="72" t="s">
        <v>86</v>
      </c>
      <c r="D40" s="48"/>
      <c r="E40" s="48"/>
      <c r="F40" s="48"/>
      <c r="G40" s="48"/>
      <c r="H40" s="48"/>
      <c r="I40" s="48"/>
      <c r="J40" s="48"/>
      <c r="K40" s="48"/>
      <c r="L40" s="48"/>
      <c r="M40" s="48"/>
      <c r="N40" s="48"/>
      <c r="O40" s="48"/>
      <c r="P40" s="48"/>
      <c r="Q40" s="48"/>
      <c r="R40" s="48"/>
      <c r="S40" s="48"/>
      <c r="T40" s="48"/>
      <c r="U40" s="48">
        <v>2</v>
      </c>
      <c r="V40" s="48">
        <v>3</v>
      </c>
      <c r="W40" s="48"/>
      <c r="X40" s="48"/>
      <c r="Y40" s="48"/>
      <c r="Z40" s="48">
        <v>3</v>
      </c>
      <c r="AA40" s="48">
        <v>3</v>
      </c>
      <c r="AB40" s="48">
        <v>3</v>
      </c>
      <c r="AC40" s="48">
        <v>3</v>
      </c>
      <c r="AD40" s="48">
        <v>2</v>
      </c>
      <c r="AE40" s="48">
        <v>2</v>
      </c>
      <c r="AF40" s="48"/>
      <c r="AG40" s="48">
        <v>2</v>
      </c>
      <c r="AH40" s="48">
        <v>2</v>
      </c>
      <c r="AI40" s="95"/>
      <c r="AJ40" s="95"/>
      <c r="AK40" s="95"/>
      <c r="AL40" s="95"/>
      <c r="AM40" s="95"/>
      <c r="AN40" s="56"/>
      <c r="AO40" s="100"/>
      <c r="AP40" s="100"/>
      <c r="AQ40" s="95"/>
      <c r="AR40" s="95"/>
      <c r="XFA40" s="101"/>
      <c r="XFB40" s="101"/>
      <c r="XFC40" s="101"/>
    </row>
    <row r="41" s="50" customFormat="1" ht="15" customHeight="1" spans="1:16383">
      <c r="A41" s="26" t="s">
        <v>26</v>
      </c>
      <c r="B41" s="26" t="s">
        <v>23</v>
      </c>
      <c r="C41" s="72" t="s">
        <v>83</v>
      </c>
      <c r="D41" s="48"/>
      <c r="E41" s="48"/>
      <c r="F41" s="48"/>
      <c r="G41" s="48"/>
      <c r="H41" s="48"/>
      <c r="I41" s="48"/>
      <c r="J41" s="48"/>
      <c r="K41" s="48"/>
      <c r="L41" s="48"/>
      <c r="M41" s="48"/>
      <c r="N41" s="48"/>
      <c r="O41" s="48"/>
      <c r="P41" s="48"/>
      <c r="Q41" s="48"/>
      <c r="R41" s="48"/>
      <c r="S41" s="48"/>
      <c r="T41" s="48"/>
      <c r="U41" s="48"/>
      <c r="V41" s="48"/>
      <c r="W41" s="48"/>
      <c r="X41" s="48"/>
      <c r="Y41" s="48"/>
      <c r="Z41" s="48">
        <v>4.5</v>
      </c>
      <c r="AA41" s="48">
        <v>4.5</v>
      </c>
      <c r="AB41" s="48">
        <v>4.5</v>
      </c>
      <c r="AC41" s="48">
        <v>4.5</v>
      </c>
      <c r="AD41" s="48">
        <v>4.5</v>
      </c>
      <c r="AE41" s="48">
        <v>4.5</v>
      </c>
      <c r="AF41" s="48" t="s">
        <v>84</v>
      </c>
      <c r="AG41" s="48">
        <v>4.5</v>
      </c>
      <c r="AH41" s="48">
        <v>4</v>
      </c>
      <c r="AI41" s="95">
        <f>IF(A38="","",COUNTIF(D41:AH42,"&gt;2")/2)</f>
        <v>8</v>
      </c>
      <c r="AJ41" s="95">
        <f>SUMPRODUCT(IFERROR((IFERROR(WEEKDAY($D$3:$AH$3,2),999)&lt;6)*D41:AH42,0))</f>
        <v>59</v>
      </c>
      <c r="AK41" s="95">
        <f>SUMPRODUCT((IFERROR(WEEKDAY($D$3:$AH$3,2),999)&lt;6)*D43:AH43)</f>
        <v>19</v>
      </c>
      <c r="AL41" s="95">
        <f>SUMPRODUCT(IFERROR((IFERROR(WEEKDAY($D$3:$AH$3,2),0)&gt;5)*D41:AH43,0))</f>
        <v>10.5</v>
      </c>
      <c r="AM41" s="95">
        <f>IFERROR(SUM(AJ41:AL43),"")</f>
        <v>88.5</v>
      </c>
      <c r="AN41" s="56" t="e">
        <f>VLOOKUP(A41,[2]Sheet1!$D:$M,10,0)</f>
        <v>#N/A</v>
      </c>
      <c r="AO41" s="98">
        <f>SUMPRODUCT((IFERROR((D41:AH41+D42:AH42+D43:AH43),0)&gt;8)*1,IFERROR((D41:AH41+D42:AH42+D43:AH43-8),0))</f>
        <v>24.5</v>
      </c>
      <c r="AP41" s="98">
        <f>AM41-AO41</f>
        <v>64</v>
      </c>
      <c r="AQ41" s="95"/>
      <c r="AR41" s="95"/>
      <c r="XFA41" s="101"/>
      <c r="XFB41" s="101"/>
      <c r="XFC41" s="101"/>
    </row>
    <row r="42" s="50" customFormat="1" ht="15" customHeight="1" spans="1:16383">
      <c r="A42" s="26"/>
      <c r="B42" s="26"/>
      <c r="C42" s="72" t="s">
        <v>85</v>
      </c>
      <c r="D42" s="48"/>
      <c r="E42" s="48"/>
      <c r="F42" s="48"/>
      <c r="G42" s="48"/>
      <c r="H42" s="48"/>
      <c r="I42" s="48"/>
      <c r="J42" s="48"/>
      <c r="K42" s="48"/>
      <c r="L42" s="48"/>
      <c r="M42" s="48"/>
      <c r="N42" s="48"/>
      <c r="O42" s="48"/>
      <c r="P42" s="48"/>
      <c r="Q42" s="48"/>
      <c r="R42" s="48"/>
      <c r="S42" s="48"/>
      <c r="T42" s="48"/>
      <c r="U42" s="48"/>
      <c r="V42" s="48"/>
      <c r="W42" s="48"/>
      <c r="X42" s="48"/>
      <c r="Y42" s="48"/>
      <c r="Z42" s="48">
        <v>4</v>
      </c>
      <c r="AA42" s="48">
        <v>4</v>
      </c>
      <c r="AB42" s="48">
        <v>4</v>
      </c>
      <c r="AC42" s="48">
        <v>4</v>
      </c>
      <c r="AD42" s="48">
        <v>4</v>
      </c>
      <c r="AE42" s="48">
        <v>4</v>
      </c>
      <c r="AF42" s="48" t="s">
        <v>84</v>
      </c>
      <c r="AG42" s="48">
        <v>4</v>
      </c>
      <c r="AH42" s="48">
        <v>4</v>
      </c>
      <c r="AI42" s="95"/>
      <c r="AJ42" s="95"/>
      <c r="AK42" s="95"/>
      <c r="AL42" s="95"/>
      <c r="AM42" s="95"/>
      <c r="AN42" s="56"/>
      <c r="AO42" s="99"/>
      <c r="AP42" s="99"/>
      <c r="AQ42" s="95"/>
      <c r="AR42" s="95"/>
      <c r="XFA42" s="101"/>
      <c r="XFB42" s="101"/>
      <c r="XFC42" s="101"/>
    </row>
    <row r="43" s="50" customFormat="1" ht="15" customHeight="1" spans="1:16383">
      <c r="A43" s="26"/>
      <c r="B43" s="26"/>
      <c r="C43" s="72" t="s">
        <v>86</v>
      </c>
      <c r="D43" s="48"/>
      <c r="E43" s="48"/>
      <c r="F43" s="48"/>
      <c r="G43" s="48"/>
      <c r="H43" s="48"/>
      <c r="I43" s="48"/>
      <c r="J43" s="48"/>
      <c r="K43" s="48"/>
      <c r="L43" s="48"/>
      <c r="M43" s="48"/>
      <c r="N43" s="48"/>
      <c r="O43" s="48"/>
      <c r="P43" s="48"/>
      <c r="Q43" s="48"/>
      <c r="R43" s="48"/>
      <c r="S43" s="48"/>
      <c r="T43" s="48"/>
      <c r="U43" s="48"/>
      <c r="V43" s="48"/>
      <c r="W43" s="48"/>
      <c r="X43" s="48"/>
      <c r="Y43" s="48"/>
      <c r="Z43" s="48">
        <v>3</v>
      </c>
      <c r="AA43" s="48">
        <v>3</v>
      </c>
      <c r="AB43" s="48">
        <v>3</v>
      </c>
      <c r="AC43" s="48">
        <v>3</v>
      </c>
      <c r="AD43" s="48">
        <v>3</v>
      </c>
      <c r="AE43" s="48">
        <v>2</v>
      </c>
      <c r="AF43" s="48"/>
      <c r="AG43" s="48">
        <v>2</v>
      </c>
      <c r="AH43" s="48">
        <v>2</v>
      </c>
      <c r="AI43" s="95"/>
      <c r="AJ43" s="95"/>
      <c r="AK43" s="95"/>
      <c r="AL43" s="95"/>
      <c r="AM43" s="95"/>
      <c r="AN43" s="56"/>
      <c r="AO43" s="100"/>
      <c r="AP43" s="100"/>
      <c r="AQ43" s="95"/>
      <c r="AR43" s="95"/>
      <c r="XFA43" s="101"/>
      <c r="XFB43" s="101"/>
      <c r="XFC43" s="101"/>
    </row>
    <row r="44" s="50" customFormat="1" ht="15" customHeight="1" spans="1:16383">
      <c r="A44" s="26" t="s">
        <v>27</v>
      </c>
      <c r="B44" s="26" t="s">
        <v>23</v>
      </c>
      <c r="C44" s="72" t="s">
        <v>83</v>
      </c>
      <c r="D44" s="48"/>
      <c r="E44" s="48"/>
      <c r="F44" s="48"/>
      <c r="G44" s="48"/>
      <c r="H44" s="48"/>
      <c r="I44" s="48"/>
      <c r="J44" s="48"/>
      <c r="K44" s="48"/>
      <c r="L44" s="48"/>
      <c r="M44" s="48"/>
      <c r="N44" s="48"/>
      <c r="O44" s="48"/>
      <c r="P44" s="48"/>
      <c r="Q44" s="48"/>
      <c r="R44" s="48"/>
      <c r="S44" s="48"/>
      <c r="T44" s="48"/>
      <c r="U44" s="48"/>
      <c r="V44" s="48"/>
      <c r="W44" s="48"/>
      <c r="X44" s="48"/>
      <c r="Y44" s="48"/>
      <c r="Z44" s="48"/>
      <c r="AA44" s="48"/>
      <c r="AB44" s="48"/>
      <c r="AC44" s="48"/>
      <c r="AD44" s="48">
        <v>4.5</v>
      </c>
      <c r="AE44" s="48">
        <v>4.5</v>
      </c>
      <c r="AF44" s="48" t="s">
        <v>84</v>
      </c>
      <c r="AG44" s="48">
        <v>4.5</v>
      </c>
      <c r="AH44" s="48">
        <v>4</v>
      </c>
      <c r="AI44" s="95">
        <f>IF(A41="","",COUNTIF(D44:AH45,"&gt;2")/2)</f>
        <v>4</v>
      </c>
      <c r="AJ44" s="95">
        <f>SUMPRODUCT(IFERROR((IFERROR(WEEKDAY($D$3:$AH$3,2),999)&lt;6)*D44:AH45,0))</f>
        <v>25</v>
      </c>
      <c r="AK44" s="95">
        <f>SUMPRODUCT((IFERROR(WEEKDAY($D$3:$AH$3,2),999)&lt;6)*D46:AH46)</f>
        <v>7</v>
      </c>
      <c r="AL44" s="95">
        <f>SUMPRODUCT(IFERROR((IFERROR(WEEKDAY($D$3:$AH$3,2),0)&gt;5)*D44:AH46,0))</f>
        <v>10.5</v>
      </c>
      <c r="AM44" s="95">
        <f>IFERROR(SUM(AJ44:AL46),"")</f>
        <v>42.5</v>
      </c>
      <c r="AN44" s="56" t="e">
        <f>VLOOKUP(A44,[2]Sheet1!$D:$M,10,0)</f>
        <v>#N/A</v>
      </c>
      <c r="AO44" s="98">
        <f>SUMPRODUCT((IFERROR((D44:AH44+D45:AH45+D46:AH46),0)&gt;8)*1,IFERROR((D44:AH44+D45:AH45+D46:AH46-8),0))</f>
        <v>10.5</v>
      </c>
      <c r="AP44" s="98">
        <f>AM44-AO44</f>
        <v>32</v>
      </c>
      <c r="AQ44" s="95"/>
      <c r="AR44" s="95"/>
      <c r="XFA44" s="101"/>
      <c r="XFB44" s="101"/>
      <c r="XFC44" s="101"/>
    </row>
    <row r="45" s="50" customFormat="1" ht="15" customHeight="1" spans="1:16383">
      <c r="A45" s="26"/>
      <c r="B45" s="26"/>
      <c r="C45" s="72" t="s">
        <v>85</v>
      </c>
      <c r="D45" s="48"/>
      <c r="E45" s="48"/>
      <c r="F45" s="48"/>
      <c r="G45" s="48"/>
      <c r="H45" s="48"/>
      <c r="I45" s="48"/>
      <c r="J45" s="48"/>
      <c r="K45" s="48"/>
      <c r="L45" s="48"/>
      <c r="M45" s="48"/>
      <c r="N45" s="48"/>
      <c r="O45" s="48"/>
      <c r="P45" s="48"/>
      <c r="Q45" s="48"/>
      <c r="R45" s="48"/>
      <c r="S45" s="48"/>
      <c r="T45" s="48"/>
      <c r="U45" s="48"/>
      <c r="V45" s="48"/>
      <c r="W45" s="48"/>
      <c r="X45" s="48"/>
      <c r="Y45" s="48"/>
      <c r="Z45" s="48"/>
      <c r="AA45" s="48"/>
      <c r="AB45" s="48"/>
      <c r="AC45" s="48"/>
      <c r="AD45" s="48">
        <v>4</v>
      </c>
      <c r="AE45" s="48">
        <v>4</v>
      </c>
      <c r="AF45" s="48" t="s">
        <v>84</v>
      </c>
      <c r="AG45" s="48">
        <v>4</v>
      </c>
      <c r="AH45" s="48">
        <v>4</v>
      </c>
      <c r="AI45" s="95"/>
      <c r="AJ45" s="95"/>
      <c r="AK45" s="95"/>
      <c r="AL45" s="95"/>
      <c r="AM45" s="95"/>
      <c r="AN45" s="56"/>
      <c r="AO45" s="99"/>
      <c r="AP45" s="99"/>
      <c r="AQ45" s="95"/>
      <c r="AR45" s="95"/>
      <c r="XFA45" s="101"/>
      <c r="XFB45" s="101"/>
      <c r="XFC45" s="101"/>
    </row>
    <row r="46" s="50" customFormat="1" ht="15" customHeight="1" spans="1:16383">
      <c r="A46" s="26"/>
      <c r="B46" s="26"/>
      <c r="C46" s="72" t="s">
        <v>86</v>
      </c>
      <c r="D46" s="48"/>
      <c r="E46" s="48"/>
      <c r="F46" s="48"/>
      <c r="G46" s="48"/>
      <c r="H46" s="48"/>
      <c r="I46" s="48"/>
      <c r="J46" s="48"/>
      <c r="K46" s="48"/>
      <c r="L46" s="48"/>
      <c r="M46" s="48"/>
      <c r="N46" s="48"/>
      <c r="O46" s="48"/>
      <c r="P46" s="48"/>
      <c r="Q46" s="48"/>
      <c r="R46" s="48"/>
      <c r="S46" s="48"/>
      <c r="T46" s="48"/>
      <c r="U46" s="48"/>
      <c r="V46" s="48"/>
      <c r="W46" s="48"/>
      <c r="X46" s="48"/>
      <c r="Y46" s="48"/>
      <c r="Z46" s="48"/>
      <c r="AA46" s="48"/>
      <c r="AB46" s="48"/>
      <c r="AC46" s="48"/>
      <c r="AD46" s="48">
        <v>3</v>
      </c>
      <c r="AE46" s="48">
        <v>2</v>
      </c>
      <c r="AF46" s="48"/>
      <c r="AG46" s="48">
        <v>2</v>
      </c>
      <c r="AH46" s="48">
        <v>2</v>
      </c>
      <c r="AI46" s="95"/>
      <c r="AJ46" s="95"/>
      <c r="AK46" s="95"/>
      <c r="AL46" s="95"/>
      <c r="AM46" s="95"/>
      <c r="AN46" s="56"/>
      <c r="AO46" s="100"/>
      <c r="AP46" s="100"/>
      <c r="AQ46" s="95"/>
      <c r="AR46" s="95"/>
      <c r="XFA46" s="101"/>
      <c r="XFB46" s="101"/>
      <c r="XFC46" s="101"/>
    </row>
    <row r="47" s="50" customFormat="1" ht="15" customHeight="1" spans="1:16383">
      <c r="A47" s="26" t="s">
        <v>28</v>
      </c>
      <c r="B47" s="26" t="s">
        <v>23</v>
      </c>
      <c r="C47" s="72" t="s">
        <v>83</v>
      </c>
      <c r="D47" s="48"/>
      <c r="E47" s="48"/>
      <c r="F47" s="48"/>
      <c r="G47" s="48"/>
      <c r="H47" s="48"/>
      <c r="I47" s="48"/>
      <c r="J47" s="48"/>
      <c r="K47" s="48"/>
      <c r="L47" s="48"/>
      <c r="M47" s="48"/>
      <c r="N47" s="48"/>
      <c r="O47" s="48"/>
      <c r="P47" s="48"/>
      <c r="Q47" s="48"/>
      <c r="R47" s="48"/>
      <c r="S47" s="48"/>
      <c r="T47" s="48"/>
      <c r="U47" s="48"/>
      <c r="V47" s="48"/>
      <c r="W47" s="48"/>
      <c r="X47" s="48"/>
      <c r="Y47" s="48"/>
      <c r="Z47" s="48"/>
      <c r="AA47" s="48"/>
      <c r="AB47" s="48"/>
      <c r="AC47" s="48"/>
      <c r="AD47" s="48">
        <v>4.5</v>
      </c>
      <c r="AE47" s="48">
        <v>4.5</v>
      </c>
      <c r="AF47" s="48" t="s">
        <v>84</v>
      </c>
      <c r="AG47" s="48">
        <v>4.5</v>
      </c>
      <c r="AH47" s="48">
        <v>4</v>
      </c>
      <c r="AI47" s="95">
        <f>IF(A44="","",COUNTIF(D47:AH48,"&gt;2")/2)</f>
        <v>4</v>
      </c>
      <c r="AJ47" s="95">
        <f>SUMPRODUCT(IFERROR((IFERROR(WEEKDAY($D$3:$AH$3,2),999)&lt;6)*D47:AH48,0))</f>
        <v>25</v>
      </c>
      <c r="AK47" s="95">
        <f>SUMPRODUCT((IFERROR(WEEKDAY($D$3:$AH$3,2),999)&lt;6)*D49:AH49)</f>
        <v>7</v>
      </c>
      <c r="AL47" s="95">
        <f>SUMPRODUCT(IFERROR((IFERROR(WEEKDAY($D$3:$AH$3,2),0)&gt;5)*D47:AH49,0))</f>
        <v>10.5</v>
      </c>
      <c r="AM47" s="95">
        <f>IFERROR(SUM(AJ47:AL49),"")</f>
        <v>42.5</v>
      </c>
      <c r="AN47" s="56" t="e">
        <f>VLOOKUP(A47,[2]Sheet1!$D:$M,10,0)</f>
        <v>#N/A</v>
      </c>
      <c r="AO47" s="98">
        <f>SUMPRODUCT((IFERROR((D47:AH47+D48:AH48+D49:AH49),0)&gt;8)*1,IFERROR((D47:AH47+D48:AH48+D49:AH49-8),0))</f>
        <v>10.5</v>
      </c>
      <c r="AP47" s="98">
        <f>AM47-AO47</f>
        <v>32</v>
      </c>
      <c r="AQ47" s="95"/>
      <c r="AR47" s="95"/>
      <c r="XFA47" s="101"/>
      <c r="XFB47" s="101"/>
      <c r="XFC47" s="101"/>
    </row>
    <row r="48" s="50" customFormat="1" ht="15" customHeight="1" spans="1:16383">
      <c r="A48" s="26"/>
      <c r="B48" s="26"/>
      <c r="C48" s="72" t="s">
        <v>85</v>
      </c>
      <c r="D48" s="48"/>
      <c r="E48" s="48"/>
      <c r="F48" s="48"/>
      <c r="G48" s="48"/>
      <c r="H48" s="48"/>
      <c r="I48" s="48"/>
      <c r="J48" s="48"/>
      <c r="K48" s="48"/>
      <c r="L48" s="48"/>
      <c r="M48" s="48"/>
      <c r="N48" s="48"/>
      <c r="O48" s="48"/>
      <c r="P48" s="48"/>
      <c r="Q48" s="48"/>
      <c r="R48" s="48"/>
      <c r="S48" s="48"/>
      <c r="T48" s="48"/>
      <c r="U48" s="48"/>
      <c r="V48" s="48"/>
      <c r="W48" s="48"/>
      <c r="X48" s="48"/>
      <c r="Y48" s="48"/>
      <c r="Z48" s="48"/>
      <c r="AA48" s="48"/>
      <c r="AB48" s="48"/>
      <c r="AC48" s="48"/>
      <c r="AD48" s="48">
        <v>4</v>
      </c>
      <c r="AE48" s="48">
        <v>4</v>
      </c>
      <c r="AF48" s="48" t="s">
        <v>84</v>
      </c>
      <c r="AG48" s="48">
        <v>4</v>
      </c>
      <c r="AH48" s="48">
        <v>4</v>
      </c>
      <c r="AI48" s="95"/>
      <c r="AJ48" s="95"/>
      <c r="AK48" s="95"/>
      <c r="AL48" s="95"/>
      <c r="AM48" s="95"/>
      <c r="AN48" s="56"/>
      <c r="AO48" s="99"/>
      <c r="AP48" s="99"/>
      <c r="AQ48" s="95"/>
      <c r="AR48" s="95"/>
      <c r="XFA48" s="101"/>
      <c r="XFB48" s="101"/>
      <c r="XFC48" s="101"/>
    </row>
    <row r="49" s="50" customFormat="1" ht="15" customHeight="1" spans="1:16383">
      <c r="A49" s="26"/>
      <c r="B49" s="26"/>
      <c r="C49" s="72" t="s">
        <v>86</v>
      </c>
      <c r="D49" s="48"/>
      <c r="E49" s="48"/>
      <c r="F49" s="48"/>
      <c r="G49" s="48"/>
      <c r="H49" s="48"/>
      <c r="I49" s="48"/>
      <c r="J49" s="48"/>
      <c r="K49" s="48"/>
      <c r="L49" s="48"/>
      <c r="M49" s="48"/>
      <c r="N49" s="48"/>
      <c r="O49" s="48"/>
      <c r="P49" s="48"/>
      <c r="Q49" s="48"/>
      <c r="R49" s="48"/>
      <c r="S49" s="48"/>
      <c r="T49" s="48"/>
      <c r="U49" s="48"/>
      <c r="V49" s="48"/>
      <c r="W49" s="48"/>
      <c r="X49" s="48"/>
      <c r="Y49" s="48"/>
      <c r="Z49" s="48"/>
      <c r="AA49" s="48"/>
      <c r="AB49" s="48"/>
      <c r="AC49" s="48"/>
      <c r="AD49" s="48">
        <v>3</v>
      </c>
      <c r="AE49" s="48">
        <v>2</v>
      </c>
      <c r="AF49" s="48"/>
      <c r="AG49" s="48">
        <v>2</v>
      </c>
      <c r="AH49" s="48">
        <v>2</v>
      </c>
      <c r="AI49" s="95"/>
      <c r="AJ49" s="95"/>
      <c r="AK49" s="95"/>
      <c r="AL49" s="95"/>
      <c r="AM49" s="95"/>
      <c r="AN49" s="56"/>
      <c r="AO49" s="100"/>
      <c r="AP49" s="100"/>
      <c r="AQ49" s="95"/>
      <c r="AR49" s="95"/>
      <c r="XFA49" s="101"/>
      <c r="XFB49" s="101"/>
      <c r="XFC49" s="101"/>
    </row>
    <row r="50" s="50" customFormat="1" ht="15" customHeight="1" spans="1:16383">
      <c r="A50" s="76" t="s">
        <v>46</v>
      </c>
      <c r="B50" s="42" t="s">
        <v>45</v>
      </c>
      <c r="C50" s="68" t="s">
        <v>83</v>
      </c>
      <c r="D50" s="77" t="s">
        <v>89</v>
      </c>
      <c r="E50" s="77">
        <v>4</v>
      </c>
      <c r="F50" s="77">
        <v>4</v>
      </c>
      <c r="G50" s="77">
        <v>4</v>
      </c>
      <c r="H50" s="77">
        <v>4</v>
      </c>
      <c r="I50" s="77"/>
      <c r="J50" s="77">
        <v>4</v>
      </c>
      <c r="K50" s="77">
        <v>4</v>
      </c>
      <c r="L50" s="77">
        <v>4</v>
      </c>
      <c r="M50" s="77">
        <v>4</v>
      </c>
      <c r="N50" s="77">
        <v>4</v>
      </c>
      <c r="O50" s="77">
        <v>4</v>
      </c>
      <c r="P50" s="77">
        <v>4</v>
      </c>
      <c r="Q50" s="26">
        <v>4</v>
      </c>
      <c r="R50" s="26">
        <v>4</v>
      </c>
      <c r="S50" s="26">
        <v>4</v>
      </c>
      <c r="T50" s="77">
        <v>4</v>
      </c>
      <c r="U50" s="77">
        <v>4</v>
      </c>
      <c r="V50" s="77">
        <v>4</v>
      </c>
      <c r="W50" s="77">
        <v>4</v>
      </c>
      <c r="X50" s="77">
        <v>4</v>
      </c>
      <c r="Y50" s="77">
        <v>4</v>
      </c>
      <c r="Z50" s="77">
        <v>4</v>
      </c>
      <c r="AA50" s="77">
        <v>4</v>
      </c>
      <c r="AB50" s="77">
        <v>4</v>
      </c>
      <c r="AC50" s="77">
        <v>4</v>
      </c>
      <c r="AD50" s="77">
        <v>4</v>
      </c>
      <c r="AE50" s="77">
        <v>4</v>
      </c>
      <c r="AF50" s="77">
        <v>4</v>
      </c>
      <c r="AG50" s="77">
        <v>4</v>
      </c>
      <c r="AH50" s="77">
        <v>4</v>
      </c>
      <c r="AI50" s="95">
        <f>IF(A47="","",COUNTIF(D50:AH51,"&gt;2")/2)</f>
        <v>29.5</v>
      </c>
      <c r="AJ50" s="95">
        <f>SUMPRODUCT(IFERROR((IFERROR(WEEKDAY($D$3:$AH$3,2),999)&lt;6)*D50:AH51,0))</f>
        <v>171</v>
      </c>
      <c r="AK50" s="95">
        <f>SUMPRODUCT((IFERROR(WEEKDAY($D$3:$AH$3,2),999)&lt;6)*D52:AH52)</f>
        <v>61</v>
      </c>
      <c r="AL50" s="95">
        <f>SUMPRODUCT(IFERROR((IFERROR(WEEKDAY($D$3:$AH$3,2),0)&gt;5)*D50:AH52,0))</f>
        <v>79</v>
      </c>
      <c r="AM50" s="95">
        <f>IFERROR(SUM(AJ50:AL52),"")</f>
        <v>311</v>
      </c>
      <c r="AN50" s="56" t="e">
        <f>VLOOKUP(A50,[2]Sheet1!$D:$M,10,0)</f>
        <v>#N/A</v>
      </c>
      <c r="AO50" s="98">
        <f>SUMPRODUCT((IFERROR((D50:AH50+D51:AH51+D52:AH52),0)&gt;8)*1,IFERROR((D50:AH50+D51:AH51+D52:AH52-8),0))</f>
        <v>73</v>
      </c>
      <c r="AP50" s="98">
        <f>AM50-AO50</f>
        <v>238</v>
      </c>
      <c r="AQ50" s="95"/>
      <c r="AR50" s="95"/>
      <c r="XFA50" s="101"/>
      <c r="XFB50" s="101"/>
      <c r="XFC50" s="101"/>
    </row>
    <row r="51" s="50" customFormat="1" ht="15" customHeight="1" spans="1:16383">
      <c r="A51" s="76"/>
      <c r="B51" s="42"/>
      <c r="C51" s="68" t="s">
        <v>85</v>
      </c>
      <c r="D51" s="77"/>
      <c r="E51" s="77">
        <v>4</v>
      </c>
      <c r="F51" s="77">
        <v>4</v>
      </c>
      <c r="G51" s="77">
        <v>4</v>
      </c>
      <c r="H51" s="77">
        <v>4</v>
      </c>
      <c r="I51" s="77">
        <v>3</v>
      </c>
      <c r="J51" s="77">
        <v>4</v>
      </c>
      <c r="K51" s="77">
        <v>4</v>
      </c>
      <c r="L51" s="77">
        <v>4</v>
      </c>
      <c r="M51" s="77">
        <v>4</v>
      </c>
      <c r="N51" s="77">
        <v>4</v>
      </c>
      <c r="O51" s="77">
        <v>4</v>
      </c>
      <c r="P51" s="77">
        <v>4</v>
      </c>
      <c r="Q51" s="26">
        <v>4</v>
      </c>
      <c r="R51" s="26">
        <v>4</v>
      </c>
      <c r="S51" s="26">
        <v>4</v>
      </c>
      <c r="T51" s="77">
        <v>4</v>
      </c>
      <c r="U51" s="77">
        <v>4</v>
      </c>
      <c r="V51" s="77">
        <v>4</v>
      </c>
      <c r="W51" s="77">
        <v>4</v>
      </c>
      <c r="X51" s="77">
        <v>4</v>
      </c>
      <c r="Y51" s="77">
        <v>4</v>
      </c>
      <c r="Z51" s="77">
        <v>4</v>
      </c>
      <c r="AA51" s="77">
        <v>4</v>
      </c>
      <c r="AB51" s="77">
        <v>4</v>
      </c>
      <c r="AC51" s="77">
        <v>4</v>
      </c>
      <c r="AD51" s="77">
        <v>4</v>
      </c>
      <c r="AE51" s="77">
        <v>4</v>
      </c>
      <c r="AF51" s="77">
        <v>4</v>
      </c>
      <c r="AG51" s="77">
        <v>4</v>
      </c>
      <c r="AH51" s="77">
        <v>4</v>
      </c>
      <c r="AI51" s="95"/>
      <c r="AJ51" s="95"/>
      <c r="AK51" s="95"/>
      <c r="AL51" s="95"/>
      <c r="AM51" s="95"/>
      <c r="AN51" s="56"/>
      <c r="AO51" s="99"/>
      <c r="AP51" s="99"/>
      <c r="AQ51" s="95"/>
      <c r="AR51" s="95"/>
      <c r="XFA51" s="101"/>
      <c r="XFB51" s="101"/>
      <c r="XFC51" s="101"/>
    </row>
    <row r="52" s="50" customFormat="1" ht="15" customHeight="1" spans="1:16383">
      <c r="A52" s="76"/>
      <c r="B52" s="42"/>
      <c r="C52" s="68" t="s">
        <v>86</v>
      </c>
      <c r="D52" s="77"/>
      <c r="E52" s="77">
        <v>2</v>
      </c>
      <c r="F52" s="77">
        <v>3</v>
      </c>
      <c r="G52" s="77">
        <v>3</v>
      </c>
      <c r="H52" s="77">
        <v>3</v>
      </c>
      <c r="I52" s="77">
        <v>3</v>
      </c>
      <c r="J52" s="77">
        <v>3</v>
      </c>
      <c r="K52" s="77">
        <v>3</v>
      </c>
      <c r="L52" s="77">
        <v>3</v>
      </c>
      <c r="M52" s="77">
        <v>3</v>
      </c>
      <c r="N52" s="77">
        <v>3</v>
      </c>
      <c r="O52" s="77">
        <v>3</v>
      </c>
      <c r="P52" s="77">
        <v>3</v>
      </c>
      <c r="Q52" s="26">
        <v>2</v>
      </c>
      <c r="R52" s="26">
        <v>1</v>
      </c>
      <c r="S52" s="26">
        <v>3</v>
      </c>
      <c r="T52" s="77">
        <v>3</v>
      </c>
      <c r="U52" s="77">
        <v>4</v>
      </c>
      <c r="V52" s="77">
        <v>3</v>
      </c>
      <c r="W52" s="77">
        <v>3</v>
      </c>
      <c r="X52" s="77">
        <v>3</v>
      </c>
      <c r="Y52" s="77">
        <v>1</v>
      </c>
      <c r="Z52" s="77">
        <v>3</v>
      </c>
      <c r="AA52" s="77">
        <v>3</v>
      </c>
      <c r="AB52" s="77">
        <v>3</v>
      </c>
      <c r="AC52" s="87">
        <v>3</v>
      </c>
      <c r="AD52" s="87">
        <v>1.5</v>
      </c>
      <c r="AE52" s="87">
        <v>1</v>
      </c>
      <c r="AF52" s="87">
        <v>1</v>
      </c>
      <c r="AG52" s="87">
        <v>2</v>
      </c>
      <c r="AH52" s="87">
        <v>0.5</v>
      </c>
      <c r="AI52" s="95"/>
      <c r="AJ52" s="95"/>
      <c r="AK52" s="95"/>
      <c r="AL52" s="95"/>
      <c r="AM52" s="95"/>
      <c r="AN52" s="56"/>
      <c r="AO52" s="100"/>
      <c r="AP52" s="100"/>
      <c r="AQ52" s="95"/>
      <c r="AR52" s="95"/>
      <c r="XFA52" s="101"/>
      <c r="XFB52" s="101"/>
      <c r="XFC52" s="101"/>
    </row>
    <row r="53" s="50" customFormat="1" ht="15" customHeight="1" spans="1:16383">
      <c r="A53" s="76" t="s">
        <v>47</v>
      </c>
      <c r="B53" s="42" t="s">
        <v>45</v>
      </c>
      <c r="C53" s="68" t="s">
        <v>83</v>
      </c>
      <c r="D53" s="77"/>
      <c r="E53" s="77"/>
      <c r="F53" s="77"/>
      <c r="G53" s="77"/>
      <c r="H53" s="77"/>
      <c r="I53" s="77"/>
      <c r="J53" s="77"/>
      <c r="K53" s="77"/>
      <c r="L53" s="77"/>
      <c r="M53" s="77"/>
      <c r="N53" s="77"/>
      <c r="O53" s="77"/>
      <c r="P53" s="77"/>
      <c r="Q53" s="77"/>
      <c r="R53" s="77"/>
      <c r="S53" s="77"/>
      <c r="T53" s="77"/>
      <c r="U53" s="77"/>
      <c r="V53" s="77"/>
      <c r="W53" s="77">
        <v>4</v>
      </c>
      <c r="X53" s="77">
        <v>4</v>
      </c>
      <c r="Y53" s="77">
        <v>4</v>
      </c>
      <c r="Z53" s="77">
        <v>4</v>
      </c>
      <c r="AA53" s="77">
        <v>4</v>
      </c>
      <c r="AB53" s="77">
        <v>4</v>
      </c>
      <c r="AC53" s="77">
        <v>4</v>
      </c>
      <c r="AD53" s="77">
        <v>4</v>
      </c>
      <c r="AE53" s="77">
        <v>4</v>
      </c>
      <c r="AF53" s="77">
        <v>4</v>
      </c>
      <c r="AG53" s="77">
        <v>4</v>
      </c>
      <c r="AH53" s="77">
        <v>4</v>
      </c>
      <c r="AI53" s="95">
        <f>IF(A50="","",COUNTIF(D53:AH54,"&gt;2")/2)</f>
        <v>12</v>
      </c>
      <c r="AJ53" s="95">
        <f>SUMPRODUCT(IFERROR((IFERROR(WEEKDAY($D$3:$AH$3,2),999)&lt;6)*D53:AH54,0))</f>
        <v>64</v>
      </c>
      <c r="AK53" s="95">
        <f>SUMPRODUCT((IFERROR(WEEKDAY($D$3:$AH$3,2),999)&lt;6)*D55:AH55)</f>
        <v>21</v>
      </c>
      <c r="AL53" s="95">
        <f>SUMPRODUCT(IFERROR((IFERROR(WEEKDAY($D$3:$AH$3,2),0)&gt;5)*D53:AH55,0))</f>
        <v>37.5</v>
      </c>
      <c r="AM53" s="95">
        <f>IFERROR(SUM(AJ53:AL55),"")</f>
        <v>122.5</v>
      </c>
      <c r="AN53" s="56" t="e">
        <f>VLOOKUP(A53,[2]Sheet1!$D:$M,10,0)</f>
        <v>#N/A</v>
      </c>
      <c r="AO53" s="98">
        <f>SUMPRODUCT((IFERROR((D53:AH53+D54:AH54+D55:AH55),0)&gt;8)*1,IFERROR((D53:AH53+D54:AH54+D55:AH55-8),0))</f>
        <v>26.5</v>
      </c>
      <c r="AP53" s="98">
        <f>AM53-AO53</f>
        <v>96</v>
      </c>
      <c r="AQ53" s="95"/>
      <c r="AR53" s="95"/>
      <c r="XFA53" s="101"/>
      <c r="XFB53" s="101"/>
      <c r="XFC53" s="101"/>
    </row>
    <row r="54" s="50" customFormat="1" ht="15" customHeight="1" spans="1:16383">
      <c r="A54" s="76"/>
      <c r="B54" s="42"/>
      <c r="C54" s="68" t="s">
        <v>85</v>
      </c>
      <c r="D54" s="77"/>
      <c r="E54" s="77"/>
      <c r="F54" s="77"/>
      <c r="G54" s="77"/>
      <c r="H54" s="77"/>
      <c r="I54" s="77"/>
      <c r="J54" s="77"/>
      <c r="K54" s="77"/>
      <c r="L54" s="77"/>
      <c r="M54" s="77"/>
      <c r="N54" s="77"/>
      <c r="O54" s="77"/>
      <c r="P54" s="77"/>
      <c r="Q54" s="77"/>
      <c r="R54" s="77"/>
      <c r="S54" s="77"/>
      <c r="T54" s="77"/>
      <c r="U54" s="77"/>
      <c r="V54" s="77"/>
      <c r="W54" s="77">
        <v>4</v>
      </c>
      <c r="X54" s="77">
        <v>4</v>
      </c>
      <c r="Y54" s="77">
        <v>4</v>
      </c>
      <c r="Z54" s="77">
        <v>4</v>
      </c>
      <c r="AA54" s="77">
        <v>4</v>
      </c>
      <c r="AB54" s="77">
        <v>4</v>
      </c>
      <c r="AC54" s="77">
        <v>4</v>
      </c>
      <c r="AD54" s="77">
        <v>4</v>
      </c>
      <c r="AE54" s="77">
        <v>4</v>
      </c>
      <c r="AF54" s="77">
        <v>4</v>
      </c>
      <c r="AG54" s="77">
        <v>4</v>
      </c>
      <c r="AH54" s="77">
        <v>4</v>
      </c>
      <c r="AI54" s="95"/>
      <c r="AJ54" s="95"/>
      <c r="AK54" s="95"/>
      <c r="AL54" s="95"/>
      <c r="AM54" s="95"/>
      <c r="AN54" s="56"/>
      <c r="AO54" s="99"/>
      <c r="AP54" s="99"/>
      <c r="AQ54" s="95"/>
      <c r="AR54" s="95"/>
      <c r="XFA54" s="101"/>
      <c r="XFB54" s="101"/>
      <c r="XFC54" s="101"/>
    </row>
    <row r="55" s="50" customFormat="1" ht="15" customHeight="1" spans="1:16383">
      <c r="A55" s="76"/>
      <c r="B55" s="42"/>
      <c r="C55" s="68" t="s">
        <v>86</v>
      </c>
      <c r="D55" s="77"/>
      <c r="E55" s="77"/>
      <c r="F55" s="77"/>
      <c r="G55" s="77"/>
      <c r="H55" s="78"/>
      <c r="I55" s="77"/>
      <c r="J55" s="77"/>
      <c r="K55" s="77"/>
      <c r="L55" s="77"/>
      <c r="M55" s="77"/>
      <c r="N55" s="77"/>
      <c r="O55" s="77"/>
      <c r="P55" s="77"/>
      <c r="Q55" s="77"/>
      <c r="R55" s="77"/>
      <c r="S55" s="77"/>
      <c r="T55" s="77"/>
      <c r="U55" s="77"/>
      <c r="V55" s="77"/>
      <c r="W55" s="77">
        <v>3</v>
      </c>
      <c r="X55" s="77">
        <v>1.5</v>
      </c>
      <c r="Y55" s="77">
        <v>1</v>
      </c>
      <c r="Z55" s="77">
        <v>3</v>
      </c>
      <c r="AA55" s="77">
        <v>3</v>
      </c>
      <c r="AB55" s="77">
        <v>3</v>
      </c>
      <c r="AC55" s="77">
        <v>3</v>
      </c>
      <c r="AD55" s="77">
        <v>2</v>
      </c>
      <c r="AE55" s="77">
        <v>2</v>
      </c>
      <c r="AF55" s="77">
        <v>1</v>
      </c>
      <c r="AG55" s="77">
        <v>2</v>
      </c>
      <c r="AH55" s="77">
        <v>2</v>
      </c>
      <c r="AI55" s="95"/>
      <c r="AJ55" s="95"/>
      <c r="AK55" s="95"/>
      <c r="AL55" s="95"/>
      <c r="AM55" s="95"/>
      <c r="AN55" s="56"/>
      <c r="AO55" s="100"/>
      <c r="AP55" s="100"/>
      <c r="AQ55" s="95"/>
      <c r="AR55" s="95"/>
      <c r="XFA55" s="101"/>
      <c r="XFB55" s="101"/>
      <c r="XFC55" s="101"/>
    </row>
    <row r="56" s="50" customFormat="1" ht="15" customHeight="1" spans="1:16383">
      <c r="A56" s="76" t="s">
        <v>48</v>
      </c>
      <c r="B56" s="42" t="s">
        <v>45</v>
      </c>
      <c r="C56" s="68" t="s">
        <v>83</v>
      </c>
      <c r="D56" s="77"/>
      <c r="E56" s="77"/>
      <c r="F56" s="77"/>
      <c r="G56" s="77"/>
      <c r="H56" s="77"/>
      <c r="I56" s="77"/>
      <c r="J56" s="77"/>
      <c r="K56" s="77"/>
      <c r="L56" s="77"/>
      <c r="M56" s="77"/>
      <c r="N56" s="77">
        <v>4</v>
      </c>
      <c r="O56" s="77">
        <v>4</v>
      </c>
      <c r="P56" s="77">
        <v>4</v>
      </c>
      <c r="Q56" s="77">
        <v>4</v>
      </c>
      <c r="R56" s="77">
        <v>4</v>
      </c>
      <c r="S56" s="77">
        <v>4</v>
      </c>
      <c r="T56" s="77">
        <v>4</v>
      </c>
      <c r="U56" s="77">
        <v>4</v>
      </c>
      <c r="V56" s="77">
        <v>4</v>
      </c>
      <c r="W56" s="77" t="s">
        <v>89</v>
      </c>
      <c r="X56" s="77" t="s">
        <v>89</v>
      </c>
      <c r="Y56" s="77">
        <v>4</v>
      </c>
      <c r="Z56" s="77">
        <v>4</v>
      </c>
      <c r="AA56" s="77">
        <v>4</v>
      </c>
      <c r="AB56" s="77" t="s">
        <v>89</v>
      </c>
      <c r="AC56" s="77">
        <v>4</v>
      </c>
      <c r="AD56" s="77">
        <v>4</v>
      </c>
      <c r="AE56" s="77">
        <v>4</v>
      </c>
      <c r="AF56" s="77">
        <v>4</v>
      </c>
      <c r="AG56" s="77">
        <v>4</v>
      </c>
      <c r="AH56" s="77">
        <v>4</v>
      </c>
      <c r="AI56" s="95">
        <f>IF(A53="","",COUNTIF(D56:AH57,"&gt;2")/2)</f>
        <v>18</v>
      </c>
      <c r="AJ56" s="95">
        <f>SUMPRODUCT(IFERROR((IFERROR(WEEKDAY($D$3:$AH$3,2),999)&lt;6)*D56:AH57,0))</f>
        <v>104</v>
      </c>
      <c r="AK56" s="95">
        <f>SUMPRODUCT((IFERROR(WEEKDAY($D$3:$AH$3,2),999)&lt;6)*D58:AH58)</f>
        <v>27</v>
      </c>
      <c r="AL56" s="95">
        <f>SUMPRODUCT(IFERROR((IFERROR(WEEKDAY($D$3:$AH$3,2),0)&gt;5)*D56:AH58,0))</f>
        <v>46</v>
      </c>
      <c r="AM56" s="95">
        <f>IFERROR(SUM(AJ56:AL58),"")</f>
        <v>177</v>
      </c>
      <c r="AN56" s="56" t="e">
        <f>VLOOKUP(A56,[2]Sheet1!$D:$M,10,0)</f>
        <v>#N/A</v>
      </c>
      <c r="AO56" s="98">
        <f>SUMPRODUCT((IFERROR((D56:AH56+D57:AH57+D58:AH58),0)&gt;8)*1,IFERROR((D56:AH56+D57:AH57+D58:AH58-8),0))</f>
        <v>33</v>
      </c>
      <c r="AP56" s="98">
        <f>AM56-AO56</f>
        <v>144</v>
      </c>
      <c r="AQ56" s="95"/>
      <c r="AR56" s="95"/>
      <c r="XFA56" s="101"/>
      <c r="XFB56" s="101"/>
      <c r="XFC56" s="101"/>
    </row>
    <row r="57" s="50" customFormat="1" ht="15" customHeight="1" spans="1:16383">
      <c r="A57" s="76"/>
      <c r="B57" s="42"/>
      <c r="C57" s="68" t="s">
        <v>85</v>
      </c>
      <c r="D57" s="77"/>
      <c r="E57" s="77"/>
      <c r="F57" s="77"/>
      <c r="G57" s="77"/>
      <c r="H57" s="77"/>
      <c r="I57" s="77"/>
      <c r="J57" s="77"/>
      <c r="K57" s="77"/>
      <c r="L57" s="77"/>
      <c r="M57" s="77"/>
      <c r="N57" s="77">
        <v>4</v>
      </c>
      <c r="O57" s="77">
        <v>4</v>
      </c>
      <c r="P57" s="77">
        <v>4</v>
      </c>
      <c r="Q57" s="77">
        <v>4</v>
      </c>
      <c r="R57" s="77">
        <v>4</v>
      </c>
      <c r="S57" s="77">
        <v>4</v>
      </c>
      <c r="T57" s="77">
        <v>4</v>
      </c>
      <c r="U57" s="77">
        <v>4</v>
      </c>
      <c r="V57" s="77">
        <v>4</v>
      </c>
      <c r="W57" s="77"/>
      <c r="X57" s="77"/>
      <c r="Y57" s="77">
        <v>4</v>
      </c>
      <c r="Z57" s="77">
        <v>4</v>
      </c>
      <c r="AA57" s="77">
        <v>4</v>
      </c>
      <c r="AB57" s="77"/>
      <c r="AC57" s="77">
        <v>4</v>
      </c>
      <c r="AD57" s="77">
        <v>4</v>
      </c>
      <c r="AE57" s="77">
        <v>4</v>
      </c>
      <c r="AF57" s="77">
        <v>4</v>
      </c>
      <c r="AG57" s="77">
        <v>4</v>
      </c>
      <c r="AH57" s="77">
        <v>4</v>
      </c>
      <c r="AI57" s="95"/>
      <c r="AJ57" s="95"/>
      <c r="AK57" s="95"/>
      <c r="AL57" s="95"/>
      <c r="AM57" s="95"/>
      <c r="AN57" s="56"/>
      <c r="AO57" s="99"/>
      <c r="AP57" s="99"/>
      <c r="AQ57" s="95"/>
      <c r="AR57" s="95"/>
      <c r="XFA57" s="101"/>
      <c r="XFB57" s="101"/>
      <c r="XFC57" s="101"/>
    </row>
    <row r="58" s="50" customFormat="1" ht="15" customHeight="1" spans="1:16383">
      <c r="A58" s="76"/>
      <c r="B58" s="42"/>
      <c r="C58" s="68" t="s">
        <v>86</v>
      </c>
      <c r="D58" s="77"/>
      <c r="E58" s="77"/>
      <c r="F58" s="77"/>
      <c r="G58" s="77"/>
      <c r="H58" s="78"/>
      <c r="I58" s="77"/>
      <c r="J58" s="77"/>
      <c r="K58" s="77"/>
      <c r="L58" s="77"/>
      <c r="M58" s="77"/>
      <c r="N58" s="77"/>
      <c r="O58" s="77">
        <v>2.5</v>
      </c>
      <c r="P58" s="77">
        <v>3</v>
      </c>
      <c r="Q58" s="77">
        <v>2</v>
      </c>
      <c r="R58" s="78">
        <v>1</v>
      </c>
      <c r="S58" s="78">
        <v>2.5</v>
      </c>
      <c r="T58" s="78"/>
      <c r="U58" s="77">
        <v>3</v>
      </c>
      <c r="V58" s="77">
        <v>2.5</v>
      </c>
      <c r="W58" s="77"/>
      <c r="X58" s="77"/>
      <c r="Y58" s="77">
        <v>1</v>
      </c>
      <c r="Z58" s="77">
        <v>2.5</v>
      </c>
      <c r="AA58" s="77">
        <v>3</v>
      </c>
      <c r="AB58" s="77"/>
      <c r="AC58" s="77">
        <v>3</v>
      </c>
      <c r="AD58" s="77">
        <v>2</v>
      </c>
      <c r="AE58" s="77">
        <v>2</v>
      </c>
      <c r="AF58" s="77"/>
      <c r="AG58" s="77">
        <v>3</v>
      </c>
      <c r="AH58" s="77"/>
      <c r="AI58" s="95"/>
      <c r="AJ58" s="95"/>
      <c r="AK58" s="95"/>
      <c r="AL58" s="95"/>
      <c r="AM58" s="95"/>
      <c r="AN58" s="56"/>
      <c r="AO58" s="100"/>
      <c r="AP58" s="100"/>
      <c r="AQ58" s="95"/>
      <c r="AR58" s="95"/>
      <c r="XFA58" s="101"/>
      <c r="XFB58" s="101"/>
      <c r="XFC58" s="101"/>
    </row>
    <row r="59" s="50" customFormat="1" ht="15" customHeight="1" spans="1:16383">
      <c r="A59" s="76" t="s">
        <v>49</v>
      </c>
      <c r="B59" s="42" t="s">
        <v>45</v>
      </c>
      <c r="C59" s="68" t="s">
        <v>83</v>
      </c>
      <c r="D59" s="77">
        <v>4</v>
      </c>
      <c r="E59" s="77">
        <v>4</v>
      </c>
      <c r="F59" s="77">
        <v>4</v>
      </c>
      <c r="G59" s="77">
        <v>4</v>
      </c>
      <c r="H59" s="77">
        <v>4</v>
      </c>
      <c r="I59" s="77">
        <v>4</v>
      </c>
      <c r="J59" s="77">
        <v>4</v>
      </c>
      <c r="K59" s="77" t="s">
        <v>89</v>
      </c>
      <c r="L59" s="77">
        <v>4</v>
      </c>
      <c r="M59" s="77">
        <v>4</v>
      </c>
      <c r="N59" s="77">
        <v>4</v>
      </c>
      <c r="O59" s="77">
        <v>4</v>
      </c>
      <c r="P59" s="77">
        <v>4</v>
      </c>
      <c r="Q59" s="77">
        <v>4</v>
      </c>
      <c r="R59" s="77">
        <v>4</v>
      </c>
      <c r="S59" s="77">
        <v>4</v>
      </c>
      <c r="T59" s="77">
        <v>4</v>
      </c>
      <c r="U59" s="77">
        <v>4</v>
      </c>
      <c r="V59" s="77">
        <v>4</v>
      </c>
      <c r="W59" s="77">
        <v>4</v>
      </c>
      <c r="X59" s="77">
        <v>4</v>
      </c>
      <c r="Y59" s="77">
        <v>4</v>
      </c>
      <c r="Z59" s="77">
        <v>4</v>
      </c>
      <c r="AA59" s="77">
        <v>4</v>
      </c>
      <c r="AB59" s="77">
        <v>4</v>
      </c>
      <c r="AC59" s="77">
        <v>4</v>
      </c>
      <c r="AD59" s="77">
        <v>4</v>
      </c>
      <c r="AE59" s="77">
        <v>4</v>
      </c>
      <c r="AF59" s="77">
        <v>4</v>
      </c>
      <c r="AG59" s="77">
        <v>4</v>
      </c>
      <c r="AH59" s="77">
        <v>4</v>
      </c>
      <c r="AI59" s="95">
        <f>IF(A56="","",COUNTIF(D59:AH60,"&gt;2")/2)</f>
        <v>30</v>
      </c>
      <c r="AJ59" s="95">
        <f>SUMPRODUCT(IFERROR((IFERROR(WEEKDAY($D$3:$AH$3,2),999)&lt;6)*D59:AH60,0))</f>
        <v>176</v>
      </c>
      <c r="AK59" s="95">
        <f>SUMPRODUCT((IFERROR(WEEKDAY($D$3:$AH$3,2),999)&lt;6)*D61:AH61)</f>
        <v>62</v>
      </c>
      <c r="AL59" s="95">
        <f>SUMPRODUCT(IFERROR((IFERROR(WEEKDAY($D$3:$AH$3,2),0)&gt;5)*D59:AH61,0))</f>
        <v>80</v>
      </c>
      <c r="AM59" s="95">
        <f>IFERROR(SUM(AJ59:AL61),"")</f>
        <v>318</v>
      </c>
      <c r="AN59" s="56" t="e">
        <f>VLOOKUP(A59,[2]Sheet1!$D:$M,10,0)</f>
        <v>#N/A</v>
      </c>
      <c r="AO59" s="98">
        <f>SUMPRODUCT((IFERROR((D59:AH59+D60:AH60+D61:AH61),0)&gt;8)*1,IFERROR((D59:AH59+D60:AH60+D61:AH61-8),0))</f>
        <v>78</v>
      </c>
      <c r="AP59" s="98">
        <f>AM59-AO59</f>
        <v>240</v>
      </c>
      <c r="AQ59" s="95"/>
      <c r="AR59" s="95"/>
      <c r="XFA59" s="101"/>
      <c r="XFB59" s="101"/>
      <c r="XFC59" s="101"/>
    </row>
    <row r="60" s="50" customFormat="1" ht="15" customHeight="1" spans="1:16383">
      <c r="A60" s="76"/>
      <c r="B60" s="42"/>
      <c r="C60" s="68" t="s">
        <v>85</v>
      </c>
      <c r="D60" s="77">
        <v>4</v>
      </c>
      <c r="E60" s="77">
        <v>4</v>
      </c>
      <c r="F60" s="77">
        <v>4</v>
      </c>
      <c r="G60" s="77">
        <v>4</v>
      </c>
      <c r="H60" s="77">
        <v>4</v>
      </c>
      <c r="I60" s="77">
        <v>4</v>
      </c>
      <c r="J60" s="77">
        <v>4</v>
      </c>
      <c r="K60" s="77"/>
      <c r="L60" s="77">
        <v>4</v>
      </c>
      <c r="M60" s="77">
        <v>4</v>
      </c>
      <c r="N60" s="77">
        <v>4</v>
      </c>
      <c r="O60" s="77">
        <v>4</v>
      </c>
      <c r="P60" s="77">
        <v>4</v>
      </c>
      <c r="Q60" s="77">
        <v>4</v>
      </c>
      <c r="R60" s="77">
        <v>4</v>
      </c>
      <c r="S60" s="77">
        <v>4</v>
      </c>
      <c r="T60" s="77">
        <v>4</v>
      </c>
      <c r="U60" s="77">
        <v>4</v>
      </c>
      <c r="V60" s="77">
        <v>4</v>
      </c>
      <c r="W60" s="77">
        <v>4</v>
      </c>
      <c r="X60" s="77">
        <v>4</v>
      </c>
      <c r="Y60" s="77">
        <v>4</v>
      </c>
      <c r="Z60" s="77">
        <v>4</v>
      </c>
      <c r="AA60" s="77">
        <v>4</v>
      </c>
      <c r="AB60" s="77">
        <v>4</v>
      </c>
      <c r="AC60" s="77">
        <v>4</v>
      </c>
      <c r="AD60" s="77">
        <v>4</v>
      </c>
      <c r="AE60" s="77">
        <v>4</v>
      </c>
      <c r="AF60" s="77">
        <v>4</v>
      </c>
      <c r="AG60" s="77">
        <v>4</v>
      </c>
      <c r="AH60" s="77">
        <v>4</v>
      </c>
      <c r="AI60" s="95"/>
      <c r="AJ60" s="95"/>
      <c r="AK60" s="95"/>
      <c r="AL60" s="95"/>
      <c r="AM60" s="95"/>
      <c r="AN60" s="56"/>
      <c r="AO60" s="99"/>
      <c r="AP60" s="99"/>
      <c r="AQ60" s="95"/>
      <c r="AR60" s="95"/>
      <c r="XFA60" s="101"/>
      <c r="XFB60" s="101"/>
      <c r="XFC60" s="101"/>
    </row>
    <row r="61" s="50" customFormat="1" ht="15" customHeight="1" spans="1:16383">
      <c r="A61" s="76"/>
      <c r="B61" s="42"/>
      <c r="C61" s="68" t="s">
        <v>86</v>
      </c>
      <c r="D61" s="77">
        <v>2</v>
      </c>
      <c r="E61" s="77">
        <v>2</v>
      </c>
      <c r="F61" s="77">
        <v>3</v>
      </c>
      <c r="G61" s="77">
        <v>3</v>
      </c>
      <c r="H61" s="77">
        <v>3</v>
      </c>
      <c r="I61" s="77">
        <v>3</v>
      </c>
      <c r="J61" s="77">
        <v>3</v>
      </c>
      <c r="K61" s="77"/>
      <c r="L61" s="77">
        <v>3</v>
      </c>
      <c r="M61" s="77">
        <v>3</v>
      </c>
      <c r="N61" s="77">
        <v>3</v>
      </c>
      <c r="O61" s="77">
        <v>3</v>
      </c>
      <c r="P61" s="77">
        <v>3</v>
      </c>
      <c r="Q61" s="77">
        <v>3</v>
      </c>
      <c r="R61" s="78">
        <v>1</v>
      </c>
      <c r="S61" s="78">
        <v>3</v>
      </c>
      <c r="T61" s="78">
        <v>3</v>
      </c>
      <c r="U61" s="77">
        <v>4</v>
      </c>
      <c r="V61" s="77">
        <v>3</v>
      </c>
      <c r="W61" s="77">
        <v>3</v>
      </c>
      <c r="X61" s="77">
        <v>3</v>
      </c>
      <c r="Y61" s="77">
        <v>1</v>
      </c>
      <c r="Z61" s="77">
        <v>3</v>
      </c>
      <c r="AA61" s="77">
        <v>3</v>
      </c>
      <c r="AB61" s="77">
        <v>3</v>
      </c>
      <c r="AC61" s="77">
        <v>3</v>
      </c>
      <c r="AD61" s="77">
        <v>1</v>
      </c>
      <c r="AE61" s="77">
        <v>2</v>
      </c>
      <c r="AF61" s="77">
        <v>1</v>
      </c>
      <c r="AG61" s="77">
        <v>2</v>
      </c>
      <c r="AH61" s="77">
        <v>2</v>
      </c>
      <c r="AI61" s="95"/>
      <c r="AJ61" s="95"/>
      <c r="AK61" s="95"/>
      <c r="AL61" s="95"/>
      <c r="AM61" s="95"/>
      <c r="AN61" s="56"/>
      <c r="AO61" s="100"/>
      <c r="AP61" s="100"/>
      <c r="AQ61" s="95"/>
      <c r="AR61" s="95"/>
      <c r="XFA61" s="101"/>
      <c r="XFB61" s="101"/>
      <c r="XFC61" s="101"/>
    </row>
    <row r="62" s="50" customFormat="1" ht="15" customHeight="1" spans="1:16383">
      <c r="A62" s="76" t="s">
        <v>50</v>
      </c>
      <c r="B62" s="42" t="s">
        <v>45</v>
      </c>
      <c r="C62" s="68" t="s">
        <v>83</v>
      </c>
      <c r="D62" s="77"/>
      <c r="E62" s="77"/>
      <c r="F62" s="77"/>
      <c r="G62" s="77"/>
      <c r="H62" s="77"/>
      <c r="I62" s="77"/>
      <c r="J62" s="77"/>
      <c r="K62" s="77"/>
      <c r="L62" s="77"/>
      <c r="M62" s="77"/>
      <c r="N62" s="77"/>
      <c r="O62" s="77"/>
      <c r="P62" s="77"/>
      <c r="Q62" s="77"/>
      <c r="R62" s="77"/>
      <c r="S62" s="77"/>
      <c r="T62" s="77"/>
      <c r="U62" s="77"/>
      <c r="V62" s="77"/>
      <c r="W62" s="77"/>
      <c r="X62" s="77"/>
      <c r="Y62" s="77"/>
      <c r="Z62" s="77">
        <v>4</v>
      </c>
      <c r="AA62" s="77">
        <v>4</v>
      </c>
      <c r="AB62" s="77">
        <v>4</v>
      </c>
      <c r="AC62" s="77">
        <v>4</v>
      </c>
      <c r="AD62" s="77">
        <v>4</v>
      </c>
      <c r="AE62" s="77">
        <v>4</v>
      </c>
      <c r="AF62" s="77">
        <v>4</v>
      </c>
      <c r="AG62" s="77">
        <v>4</v>
      </c>
      <c r="AH62" s="77">
        <v>4</v>
      </c>
      <c r="AI62" s="95">
        <f>IF(A59="","",COUNTIF(D62:AH63,"&gt;2")/2)</f>
        <v>9</v>
      </c>
      <c r="AJ62" s="95">
        <f>SUMPRODUCT(IFERROR((IFERROR(WEEKDAY($D$3:$AH$3,2),999)&lt;6)*D62:AH63,0))</f>
        <v>56</v>
      </c>
      <c r="AK62" s="95">
        <f>SUMPRODUCT((IFERROR(WEEKDAY($D$3:$AH$3,2),999)&lt;6)*D64:AH64)</f>
        <v>18</v>
      </c>
      <c r="AL62" s="95">
        <f>SUMPRODUCT(IFERROR((IFERROR(WEEKDAY($D$3:$AH$3,2),0)&gt;5)*D62:AH64,0))</f>
        <v>19</v>
      </c>
      <c r="AM62" s="95">
        <f>IFERROR(SUM(AJ62:AL64),"")</f>
        <v>93</v>
      </c>
      <c r="AN62" s="56" t="e">
        <f>VLOOKUP(A62,[2]Sheet1!$D:$M,10,0)</f>
        <v>#N/A</v>
      </c>
      <c r="AO62" s="98">
        <f>SUMPRODUCT((IFERROR((D62:AH62+D63:AH63+D64:AH64),0)&gt;8)*1,IFERROR((D62:AH62+D63:AH63+D64:AH64-8),0))</f>
        <v>21</v>
      </c>
      <c r="AP62" s="98">
        <f>AM62-AO62</f>
        <v>72</v>
      </c>
      <c r="AQ62" s="95"/>
      <c r="AR62" s="95"/>
      <c r="XFA62" s="101"/>
      <c r="XFB62" s="101"/>
      <c r="XFC62" s="101"/>
    </row>
    <row r="63" s="50" customFormat="1" ht="15" customHeight="1" spans="1:16383">
      <c r="A63" s="76"/>
      <c r="B63" s="42"/>
      <c r="C63" s="68" t="s">
        <v>85</v>
      </c>
      <c r="D63" s="77"/>
      <c r="E63" s="77"/>
      <c r="F63" s="77"/>
      <c r="G63" s="77"/>
      <c r="H63" s="77"/>
      <c r="I63" s="77"/>
      <c r="J63" s="77"/>
      <c r="K63" s="77"/>
      <c r="L63" s="77"/>
      <c r="M63" s="77"/>
      <c r="N63" s="77"/>
      <c r="O63" s="77"/>
      <c r="P63" s="77"/>
      <c r="Q63" s="77"/>
      <c r="R63" s="77"/>
      <c r="S63" s="77"/>
      <c r="T63" s="77"/>
      <c r="U63" s="77"/>
      <c r="V63" s="77"/>
      <c r="W63" s="77"/>
      <c r="X63" s="77"/>
      <c r="Y63" s="77"/>
      <c r="Z63" s="77">
        <v>4</v>
      </c>
      <c r="AA63" s="77">
        <v>4</v>
      </c>
      <c r="AB63" s="77">
        <v>4</v>
      </c>
      <c r="AC63" s="77">
        <v>4</v>
      </c>
      <c r="AD63" s="77">
        <v>4</v>
      </c>
      <c r="AE63" s="77">
        <v>4</v>
      </c>
      <c r="AF63" s="77">
        <v>4</v>
      </c>
      <c r="AG63" s="77">
        <v>4</v>
      </c>
      <c r="AH63" s="77">
        <v>4</v>
      </c>
      <c r="AI63" s="95"/>
      <c r="AJ63" s="95"/>
      <c r="AK63" s="95"/>
      <c r="AL63" s="95"/>
      <c r="AM63" s="95"/>
      <c r="AN63" s="56"/>
      <c r="AO63" s="99"/>
      <c r="AP63" s="99"/>
      <c r="AQ63" s="95"/>
      <c r="AR63" s="95"/>
      <c r="XFA63" s="101"/>
      <c r="XFB63" s="101"/>
      <c r="XFC63" s="101"/>
    </row>
    <row r="64" s="50" customFormat="1" ht="15" customHeight="1" spans="1:16383">
      <c r="A64" s="76"/>
      <c r="B64" s="42"/>
      <c r="C64" s="68" t="s">
        <v>86</v>
      </c>
      <c r="D64" s="77"/>
      <c r="E64" s="77"/>
      <c r="F64" s="77"/>
      <c r="G64" s="77"/>
      <c r="H64" s="77"/>
      <c r="I64" s="77"/>
      <c r="J64" s="77"/>
      <c r="K64" s="77"/>
      <c r="L64" s="77"/>
      <c r="M64" s="77"/>
      <c r="N64" s="77"/>
      <c r="O64" s="77"/>
      <c r="P64" s="77"/>
      <c r="Q64" s="77"/>
      <c r="R64" s="78"/>
      <c r="S64" s="78"/>
      <c r="T64" s="78"/>
      <c r="U64" s="77"/>
      <c r="V64" s="77"/>
      <c r="W64" s="77"/>
      <c r="X64" s="77"/>
      <c r="Y64" s="77"/>
      <c r="Z64" s="77">
        <v>3</v>
      </c>
      <c r="AA64" s="77">
        <v>3</v>
      </c>
      <c r="AB64" s="77">
        <v>3</v>
      </c>
      <c r="AC64" s="77">
        <v>3</v>
      </c>
      <c r="AD64" s="77">
        <v>2</v>
      </c>
      <c r="AE64" s="77">
        <v>2</v>
      </c>
      <c r="AF64" s="77">
        <v>1</v>
      </c>
      <c r="AG64" s="77">
        <v>2</v>
      </c>
      <c r="AH64" s="77">
        <v>2</v>
      </c>
      <c r="AI64" s="95"/>
      <c r="AJ64" s="95"/>
      <c r="AK64" s="95"/>
      <c r="AL64" s="95"/>
      <c r="AM64" s="95"/>
      <c r="AN64" s="56"/>
      <c r="AO64" s="100"/>
      <c r="AP64" s="100"/>
      <c r="AQ64" s="95"/>
      <c r="AR64" s="95"/>
      <c r="XFA64" s="101"/>
      <c r="XFB64" s="101"/>
      <c r="XFC64" s="101"/>
    </row>
    <row r="65" s="50" customFormat="1" spans="1:44">
      <c r="A65" s="76" t="s">
        <v>51</v>
      </c>
      <c r="B65" s="42" t="s">
        <v>45</v>
      </c>
      <c r="C65" s="102" t="s">
        <v>83</v>
      </c>
      <c r="D65" s="103"/>
      <c r="E65" s="77"/>
      <c r="F65" s="77"/>
      <c r="G65" s="77"/>
      <c r="H65" s="77"/>
      <c r="I65" s="77"/>
      <c r="J65" s="77"/>
      <c r="K65" s="77"/>
      <c r="L65" s="77"/>
      <c r="M65" s="77"/>
      <c r="N65" s="77"/>
      <c r="O65" s="108"/>
      <c r="P65" s="108"/>
      <c r="Q65" s="108"/>
      <c r="R65" s="77"/>
      <c r="S65" s="77"/>
      <c r="T65" s="77"/>
      <c r="U65" s="77"/>
      <c r="V65" s="77"/>
      <c r="W65" s="77"/>
      <c r="X65" s="77"/>
      <c r="Y65" s="77"/>
      <c r="Z65" s="77">
        <v>4</v>
      </c>
      <c r="AA65" s="108">
        <v>4</v>
      </c>
      <c r="AB65" s="108">
        <v>4</v>
      </c>
      <c r="AC65" s="108">
        <v>4</v>
      </c>
      <c r="AD65" s="108">
        <v>4</v>
      </c>
      <c r="AE65" s="108">
        <v>4</v>
      </c>
      <c r="AF65" s="108">
        <v>4</v>
      </c>
      <c r="AG65" s="77">
        <v>4</v>
      </c>
      <c r="AH65" s="77">
        <v>4</v>
      </c>
      <c r="AI65" s="95">
        <f>IF(A62="","",COUNTIF(D65:AH66,"&gt;2")/2)</f>
        <v>9</v>
      </c>
      <c r="AJ65" s="95">
        <f>SUMPRODUCT(IFERROR((IFERROR(WEEKDAY($D$3:$AH$3,2),999)&lt;6)*D65:AH66,0))</f>
        <v>56</v>
      </c>
      <c r="AK65" s="95">
        <f>SUMPRODUCT((IFERROR(WEEKDAY($D$3:$AH$3,2),999)&lt;6)*D67:AH67)</f>
        <v>18</v>
      </c>
      <c r="AL65" s="95">
        <f>SUMPRODUCT(IFERROR((IFERROR(WEEKDAY($D$3:$AH$3,2),0)&gt;5)*D65:AH67,0))</f>
        <v>19</v>
      </c>
      <c r="AM65" s="95">
        <f>IFERROR(SUM(AJ65:AL67),"")</f>
        <v>93</v>
      </c>
      <c r="AN65" s="56" t="e">
        <f>VLOOKUP(A65,[2]Sheet1!$D:$M,10,0)</f>
        <v>#N/A</v>
      </c>
      <c r="AO65" s="98">
        <f>SUMPRODUCT((IFERROR((D65:AH65+D66:AH66+D67:AH67),0)&gt;8)*1,IFERROR((D65:AH65+D66:AH66+D67:AH67-8),0))</f>
        <v>21</v>
      </c>
      <c r="AP65" s="98">
        <f>AM65-AO65</f>
        <v>72</v>
      </c>
      <c r="AQ65" s="95"/>
      <c r="AR65" s="95"/>
    </row>
    <row r="66" s="50" customFormat="1" spans="1:44">
      <c r="A66" s="76"/>
      <c r="B66" s="42"/>
      <c r="C66" s="68" t="s">
        <v>85</v>
      </c>
      <c r="D66" s="77"/>
      <c r="E66" s="77"/>
      <c r="F66" s="77"/>
      <c r="G66" s="77"/>
      <c r="H66" s="77"/>
      <c r="I66" s="77"/>
      <c r="J66" s="77"/>
      <c r="K66" s="77"/>
      <c r="L66" s="77"/>
      <c r="M66" s="77"/>
      <c r="N66" s="77"/>
      <c r="O66" s="108"/>
      <c r="P66" s="108"/>
      <c r="Q66" s="108"/>
      <c r="R66" s="77"/>
      <c r="S66" s="77"/>
      <c r="T66" s="77"/>
      <c r="U66" s="77"/>
      <c r="V66" s="77"/>
      <c r="W66" s="77"/>
      <c r="X66" s="77"/>
      <c r="Y66" s="77"/>
      <c r="Z66" s="77">
        <v>4</v>
      </c>
      <c r="AA66" s="108">
        <v>4</v>
      </c>
      <c r="AB66" s="108">
        <v>4</v>
      </c>
      <c r="AC66" s="108">
        <v>4</v>
      </c>
      <c r="AD66" s="108">
        <v>4</v>
      </c>
      <c r="AE66" s="108">
        <v>4</v>
      </c>
      <c r="AF66" s="108">
        <v>4</v>
      </c>
      <c r="AG66" s="77">
        <v>4</v>
      </c>
      <c r="AH66" s="77">
        <v>4</v>
      </c>
      <c r="AI66" s="95"/>
      <c r="AJ66" s="95"/>
      <c r="AK66" s="95"/>
      <c r="AL66" s="95"/>
      <c r="AM66" s="95"/>
      <c r="AN66" s="56"/>
      <c r="AO66" s="99"/>
      <c r="AP66" s="99"/>
      <c r="AQ66" s="95"/>
      <c r="AR66" s="95"/>
    </row>
    <row r="67" s="50" customFormat="1" ht="16.5" spans="1:16383">
      <c r="A67" s="76"/>
      <c r="B67" s="42"/>
      <c r="C67" s="68" t="s">
        <v>86</v>
      </c>
      <c r="D67" s="77"/>
      <c r="E67" s="77"/>
      <c r="F67" s="77"/>
      <c r="G67" s="77"/>
      <c r="H67" s="77"/>
      <c r="I67" s="77"/>
      <c r="J67" s="77"/>
      <c r="K67" s="77"/>
      <c r="L67" s="77"/>
      <c r="M67" s="77"/>
      <c r="N67" s="77"/>
      <c r="O67" s="108"/>
      <c r="P67" s="108"/>
      <c r="Q67" s="108"/>
      <c r="R67" s="78"/>
      <c r="S67" s="78"/>
      <c r="T67" s="78"/>
      <c r="U67" s="77"/>
      <c r="V67" s="77"/>
      <c r="W67" s="77"/>
      <c r="X67" s="77"/>
      <c r="Y67" s="77"/>
      <c r="Z67" s="77">
        <v>3</v>
      </c>
      <c r="AA67" s="108">
        <v>3</v>
      </c>
      <c r="AB67" s="108">
        <v>3</v>
      </c>
      <c r="AC67" s="108">
        <v>3</v>
      </c>
      <c r="AD67" s="108">
        <v>2</v>
      </c>
      <c r="AE67" s="108">
        <v>2</v>
      </c>
      <c r="AF67" s="108">
        <v>1</v>
      </c>
      <c r="AG67" s="77">
        <v>2</v>
      </c>
      <c r="AH67" s="77">
        <v>2</v>
      </c>
      <c r="AI67" s="95"/>
      <c r="AJ67" s="95"/>
      <c r="AK67" s="95"/>
      <c r="AL67" s="95"/>
      <c r="AM67" s="95"/>
      <c r="AN67" s="56"/>
      <c r="AO67" s="100"/>
      <c r="AP67" s="100"/>
      <c r="AQ67" s="95"/>
      <c r="AR67" s="95"/>
      <c r="XFB67" s="52"/>
      <c r="XFC67" s="52"/>
    </row>
    <row r="68" s="50" customFormat="1" ht="16.5" spans="1:16384">
      <c r="A68" s="76" t="s">
        <v>52</v>
      </c>
      <c r="B68" s="42" t="s">
        <v>45</v>
      </c>
      <c r="C68" s="104" t="s">
        <v>83</v>
      </c>
      <c r="D68" s="80"/>
      <c r="E68" s="105"/>
      <c r="F68" s="80"/>
      <c r="G68" s="104"/>
      <c r="H68" s="104"/>
      <c r="I68" s="80"/>
      <c r="J68" s="104"/>
      <c r="K68" s="104"/>
      <c r="L68" s="104"/>
      <c r="M68" s="104"/>
      <c r="N68" s="104"/>
      <c r="O68" s="109"/>
      <c r="P68" s="104"/>
      <c r="Q68" s="105"/>
      <c r="R68" s="104"/>
      <c r="S68" s="104"/>
      <c r="T68" s="104"/>
      <c r="U68" s="104"/>
      <c r="V68" s="104"/>
      <c r="W68" s="104"/>
      <c r="X68" s="104"/>
      <c r="Y68" s="104"/>
      <c r="Z68" s="104"/>
      <c r="AA68" s="104"/>
      <c r="AB68" s="104">
        <v>4</v>
      </c>
      <c r="AC68" s="104">
        <v>4</v>
      </c>
      <c r="AD68" s="104">
        <v>4</v>
      </c>
      <c r="AE68" s="110">
        <v>4</v>
      </c>
      <c r="AF68" s="104">
        <v>4</v>
      </c>
      <c r="AG68" s="111">
        <v>4</v>
      </c>
      <c r="AH68" s="111">
        <v>4</v>
      </c>
      <c r="AI68" s="95">
        <f>IF(A65="","",COUNTIF(D68:AH69,"&gt;2")/2)</f>
        <v>7</v>
      </c>
      <c r="AJ68" s="95">
        <f>SUMPRODUCT(IFERROR((IFERROR(WEEKDAY($D$3:$AH$3,2),999)&lt;6)*D68:AH69,0))</f>
        <v>40</v>
      </c>
      <c r="AK68" s="95">
        <f>SUMPRODUCT((IFERROR(WEEKDAY($D$3:$AH$3,2),999)&lt;6)*D70:AH70)</f>
        <v>12</v>
      </c>
      <c r="AL68" s="95">
        <f>SUMPRODUCT(IFERROR((IFERROR(WEEKDAY($D$3:$AH$3,2),0)&gt;5)*D68:AH70,0))</f>
        <v>19</v>
      </c>
      <c r="AM68" s="95">
        <f>IFERROR(SUM(AJ68:AL70),"")</f>
        <v>71</v>
      </c>
      <c r="AN68" s="56" t="e">
        <f>VLOOKUP(A68,[2]Sheet1!$D:$M,10,0)</f>
        <v>#N/A</v>
      </c>
      <c r="AO68" s="98">
        <f>SUMPRODUCT((IFERROR((D68:AH68+D69:AH69+D70:AH70),0)&gt;8)*1,IFERROR((D68:AH68+D69:AH69+D70:AH70-8),0))</f>
        <v>15</v>
      </c>
      <c r="AP68" s="98">
        <f>AM68-AO68</f>
        <v>56</v>
      </c>
      <c r="XFB68" s="52"/>
      <c r="XFC68" s="52"/>
      <c r="XFD68" s="52"/>
    </row>
    <row r="69" s="50" customFormat="1" ht="16.5" spans="1:16384">
      <c r="A69" s="76"/>
      <c r="B69" s="42"/>
      <c r="C69" s="104" t="s">
        <v>85</v>
      </c>
      <c r="D69" s="80"/>
      <c r="E69" s="105"/>
      <c r="F69" s="80"/>
      <c r="G69" s="104"/>
      <c r="H69" s="104"/>
      <c r="I69" s="80"/>
      <c r="J69" s="104"/>
      <c r="K69" s="104"/>
      <c r="L69" s="104"/>
      <c r="M69" s="104"/>
      <c r="N69" s="104"/>
      <c r="O69" s="110"/>
      <c r="P69" s="104"/>
      <c r="Q69" s="105"/>
      <c r="R69" s="104"/>
      <c r="S69" s="104"/>
      <c r="T69" s="104"/>
      <c r="U69" s="104"/>
      <c r="V69" s="104"/>
      <c r="W69" s="104"/>
      <c r="X69" s="104"/>
      <c r="Y69" s="104"/>
      <c r="Z69" s="104"/>
      <c r="AA69" s="104"/>
      <c r="AB69" s="104">
        <v>4</v>
      </c>
      <c r="AC69" s="104">
        <v>4</v>
      </c>
      <c r="AD69" s="104">
        <v>4</v>
      </c>
      <c r="AE69" s="110">
        <v>4</v>
      </c>
      <c r="AF69" s="104">
        <v>4</v>
      </c>
      <c r="AG69" s="111">
        <v>4</v>
      </c>
      <c r="AH69" s="111">
        <v>4</v>
      </c>
      <c r="AI69" s="95"/>
      <c r="AJ69" s="95"/>
      <c r="AK69" s="95"/>
      <c r="AL69" s="95"/>
      <c r="AM69" s="95"/>
      <c r="AN69" s="56"/>
      <c r="AO69" s="99"/>
      <c r="AP69" s="99"/>
      <c r="XFB69" s="52"/>
      <c r="XFC69" s="52"/>
      <c r="XFD69" s="52"/>
    </row>
    <row r="70" s="50" customFormat="1" ht="16.5" spans="1:16384">
      <c r="A70" s="76"/>
      <c r="B70" s="42"/>
      <c r="C70" s="104" t="s">
        <v>86</v>
      </c>
      <c r="D70" s="106"/>
      <c r="E70" s="105"/>
      <c r="F70" s="80"/>
      <c r="G70" s="104"/>
      <c r="H70" s="104"/>
      <c r="I70" s="106"/>
      <c r="J70" s="104"/>
      <c r="K70" s="104"/>
      <c r="L70" s="104"/>
      <c r="M70" s="104"/>
      <c r="N70" s="104"/>
      <c r="O70" s="109"/>
      <c r="P70" s="104"/>
      <c r="Q70" s="105"/>
      <c r="R70" s="109"/>
      <c r="S70" s="104"/>
      <c r="T70" s="105"/>
      <c r="U70" s="104"/>
      <c r="V70" s="104"/>
      <c r="W70" s="104"/>
      <c r="X70" s="104"/>
      <c r="Y70" s="104"/>
      <c r="Z70" s="104"/>
      <c r="AA70" s="104"/>
      <c r="AB70" s="104">
        <v>3</v>
      </c>
      <c r="AC70" s="104">
        <v>3</v>
      </c>
      <c r="AD70" s="104">
        <v>2</v>
      </c>
      <c r="AE70" s="110">
        <v>2</v>
      </c>
      <c r="AF70" s="104">
        <v>1</v>
      </c>
      <c r="AG70" s="111">
        <v>2</v>
      </c>
      <c r="AH70" s="111">
        <v>2</v>
      </c>
      <c r="AI70" s="95"/>
      <c r="AJ70" s="95"/>
      <c r="AK70" s="95"/>
      <c r="AL70" s="95"/>
      <c r="AM70" s="95"/>
      <c r="AN70" s="56"/>
      <c r="AO70" s="100"/>
      <c r="AP70" s="100"/>
      <c r="XFB70" s="52"/>
      <c r="XFC70" s="52"/>
      <c r="XFD70" s="52"/>
    </row>
    <row r="71" s="50" customFormat="1" ht="20.25" spans="1:16384">
      <c r="A71" s="107" t="s">
        <v>32</v>
      </c>
      <c r="B71" s="43" t="s">
        <v>31</v>
      </c>
      <c r="C71" s="42" t="s">
        <v>83</v>
      </c>
      <c r="D71" s="59">
        <v>4</v>
      </c>
      <c r="E71" s="59">
        <v>4</v>
      </c>
      <c r="F71" s="59">
        <v>4</v>
      </c>
      <c r="G71" s="59">
        <v>4</v>
      </c>
      <c r="H71" s="59">
        <v>2</v>
      </c>
      <c r="I71" s="59">
        <v>4</v>
      </c>
      <c r="J71" s="59" t="s">
        <v>84</v>
      </c>
      <c r="K71" s="59">
        <v>4</v>
      </c>
      <c r="L71" s="59">
        <v>4</v>
      </c>
      <c r="M71" s="59">
        <v>4</v>
      </c>
      <c r="N71" s="59">
        <v>4</v>
      </c>
      <c r="O71" s="59">
        <v>4</v>
      </c>
      <c r="P71" s="59">
        <v>4</v>
      </c>
      <c r="Q71" s="59">
        <v>4</v>
      </c>
      <c r="R71" s="59">
        <v>4</v>
      </c>
      <c r="S71" s="59">
        <v>4</v>
      </c>
      <c r="T71" s="59">
        <v>4</v>
      </c>
      <c r="U71" s="59">
        <v>4</v>
      </c>
      <c r="V71" s="59">
        <v>4</v>
      </c>
      <c r="W71" s="59">
        <v>4</v>
      </c>
      <c r="X71" s="59">
        <v>4</v>
      </c>
      <c r="Y71" s="59" t="s">
        <v>84</v>
      </c>
      <c r="Z71" s="59">
        <v>4</v>
      </c>
      <c r="AA71" s="59">
        <v>4</v>
      </c>
      <c r="AB71" s="59">
        <v>4</v>
      </c>
      <c r="AC71" s="59">
        <v>4</v>
      </c>
      <c r="AD71" s="59">
        <v>4</v>
      </c>
      <c r="AE71" s="59">
        <v>4</v>
      </c>
      <c r="AF71" s="59">
        <v>4</v>
      </c>
      <c r="AG71" s="59">
        <v>4</v>
      </c>
      <c r="AH71" s="59">
        <v>4</v>
      </c>
      <c r="AI71" s="95">
        <f>IF(A68="","",COUNTIF(D71:AH72,"&gt;2")/2)</f>
        <v>28</v>
      </c>
      <c r="AJ71" s="95">
        <f>SUMPRODUCT(IFERROR((IFERROR(WEEKDAY($D$3:$AH$3,2),999)&lt;6)*D71:AH72,0))</f>
        <v>174</v>
      </c>
      <c r="AK71" s="95">
        <f>SUMPRODUCT((IFERROR(WEEKDAY($D$3:$AH$3,2),999)&lt;6)*D73:AH73)</f>
        <v>69</v>
      </c>
      <c r="AL71" s="95">
        <f>SUMPRODUCT(IFERROR((IFERROR(WEEKDAY($D$3:$AH$3,2),0)&gt;5)*D71:AH73,0))</f>
        <v>69.5</v>
      </c>
      <c r="AM71" s="95">
        <f>IFERROR(SUM(AJ71:AL73),"")</f>
        <v>312.5</v>
      </c>
      <c r="AN71" s="60" t="s">
        <v>91</v>
      </c>
      <c r="AO71" s="98">
        <f>SUMPRODUCT((IFERROR((D71:AH71+D72:AH72+D73:AH73),0)&gt;8)*1,IFERROR((D71:AH71+D72:AH72+D73:AH73-8),0))</f>
        <v>84.5</v>
      </c>
      <c r="AP71" s="98">
        <f>AM71-AO71</f>
        <v>228</v>
      </c>
      <c r="XFB71" s="52"/>
      <c r="XFC71" s="52"/>
      <c r="XFD71" s="52"/>
    </row>
    <row r="72" s="50" customFormat="1" ht="20.25" spans="1:16384">
      <c r="A72" s="107"/>
      <c r="B72" s="43"/>
      <c r="C72" s="42" t="s">
        <v>85</v>
      </c>
      <c r="D72" s="59">
        <v>4</v>
      </c>
      <c r="E72" s="59">
        <v>4</v>
      </c>
      <c r="F72" s="59">
        <v>4</v>
      </c>
      <c r="G72" s="59">
        <v>4</v>
      </c>
      <c r="H72" s="59">
        <v>4</v>
      </c>
      <c r="I72" s="59">
        <v>4</v>
      </c>
      <c r="J72" s="59" t="s">
        <v>84</v>
      </c>
      <c r="K72" s="59">
        <v>4</v>
      </c>
      <c r="L72" s="59">
        <v>4</v>
      </c>
      <c r="M72" s="59">
        <v>4</v>
      </c>
      <c r="N72" s="59">
        <v>4</v>
      </c>
      <c r="O72" s="59">
        <v>4</v>
      </c>
      <c r="P72" s="59">
        <v>4</v>
      </c>
      <c r="Q72" s="59">
        <v>4</v>
      </c>
      <c r="R72" s="59">
        <v>4</v>
      </c>
      <c r="S72" s="59">
        <v>4</v>
      </c>
      <c r="T72" s="59">
        <v>4</v>
      </c>
      <c r="U72" s="59">
        <v>4</v>
      </c>
      <c r="V72" s="59">
        <v>4</v>
      </c>
      <c r="W72" s="59">
        <v>4</v>
      </c>
      <c r="X72" s="59" t="s">
        <v>84</v>
      </c>
      <c r="Y72" s="59" t="s">
        <v>84</v>
      </c>
      <c r="Z72" s="59">
        <v>4</v>
      </c>
      <c r="AA72" s="59">
        <v>4</v>
      </c>
      <c r="AB72" s="59">
        <v>4</v>
      </c>
      <c r="AC72" s="59">
        <v>4</v>
      </c>
      <c r="AD72" s="59">
        <v>4</v>
      </c>
      <c r="AE72" s="59">
        <v>4</v>
      </c>
      <c r="AF72" s="59">
        <v>4</v>
      </c>
      <c r="AG72" s="59">
        <v>4</v>
      </c>
      <c r="AH72" s="59">
        <v>4</v>
      </c>
      <c r="AI72" s="95"/>
      <c r="AJ72" s="95"/>
      <c r="AK72" s="95"/>
      <c r="AL72" s="95"/>
      <c r="AM72" s="95"/>
      <c r="AN72" s="60"/>
      <c r="AO72" s="99"/>
      <c r="AP72" s="99"/>
      <c r="XFB72" s="52"/>
      <c r="XFC72" s="52"/>
      <c r="XFD72" s="52"/>
    </row>
    <row r="73" s="50" customFormat="1" ht="20.25" spans="1:16384">
      <c r="A73" s="107"/>
      <c r="B73" s="43"/>
      <c r="C73" s="42" t="s">
        <v>86</v>
      </c>
      <c r="D73" s="59">
        <v>2</v>
      </c>
      <c r="E73" s="59">
        <v>4</v>
      </c>
      <c r="F73" s="59">
        <v>2.5</v>
      </c>
      <c r="G73" s="59">
        <v>2.5</v>
      </c>
      <c r="H73" s="59">
        <v>3</v>
      </c>
      <c r="I73" s="59">
        <v>2.5</v>
      </c>
      <c r="J73" s="59">
        <v>0</v>
      </c>
      <c r="K73" s="59">
        <v>4</v>
      </c>
      <c r="L73" s="59">
        <v>3.5</v>
      </c>
      <c r="M73" s="59">
        <v>2.5</v>
      </c>
      <c r="N73" s="59">
        <v>1.5</v>
      </c>
      <c r="O73" s="59">
        <v>3</v>
      </c>
      <c r="P73" s="59">
        <v>4</v>
      </c>
      <c r="Q73" s="59">
        <v>4.5</v>
      </c>
      <c r="R73" s="59">
        <v>0.5</v>
      </c>
      <c r="S73" s="59">
        <v>2</v>
      </c>
      <c r="T73" s="59">
        <v>4.5</v>
      </c>
      <c r="U73" s="59">
        <v>4.5</v>
      </c>
      <c r="V73" s="59">
        <v>2</v>
      </c>
      <c r="W73" s="59">
        <v>4</v>
      </c>
      <c r="X73" s="59">
        <v>0</v>
      </c>
      <c r="Y73" s="59">
        <v>0</v>
      </c>
      <c r="Z73" s="59">
        <v>5</v>
      </c>
      <c r="AA73" s="59">
        <v>3.5</v>
      </c>
      <c r="AB73" s="59">
        <v>5</v>
      </c>
      <c r="AC73" s="59">
        <v>0.5</v>
      </c>
      <c r="AD73" s="59">
        <v>6</v>
      </c>
      <c r="AE73" s="59">
        <v>6</v>
      </c>
      <c r="AF73" s="59">
        <v>0.5</v>
      </c>
      <c r="AG73" s="59">
        <v>1.5</v>
      </c>
      <c r="AH73" s="59">
        <v>1.5</v>
      </c>
      <c r="AI73" s="95"/>
      <c r="AJ73" s="95"/>
      <c r="AK73" s="95"/>
      <c r="AL73" s="95"/>
      <c r="AM73" s="95"/>
      <c r="AN73" s="60"/>
      <c r="AO73" s="100"/>
      <c r="AP73" s="100"/>
      <c r="XFB73" s="52"/>
      <c r="XFC73" s="52"/>
      <c r="XFD73" s="52"/>
    </row>
    <row r="74" s="50" customFormat="1" spans="1:16384">
      <c r="A74" s="107" t="s">
        <v>34</v>
      </c>
      <c r="B74" s="43" t="s">
        <v>31</v>
      </c>
      <c r="C74" s="26" t="s">
        <v>83</v>
      </c>
      <c r="D74" s="26">
        <v>4</v>
      </c>
      <c r="E74" s="26">
        <v>4</v>
      </c>
      <c r="F74" s="26">
        <v>4</v>
      </c>
      <c r="G74" s="26">
        <v>4</v>
      </c>
      <c r="H74" s="26">
        <v>2</v>
      </c>
      <c r="I74" s="26">
        <v>4</v>
      </c>
      <c r="J74" s="26" t="s">
        <v>84</v>
      </c>
      <c r="K74" s="26">
        <v>4</v>
      </c>
      <c r="L74" s="26">
        <v>4</v>
      </c>
      <c r="M74" s="26" t="s">
        <v>89</v>
      </c>
      <c r="N74" s="26">
        <v>4</v>
      </c>
      <c r="O74" s="26">
        <v>4</v>
      </c>
      <c r="P74" s="26">
        <v>4</v>
      </c>
      <c r="Q74" s="26">
        <v>3.5</v>
      </c>
      <c r="R74" s="26">
        <v>4</v>
      </c>
      <c r="S74" s="26">
        <v>4</v>
      </c>
      <c r="T74" s="26">
        <v>4</v>
      </c>
      <c r="U74" s="26">
        <v>4</v>
      </c>
      <c r="V74" s="26">
        <v>4</v>
      </c>
      <c r="W74" s="26">
        <v>4</v>
      </c>
      <c r="X74" s="26">
        <v>4</v>
      </c>
      <c r="Y74" s="26" t="s">
        <v>84</v>
      </c>
      <c r="Z74" s="26" t="s">
        <v>89</v>
      </c>
      <c r="AA74" s="26">
        <v>4</v>
      </c>
      <c r="AB74" s="26">
        <v>4</v>
      </c>
      <c r="AC74" s="26">
        <v>4</v>
      </c>
      <c r="AD74" s="26">
        <v>4</v>
      </c>
      <c r="AE74" s="26">
        <v>4</v>
      </c>
      <c r="AF74" s="38">
        <v>4</v>
      </c>
      <c r="AG74" s="26">
        <v>4</v>
      </c>
      <c r="AH74" s="26">
        <v>4</v>
      </c>
      <c r="AI74" s="95">
        <f>IF(A71="","",COUNTIF(D74:AH75,"&gt;2")/2)</f>
        <v>26</v>
      </c>
      <c r="AJ74" s="95">
        <f>SUMPRODUCT(IFERROR((IFERROR(WEEKDAY($D$3:$AH$3,2),999)&lt;6)*D74:AH75,0))</f>
        <v>158</v>
      </c>
      <c r="AK74" s="95">
        <f>SUMPRODUCT((IFERROR(WEEKDAY($D$3:$AH$3,2),999)&lt;6)*D76:AH76)</f>
        <v>59</v>
      </c>
      <c r="AL74" s="95">
        <f>SUMPRODUCT(IFERROR((IFERROR(WEEKDAY($D$3:$AH$3,2),0)&gt;5)*D74:AH76,0))</f>
        <v>66.5</v>
      </c>
      <c r="AM74" s="95">
        <f>IFERROR(SUM(AJ74:AL76),"")</f>
        <v>283.5</v>
      </c>
      <c r="AN74" s="60" t="s">
        <v>91</v>
      </c>
      <c r="AO74" s="98">
        <f>SUMPRODUCT((IFERROR((D74:AH74+D75:AH75+D76:AH76),0)&gt;8)*1,IFERROR((D74:AH74+D75:AH75+D76:AH76-8),0))</f>
        <v>72</v>
      </c>
      <c r="AP74" s="98">
        <f>AM74-AO74</f>
        <v>211.5</v>
      </c>
      <c r="XFB74" s="52"/>
      <c r="XFC74" s="52"/>
      <c r="XFD74" s="52"/>
    </row>
    <row r="75" s="50" customFormat="1" spans="1:16384">
      <c r="A75" s="107"/>
      <c r="B75" s="43"/>
      <c r="C75" s="26" t="s">
        <v>85</v>
      </c>
      <c r="D75" s="26">
        <v>4</v>
      </c>
      <c r="E75" s="26">
        <v>4</v>
      </c>
      <c r="F75" s="26">
        <v>4</v>
      </c>
      <c r="G75" s="26">
        <v>4</v>
      </c>
      <c r="H75" s="26">
        <v>4</v>
      </c>
      <c r="I75" s="26">
        <v>4</v>
      </c>
      <c r="J75" s="26" t="s">
        <v>84</v>
      </c>
      <c r="K75" s="26">
        <v>4</v>
      </c>
      <c r="L75" s="26">
        <v>4</v>
      </c>
      <c r="M75" s="26" t="s">
        <v>89</v>
      </c>
      <c r="N75" s="26">
        <v>4</v>
      </c>
      <c r="O75" s="26">
        <v>4</v>
      </c>
      <c r="P75" s="26">
        <v>4</v>
      </c>
      <c r="Q75" s="26" t="s">
        <v>89</v>
      </c>
      <c r="R75" s="26">
        <v>4</v>
      </c>
      <c r="S75" s="26">
        <v>4</v>
      </c>
      <c r="T75" s="26">
        <v>4</v>
      </c>
      <c r="U75" s="26">
        <v>4</v>
      </c>
      <c r="V75" s="26">
        <v>4</v>
      </c>
      <c r="W75" s="26">
        <v>4</v>
      </c>
      <c r="X75" s="26">
        <v>4</v>
      </c>
      <c r="Y75" s="26" t="s">
        <v>84</v>
      </c>
      <c r="Z75" s="26" t="s">
        <v>89</v>
      </c>
      <c r="AA75" s="26">
        <v>4</v>
      </c>
      <c r="AB75" s="26">
        <v>4</v>
      </c>
      <c r="AC75" s="26">
        <v>4</v>
      </c>
      <c r="AD75" s="26">
        <v>4</v>
      </c>
      <c r="AE75" s="26">
        <v>4</v>
      </c>
      <c r="AF75" s="26">
        <v>4</v>
      </c>
      <c r="AG75" s="26">
        <v>4</v>
      </c>
      <c r="AH75" s="26">
        <v>4</v>
      </c>
      <c r="AI75" s="95"/>
      <c r="AJ75" s="95"/>
      <c r="AK75" s="95"/>
      <c r="AL75" s="95"/>
      <c r="AM75" s="95"/>
      <c r="AN75" s="60"/>
      <c r="AO75" s="99"/>
      <c r="AP75" s="99"/>
      <c r="XFB75" s="52"/>
      <c r="XFC75" s="52"/>
      <c r="XFD75" s="52"/>
    </row>
    <row r="76" s="50" customFormat="1" spans="1:16384">
      <c r="A76" s="107"/>
      <c r="B76" s="43"/>
      <c r="C76" s="26" t="s">
        <v>86</v>
      </c>
      <c r="D76" s="26">
        <v>2</v>
      </c>
      <c r="E76" s="26">
        <v>4</v>
      </c>
      <c r="F76" s="26">
        <v>2.5</v>
      </c>
      <c r="G76" s="26">
        <v>2.5</v>
      </c>
      <c r="H76" s="26">
        <v>3</v>
      </c>
      <c r="I76" s="26">
        <v>0.5</v>
      </c>
      <c r="J76" s="26">
        <v>0</v>
      </c>
      <c r="K76" s="26">
        <v>4</v>
      </c>
      <c r="L76" s="26">
        <v>2</v>
      </c>
      <c r="M76" s="26">
        <v>0</v>
      </c>
      <c r="N76" s="26">
        <v>2.5</v>
      </c>
      <c r="O76" s="26">
        <v>3</v>
      </c>
      <c r="P76" s="26">
        <v>4</v>
      </c>
      <c r="Q76" s="26">
        <v>0</v>
      </c>
      <c r="R76" s="26">
        <v>0.5</v>
      </c>
      <c r="S76" s="26">
        <v>2</v>
      </c>
      <c r="T76" s="26">
        <v>4.5</v>
      </c>
      <c r="U76" s="26">
        <v>4.5</v>
      </c>
      <c r="V76" s="26">
        <v>3.5</v>
      </c>
      <c r="W76" s="26">
        <v>3.5</v>
      </c>
      <c r="X76" s="26">
        <v>3.5</v>
      </c>
      <c r="Y76" s="26">
        <v>0</v>
      </c>
      <c r="Z76" s="26">
        <v>0</v>
      </c>
      <c r="AA76" s="26">
        <v>3.5</v>
      </c>
      <c r="AB76" s="26">
        <v>4.5</v>
      </c>
      <c r="AC76" s="26">
        <v>0</v>
      </c>
      <c r="AD76" s="26">
        <v>6</v>
      </c>
      <c r="AE76" s="26">
        <v>4.5</v>
      </c>
      <c r="AF76" s="26">
        <v>0.5</v>
      </c>
      <c r="AG76" s="26">
        <v>2.5</v>
      </c>
      <c r="AH76" s="26">
        <v>0.5</v>
      </c>
      <c r="AI76" s="95"/>
      <c r="AJ76" s="95"/>
      <c r="AK76" s="95"/>
      <c r="AL76" s="95"/>
      <c r="AM76" s="95"/>
      <c r="AN76" s="60"/>
      <c r="AO76" s="100"/>
      <c r="AP76" s="100"/>
      <c r="XFB76" s="52"/>
      <c r="XFC76" s="52"/>
      <c r="XFD76" s="52"/>
    </row>
    <row r="77" s="50" customFormat="1" spans="1:16384">
      <c r="A77" s="107" t="s">
        <v>35</v>
      </c>
      <c r="B77" s="43" t="s">
        <v>31</v>
      </c>
      <c r="C77" s="26"/>
      <c r="D77" s="26">
        <v>4</v>
      </c>
      <c r="E77" s="26">
        <v>2</v>
      </c>
      <c r="F77" s="26">
        <v>4</v>
      </c>
      <c r="G77" s="26">
        <v>4</v>
      </c>
      <c r="H77" s="26">
        <v>2</v>
      </c>
      <c r="I77" s="26" t="s">
        <v>89</v>
      </c>
      <c r="J77" s="26" t="s">
        <v>84</v>
      </c>
      <c r="K77" s="26">
        <v>4</v>
      </c>
      <c r="L77" s="26">
        <v>4</v>
      </c>
      <c r="M77" s="26">
        <v>4</v>
      </c>
      <c r="N77" s="26">
        <v>4</v>
      </c>
      <c r="O77" s="26">
        <v>4</v>
      </c>
      <c r="P77" s="26">
        <v>4</v>
      </c>
      <c r="Q77" s="26">
        <v>4</v>
      </c>
      <c r="R77" s="26">
        <v>4</v>
      </c>
      <c r="S77" s="26">
        <v>4</v>
      </c>
      <c r="T77" s="26">
        <v>4</v>
      </c>
      <c r="U77" s="26">
        <v>4</v>
      </c>
      <c r="V77" s="26">
        <v>4</v>
      </c>
      <c r="W77" s="26">
        <v>4</v>
      </c>
      <c r="X77" s="26">
        <v>4</v>
      </c>
      <c r="Y77" s="26" t="s">
        <v>84</v>
      </c>
      <c r="Z77" s="26">
        <v>4</v>
      </c>
      <c r="AA77" s="26">
        <v>4</v>
      </c>
      <c r="AB77" s="26">
        <v>4</v>
      </c>
      <c r="AC77" s="26">
        <v>4</v>
      </c>
      <c r="AD77" s="26">
        <v>4</v>
      </c>
      <c r="AE77" s="26">
        <v>4</v>
      </c>
      <c r="AF77" s="38">
        <v>4</v>
      </c>
      <c r="AG77" s="26">
        <v>4</v>
      </c>
      <c r="AH77" s="26">
        <v>4</v>
      </c>
      <c r="AI77" s="95">
        <f>IF(A74="","",COUNTIF(D77:AH78,"&gt;2")/2)</f>
        <v>26.5</v>
      </c>
      <c r="AJ77" s="95">
        <f>SUMPRODUCT(IFERROR((IFERROR(WEEKDAY($D$3:$AH$3,2),999)&lt;6)*D77:AH78,0))</f>
        <v>160</v>
      </c>
      <c r="AK77" s="95">
        <f>SUMPRODUCT((IFERROR(WEEKDAY($D$3:$AH$3,2),999)&lt;6)*D79:AH79)</f>
        <v>61</v>
      </c>
      <c r="AL77" s="95">
        <f>SUMPRODUCT(IFERROR((IFERROR(WEEKDAY($D$3:$AH$3,2),0)&gt;5)*D77:AH79,0))</f>
        <v>75.5</v>
      </c>
      <c r="AM77" s="95">
        <f>IFERROR(SUM(AJ77:AL79),"")</f>
        <v>296.5</v>
      </c>
      <c r="AN77" s="60" t="s">
        <v>91</v>
      </c>
      <c r="AO77" s="98">
        <f>SUMPRODUCT((IFERROR((D77:AH77+D78:AH78+D79:AH79),0)&gt;8)*1,IFERROR((D77:AH77+D78:AH78+D79:AH79-8),0))</f>
        <v>78</v>
      </c>
      <c r="AP77" s="98">
        <f>AM77-AO77</f>
        <v>218.5</v>
      </c>
      <c r="XFB77" s="52"/>
      <c r="XFC77" s="52"/>
      <c r="XFD77" s="52"/>
    </row>
    <row r="78" s="50" customFormat="1" spans="1:16384">
      <c r="A78" s="107"/>
      <c r="B78" s="43"/>
      <c r="C78" s="26"/>
      <c r="D78" s="26">
        <v>4</v>
      </c>
      <c r="E78" s="26" t="s">
        <v>89</v>
      </c>
      <c r="F78" s="26">
        <v>4</v>
      </c>
      <c r="G78" s="26">
        <v>4</v>
      </c>
      <c r="H78" s="26">
        <v>4</v>
      </c>
      <c r="I78" s="26" t="s">
        <v>89</v>
      </c>
      <c r="J78" s="26">
        <v>4</v>
      </c>
      <c r="K78" s="26">
        <v>4</v>
      </c>
      <c r="L78" s="26">
        <v>4</v>
      </c>
      <c r="M78" s="26">
        <v>4</v>
      </c>
      <c r="N78" s="26">
        <v>4</v>
      </c>
      <c r="O78" s="26">
        <v>4</v>
      </c>
      <c r="P78" s="26">
        <v>4</v>
      </c>
      <c r="Q78" s="26">
        <v>4</v>
      </c>
      <c r="R78" s="26">
        <v>4</v>
      </c>
      <c r="S78" s="26">
        <v>4</v>
      </c>
      <c r="T78" s="26">
        <v>4</v>
      </c>
      <c r="U78" s="26">
        <v>4</v>
      </c>
      <c r="V78" s="26">
        <v>4</v>
      </c>
      <c r="W78" s="26">
        <v>4</v>
      </c>
      <c r="X78" s="26" t="s">
        <v>84</v>
      </c>
      <c r="Y78" s="26" t="s">
        <v>84</v>
      </c>
      <c r="Z78" s="26">
        <v>4</v>
      </c>
      <c r="AA78" s="26">
        <v>4</v>
      </c>
      <c r="AB78" s="26">
        <v>4</v>
      </c>
      <c r="AC78" s="26">
        <v>4</v>
      </c>
      <c r="AD78" s="26">
        <v>4</v>
      </c>
      <c r="AE78" s="26">
        <v>4</v>
      </c>
      <c r="AF78" s="26">
        <v>4</v>
      </c>
      <c r="AG78" s="26">
        <v>4</v>
      </c>
      <c r="AH78" s="26">
        <v>4</v>
      </c>
      <c r="AI78" s="95"/>
      <c r="AJ78" s="95"/>
      <c r="AK78" s="95"/>
      <c r="AL78" s="95"/>
      <c r="AM78" s="95"/>
      <c r="AN78" s="60"/>
      <c r="AO78" s="99"/>
      <c r="AP78" s="99"/>
      <c r="XFB78" s="52"/>
      <c r="XFC78" s="52"/>
      <c r="XFD78" s="52"/>
    </row>
    <row r="79" s="50" customFormat="1" spans="1:16384">
      <c r="A79" s="107"/>
      <c r="B79" s="43"/>
      <c r="C79" s="26"/>
      <c r="D79" s="26">
        <v>2</v>
      </c>
      <c r="E79" s="26">
        <v>0</v>
      </c>
      <c r="F79" s="26">
        <v>2.5</v>
      </c>
      <c r="G79" s="26">
        <v>2.5</v>
      </c>
      <c r="H79" s="26">
        <v>0.5</v>
      </c>
      <c r="I79" s="26">
        <v>0</v>
      </c>
      <c r="J79" s="26">
        <v>2</v>
      </c>
      <c r="K79" s="26">
        <v>4</v>
      </c>
      <c r="L79" s="26">
        <v>3.5</v>
      </c>
      <c r="M79" s="26">
        <v>2.5</v>
      </c>
      <c r="N79" s="26">
        <v>2.5</v>
      </c>
      <c r="O79" s="26">
        <v>3</v>
      </c>
      <c r="P79" s="26">
        <v>4</v>
      </c>
      <c r="Q79" s="26">
        <v>4.5</v>
      </c>
      <c r="R79" s="26">
        <v>0.5</v>
      </c>
      <c r="S79" s="26">
        <v>2</v>
      </c>
      <c r="T79" s="26">
        <v>4.5</v>
      </c>
      <c r="U79" s="26">
        <v>4.5</v>
      </c>
      <c r="V79" s="26">
        <v>1.5</v>
      </c>
      <c r="W79" s="26">
        <v>3.5</v>
      </c>
      <c r="X79" s="26">
        <v>0</v>
      </c>
      <c r="Y79" s="26">
        <v>0</v>
      </c>
      <c r="Z79" s="26">
        <v>5</v>
      </c>
      <c r="AA79" s="26">
        <v>3.5</v>
      </c>
      <c r="AB79" s="26">
        <v>5</v>
      </c>
      <c r="AC79" s="26">
        <v>0.5</v>
      </c>
      <c r="AD79" s="26">
        <v>6</v>
      </c>
      <c r="AE79" s="26">
        <v>6</v>
      </c>
      <c r="AF79" s="26">
        <v>0.5</v>
      </c>
      <c r="AG79" s="26">
        <v>1.5</v>
      </c>
      <c r="AH79" s="26">
        <v>2.5</v>
      </c>
      <c r="AI79" s="95"/>
      <c r="AJ79" s="95"/>
      <c r="AK79" s="95"/>
      <c r="AL79" s="95"/>
      <c r="AM79" s="95"/>
      <c r="AN79" s="60"/>
      <c r="AO79" s="100"/>
      <c r="AP79" s="100"/>
      <c r="XFB79" s="52"/>
      <c r="XFC79" s="52"/>
      <c r="XFD79" s="52"/>
    </row>
    <row r="80" s="50" customFormat="1" spans="1:16384">
      <c r="A80" s="107" t="s">
        <v>36</v>
      </c>
      <c r="B80" s="43" t="s">
        <v>31</v>
      </c>
      <c r="C80" s="26"/>
      <c r="D80" s="26" t="s">
        <v>92</v>
      </c>
      <c r="E80" s="26" t="s">
        <v>92</v>
      </c>
      <c r="F80" s="26" t="s">
        <v>92</v>
      </c>
      <c r="G80" s="26" t="s">
        <v>92</v>
      </c>
      <c r="H80" s="26" t="s">
        <v>92</v>
      </c>
      <c r="I80" s="26" t="s">
        <v>92</v>
      </c>
      <c r="J80" s="26" t="s">
        <v>92</v>
      </c>
      <c r="K80" s="26" t="s">
        <v>92</v>
      </c>
      <c r="L80" s="26" t="s">
        <v>92</v>
      </c>
      <c r="M80" s="26" t="s">
        <v>92</v>
      </c>
      <c r="N80" s="26" t="s">
        <v>92</v>
      </c>
      <c r="O80" s="26" t="s">
        <v>92</v>
      </c>
      <c r="P80" s="26" t="s">
        <v>92</v>
      </c>
      <c r="Q80" s="26" t="s">
        <v>92</v>
      </c>
      <c r="R80" s="26" t="s">
        <v>92</v>
      </c>
      <c r="S80" s="26" t="s">
        <v>92</v>
      </c>
      <c r="T80" s="26" t="s">
        <v>92</v>
      </c>
      <c r="U80" s="26" t="s">
        <v>92</v>
      </c>
      <c r="V80" s="26" t="s">
        <v>92</v>
      </c>
      <c r="W80" s="26" t="s">
        <v>92</v>
      </c>
      <c r="X80" s="26" t="s">
        <v>92</v>
      </c>
      <c r="Y80" s="26" t="s">
        <v>92</v>
      </c>
      <c r="Z80" s="26" t="s">
        <v>92</v>
      </c>
      <c r="AA80" s="26" t="s">
        <v>92</v>
      </c>
      <c r="AB80" s="26" t="s">
        <v>92</v>
      </c>
      <c r="AC80" s="26" t="s">
        <v>92</v>
      </c>
      <c r="AD80" s="26" t="s">
        <v>92</v>
      </c>
      <c r="AE80" s="26">
        <v>4</v>
      </c>
      <c r="AF80" s="38">
        <v>4</v>
      </c>
      <c r="AG80" s="26">
        <v>4</v>
      </c>
      <c r="AH80" s="26">
        <v>4</v>
      </c>
      <c r="AI80" s="95">
        <f>IF(A77="","",COUNTIF(D80:AH81,"&gt;2")/2)</f>
        <v>4</v>
      </c>
      <c r="AJ80" s="95">
        <f>SUMPRODUCT(IFERROR((IFERROR(WEEKDAY($D$3:$AH$3,2),999)&lt;6)*D80:AH81,0))</f>
        <v>16</v>
      </c>
      <c r="AK80" s="95">
        <f>SUMPRODUCT((IFERROR(WEEKDAY($D$3:$AH$3,2),999)&lt;6)*D82:AH82)</f>
        <v>3</v>
      </c>
      <c r="AL80" s="95">
        <f>SUMPRODUCT(IFERROR((IFERROR(WEEKDAY($D$3:$AH$3,2),0)&gt;5)*D80:AH82,0))</f>
        <v>17</v>
      </c>
      <c r="AM80" s="95">
        <f>IFERROR(SUM(AJ80:AL82),"")</f>
        <v>36</v>
      </c>
      <c r="AN80" s="60" t="s">
        <v>91</v>
      </c>
      <c r="AO80" s="98">
        <f>SUMPRODUCT((IFERROR((D80:AH80+D81:AH81+D82:AH82),0)&gt;8)*1,IFERROR((D80:AH80+D81:AH81+D82:AH82-8),0))</f>
        <v>4</v>
      </c>
      <c r="AP80" s="98">
        <f>AM80-AO80</f>
        <v>32</v>
      </c>
      <c r="XFB80" s="52"/>
      <c r="XFC80" s="52"/>
      <c r="XFD80" s="52"/>
    </row>
    <row r="81" s="50" customFormat="1" spans="1:16384">
      <c r="A81" s="107"/>
      <c r="B81" s="43"/>
      <c r="C81" s="26"/>
      <c r="D81" s="26" t="s">
        <v>92</v>
      </c>
      <c r="E81" s="26" t="s">
        <v>92</v>
      </c>
      <c r="F81" s="26" t="s">
        <v>92</v>
      </c>
      <c r="G81" s="26" t="s">
        <v>92</v>
      </c>
      <c r="H81" s="26" t="s">
        <v>92</v>
      </c>
      <c r="I81" s="26" t="s">
        <v>92</v>
      </c>
      <c r="J81" s="26" t="s">
        <v>92</v>
      </c>
      <c r="K81" s="26" t="s">
        <v>92</v>
      </c>
      <c r="L81" s="26" t="s">
        <v>92</v>
      </c>
      <c r="M81" s="26" t="s">
        <v>92</v>
      </c>
      <c r="N81" s="26" t="s">
        <v>92</v>
      </c>
      <c r="O81" s="26" t="s">
        <v>92</v>
      </c>
      <c r="P81" s="26" t="s">
        <v>92</v>
      </c>
      <c r="Q81" s="26" t="s">
        <v>92</v>
      </c>
      <c r="R81" s="26" t="s">
        <v>92</v>
      </c>
      <c r="S81" s="26" t="s">
        <v>92</v>
      </c>
      <c r="T81" s="26" t="s">
        <v>92</v>
      </c>
      <c r="U81" s="26" t="s">
        <v>92</v>
      </c>
      <c r="V81" s="26" t="s">
        <v>92</v>
      </c>
      <c r="W81" s="26" t="s">
        <v>92</v>
      </c>
      <c r="X81" s="26" t="s">
        <v>92</v>
      </c>
      <c r="Y81" s="26" t="s">
        <v>92</v>
      </c>
      <c r="Z81" s="26" t="s">
        <v>92</v>
      </c>
      <c r="AA81" s="26" t="s">
        <v>92</v>
      </c>
      <c r="AB81" s="26" t="s">
        <v>92</v>
      </c>
      <c r="AC81" s="26" t="s">
        <v>92</v>
      </c>
      <c r="AD81" s="26" t="s">
        <v>92</v>
      </c>
      <c r="AE81" s="26">
        <v>4</v>
      </c>
      <c r="AF81" s="26">
        <v>4</v>
      </c>
      <c r="AG81" s="26">
        <v>4</v>
      </c>
      <c r="AH81" s="26">
        <v>4</v>
      </c>
      <c r="AI81" s="95"/>
      <c r="AJ81" s="95"/>
      <c r="AK81" s="95"/>
      <c r="AL81" s="95"/>
      <c r="AM81" s="95"/>
      <c r="AN81" s="60"/>
      <c r="AO81" s="99"/>
      <c r="AP81" s="99"/>
      <c r="XFB81" s="52"/>
      <c r="XFC81" s="52"/>
      <c r="XFD81" s="52"/>
    </row>
    <row r="82" s="50" customFormat="1" spans="1:16384">
      <c r="A82" s="107"/>
      <c r="B82" s="43"/>
      <c r="C82" s="26"/>
      <c r="D82" s="26">
        <v>0</v>
      </c>
      <c r="E82" s="26">
        <v>0</v>
      </c>
      <c r="F82" s="26">
        <v>0</v>
      </c>
      <c r="G82" s="26">
        <v>0</v>
      </c>
      <c r="H82" s="26">
        <v>0</v>
      </c>
      <c r="I82" s="26">
        <v>0</v>
      </c>
      <c r="J82" s="26">
        <v>0</v>
      </c>
      <c r="K82" s="26">
        <v>0</v>
      </c>
      <c r="L82" s="26">
        <v>0</v>
      </c>
      <c r="M82" s="26">
        <v>0</v>
      </c>
      <c r="N82" s="26">
        <v>0</v>
      </c>
      <c r="O82" s="26">
        <v>0</v>
      </c>
      <c r="P82" s="26">
        <v>0</v>
      </c>
      <c r="Q82" s="26">
        <v>0</v>
      </c>
      <c r="R82" s="26">
        <v>0</v>
      </c>
      <c r="S82" s="26">
        <v>0</v>
      </c>
      <c r="T82" s="26">
        <v>0</v>
      </c>
      <c r="U82" s="26">
        <v>0</v>
      </c>
      <c r="V82" s="26">
        <v>0</v>
      </c>
      <c r="W82" s="26">
        <v>0</v>
      </c>
      <c r="X82" s="26">
        <v>0</v>
      </c>
      <c r="Y82" s="26">
        <v>0</v>
      </c>
      <c r="Z82" s="26">
        <v>0</v>
      </c>
      <c r="AA82" s="26">
        <v>0</v>
      </c>
      <c r="AB82" s="26">
        <v>0</v>
      </c>
      <c r="AC82" s="26">
        <v>0</v>
      </c>
      <c r="AD82" s="26">
        <v>0</v>
      </c>
      <c r="AE82" s="26">
        <v>0.5</v>
      </c>
      <c r="AF82" s="26">
        <v>0.5</v>
      </c>
      <c r="AG82" s="26">
        <v>1.5</v>
      </c>
      <c r="AH82" s="26">
        <v>1.5</v>
      </c>
      <c r="AI82" s="95"/>
      <c r="AJ82" s="95"/>
      <c r="AK82" s="95"/>
      <c r="AL82" s="95"/>
      <c r="AM82" s="95"/>
      <c r="AN82" s="60"/>
      <c r="AO82" s="100"/>
      <c r="AP82" s="100"/>
      <c r="XFB82" s="52"/>
      <c r="XFC82" s="52"/>
      <c r="XFD82" s="52"/>
    </row>
    <row r="83" s="50" customFormat="1" spans="1:16384">
      <c r="A83" s="107" t="s">
        <v>37</v>
      </c>
      <c r="B83" s="43" t="s">
        <v>31</v>
      </c>
      <c r="C83" s="26"/>
      <c r="D83" s="26" t="s">
        <v>92</v>
      </c>
      <c r="E83" s="26" t="s">
        <v>92</v>
      </c>
      <c r="F83" s="26" t="s">
        <v>92</v>
      </c>
      <c r="G83" s="26" t="s">
        <v>92</v>
      </c>
      <c r="H83" s="26" t="s">
        <v>92</v>
      </c>
      <c r="I83" s="26" t="s">
        <v>92</v>
      </c>
      <c r="J83" s="26" t="s">
        <v>92</v>
      </c>
      <c r="K83" s="26" t="s">
        <v>92</v>
      </c>
      <c r="L83" s="26" t="s">
        <v>92</v>
      </c>
      <c r="M83" s="26" t="s">
        <v>92</v>
      </c>
      <c r="N83" s="26" t="s">
        <v>92</v>
      </c>
      <c r="O83" s="26" t="s">
        <v>92</v>
      </c>
      <c r="P83" s="26" t="s">
        <v>92</v>
      </c>
      <c r="Q83" s="26" t="s">
        <v>92</v>
      </c>
      <c r="R83" s="26" t="s">
        <v>92</v>
      </c>
      <c r="S83" s="26" t="s">
        <v>92</v>
      </c>
      <c r="T83" s="26" t="s">
        <v>92</v>
      </c>
      <c r="U83" s="26" t="s">
        <v>92</v>
      </c>
      <c r="V83" s="26" t="s">
        <v>92</v>
      </c>
      <c r="W83" s="26" t="s">
        <v>92</v>
      </c>
      <c r="X83" s="26" t="s">
        <v>92</v>
      </c>
      <c r="Y83" s="26" t="s">
        <v>92</v>
      </c>
      <c r="Z83" s="26" t="s">
        <v>92</v>
      </c>
      <c r="AA83" s="26" t="s">
        <v>92</v>
      </c>
      <c r="AB83" s="26" t="s">
        <v>92</v>
      </c>
      <c r="AC83" s="26" t="s">
        <v>92</v>
      </c>
      <c r="AD83" s="26" t="s">
        <v>92</v>
      </c>
      <c r="AE83" s="26" t="s">
        <v>92</v>
      </c>
      <c r="AF83" s="38" t="s">
        <v>92</v>
      </c>
      <c r="AG83" s="26" t="s">
        <v>92</v>
      </c>
      <c r="AH83" s="26">
        <v>4</v>
      </c>
      <c r="AI83" s="95">
        <f>IF(A80="","",COUNTIF(D83:AH84,"&gt;2")/2)</f>
        <v>1</v>
      </c>
      <c r="AJ83" s="95">
        <f>SUMPRODUCT(IFERROR((IFERROR(WEEKDAY($D$3:$AH$3,2),999)&lt;6)*D83:AH84,0))</f>
        <v>8</v>
      </c>
      <c r="AK83" s="95">
        <f>SUMPRODUCT((IFERROR(WEEKDAY($D$3:$AH$3,2),999)&lt;6)*D85:AH85)</f>
        <v>0.5</v>
      </c>
      <c r="AL83" s="95">
        <f>SUMPRODUCT(IFERROR((IFERROR(WEEKDAY($D$3:$AH$3,2),0)&gt;5)*D83:AH85,0))</f>
        <v>0</v>
      </c>
      <c r="AM83" s="95">
        <f>IFERROR(SUM(AJ83:AL85),"")</f>
        <v>8.5</v>
      </c>
      <c r="AN83" s="60" t="s">
        <v>91</v>
      </c>
      <c r="AO83" s="98">
        <f>SUMPRODUCT((IFERROR((D83:AH83+D84:AH84+D85:AH85),0)&gt;8)*1,IFERROR((D83:AH83+D84:AH84+D85:AH85-8),0))</f>
        <v>0.5</v>
      </c>
      <c r="AP83" s="98">
        <f>AM83-AO83</f>
        <v>8</v>
      </c>
      <c r="XFB83" s="52"/>
      <c r="XFC83" s="52"/>
      <c r="XFD83" s="52"/>
    </row>
    <row r="84" s="50" customFormat="1" spans="1:16384">
      <c r="A84" s="107"/>
      <c r="B84" s="43"/>
      <c r="C84" s="26"/>
      <c r="D84" s="26" t="s">
        <v>92</v>
      </c>
      <c r="E84" s="26" t="s">
        <v>92</v>
      </c>
      <c r="F84" s="26" t="s">
        <v>92</v>
      </c>
      <c r="G84" s="26" t="s">
        <v>92</v>
      </c>
      <c r="H84" s="26" t="s">
        <v>92</v>
      </c>
      <c r="I84" s="26" t="s">
        <v>92</v>
      </c>
      <c r="J84" s="26" t="s">
        <v>92</v>
      </c>
      <c r="K84" s="26" t="s">
        <v>92</v>
      </c>
      <c r="L84" s="26" t="s">
        <v>92</v>
      </c>
      <c r="M84" s="26" t="s">
        <v>92</v>
      </c>
      <c r="N84" s="26" t="s">
        <v>92</v>
      </c>
      <c r="O84" s="26" t="s">
        <v>92</v>
      </c>
      <c r="P84" s="26" t="s">
        <v>92</v>
      </c>
      <c r="Q84" s="26" t="s">
        <v>92</v>
      </c>
      <c r="R84" s="26" t="s">
        <v>92</v>
      </c>
      <c r="S84" s="26" t="s">
        <v>92</v>
      </c>
      <c r="T84" s="26" t="s">
        <v>92</v>
      </c>
      <c r="U84" s="26" t="s">
        <v>92</v>
      </c>
      <c r="V84" s="26" t="s">
        <v>92</v>
      </c>
      <c r="W84" s="26" t="s">
        <v>92</v>
      </c>
      <c r="X84" s="26" t="s">
        <v>92</v>
      </c>
      <c r="Y84" s="26" t="s">
        <v>92</v>
      </c>
      <c r="Z84" s="26" t="s">
        <v>92</v>
      </c>
      <c r="AA84" s="26" t="s">
        <v>92</v>
      </c>
      <c r="AB84" s="26" t="s">
        <v>92</v>
      </c>
      <c r="AC84" s="26" t="s">
        <v>92</v>
      </c>
      <c r="AD84" s="26" t="s">
        <v>92</v>
      </c>
      <c r="AE84" s="26" t="s">
        <v>92</v>
      </c>
      <c r="AF84" s="26" t="s">
        <v>92</v>
      </c>
      <c r="AG84" s="26" t="s">
        <v>92</v>
      </c>
      <c r="AH84" s="26">
        <v>4</v>
      </c>
      <c r="AI84" s="95"/>
      <c r="AJ84" s="95"/>
      <c r="AK84" s="95"/>
      <c r="AL84" s="95"/>
      <c r="AM84" s="95"/>
      <c r="AN84" s="60"/>
      <c r="AO84" s="99"/>
      <c r="AP84" s="99"/>
      <c r="XFB84" s="52"/>
      <c r="XFC84" s="52"/>
      <c r="XFD84" s="52"/>
    </row>
    <row r="85" s="50" customFormat="1" spans="1:16384">
      <c r="A85" s="107"/>
      <c r="B85" s="43"/>
      <c r="C85" s="26"/>
      <c r="D85" s="26">
        <v>0</v>
      </c>
      <c r="E85" s="26">
        <v>0</v>
      </c>
      <c r="F85" s="26">
        <v>0</v>
      </c>
      <c r="G85" s="26">
        <v>0</v>
      </c>
      <c r="H85" s="26">
        <v>0</v>
      </c>
      <c r="I85" s="26">
        <v>0</v>
      </c>
      <c r="J85" s="26">
        <v>0</v>
      </c>
      <c r="K85" s="26">
        <v>0</v>
      </c>
      <c r="L85" s="26">
        <v>0</v>
      </c>
      <c r="M85" s="26">
        <v>0</v>
      </c>
      <c r="N85" s="26">
        <v>0</v>
      </c>
      <c r="O85" s="26">
        <v>0</v>
      </c>
      <c r="P85" s="26">
        <v>0</v>
      </c>
      <c r="Q85" s="26">
        <v>0</v>
      </c>
      <c r="R85" s="26">
        <v>0</v>
      </c>
      <c r="S85" s="26">
        <v>0</v>
      </c>
      <c r="T85" s="26">
        <v>0</v>
      </c>
      <c r="U85" s="26">
        <v>0</v>
      </c>
      <c r="V85" s="26">
        <v>0</v>
      </c>
      <c r="W85" s="26">
        <v>0</v>
      </c>
      <c r="X85" s="26">
        <v>0</v>
      </c>
      <c r="Y85" s="26">
        <v>0</v>
      </c>
      <c r="Z85" s="26">
        <v>0</v>
      </c>
      <c r="AA85" s="26">
        <v>0</v>
      </c>
      <c r="AB85" s="26">
        <v>0</v>
      </c>
      <c r="AC85" s="26">
        <v>0</v>
      </c>
      <c r="AD85" s="26">
        <v>0</v>
      </c>
      <c r="AE85" s="26">
        <v>0</v>
      </c>
      <c r="AF85" s="26">
        <v>0</v>
      </c>
      <c r="AG85" s="26">
        <v>0</v>
      </c>
      <c r="AH85" s="26">
        <v>0.5</v>
      </c>
      <c r="AI85" s="95"/>
      <c r="AJ85" s="95"/>
      <c r="AK85" s="95"/>
      <c r="AL85" s="95"/>
      <c r="AM85" s="95"/>
      <c r="AN85" s="60"/>
      <c r="AO85" s="100"/>
      <c r="AP85" s="100"/>
      <c r="XFB85" s="52"/>
      <c r="XFC85" s="52"/>
      <c r="XFD85" s="52"/>
    </row>
    <row r="86" spans="1:42">
      <c r="A86" s="26" t="s">
        <v>29</v>
      </c>
      <c r="B86" s="26" t="s">
        <v>23</v>
      </c>
      <c r="C86" s="26" t="s">
        <v>83</v>
      </c>
      <c r="D86" s="38">
        <v>4</v>
      </c>
      <c r="E86" s="38">
        <v>4</v>
      </c>
      <c r="F86" s="38">
        <v>4</v>
      </c>
      <c r="G86" s="38">
        <v>4</v>
      </c>
      <c r="H86" s="38">
        <v>4</v>
      </c>
      <c r="I86" s="38">
        <v>4</v>
      </c>
      <c r="J86" s="38" t="s">
        <v>89</v>
      </c>
      <c r="K86" s="38">
        <v>4</v>
      </c>
      <c r="L86" s="38">
        <v>4</v>
      </c>
      <c r="M86" s="38">
        <v>4</v>
      </c>
      <c r="N86" s="38" t="s">
        <v>89</v>
      </c>
      <c r="O86" s="38" t="s">
        <v>89</v>
      </c>
      <c r="P86" s="38" t="s">
        <v>89</v>
      </c>
      <c r="Q86" s="38" t="s">
        <v>89</v>
      </c>
      <c r="R86" s="38" t="s">
        <v>89</v>
      </c>
      <c r="S86" s="38" t="s">
        <v>89</v>
      </c>
      <c r="T86" s="38" t="s">
        <v>89</v>
      </c>
      <c r="U86" s="38" t="s">
        <v>89</v>
      </c>
      <c r="V86" s="38" t="s">
        <v>89</v>
      </c>
      <c r="W86" s="38">
        <v>4</v>
      </c>
      <c r="X86" s="38">
        <v>4</v>
      </c>
      <c r="Y86" s="38">
        <v>4</v>
      </c>
      <c r="Z86" s="38">
        <v>1.5</v>
      </c>
      <c r="AA86" s="38">
        <v>4</v>
      </c>
      <c r="AB86" s="38">
        <v>4</v>
      </c>
      <c r="AC86" s="38">
        <v>4</v>
      </c>
      <c r="AD86" s="38" t="s">
        <v>93</v>
      </c>
      <c r="AE86" s="26"/>
      <c r="AF86" s="26"/>
      <c r="AG86" s="26"/>
      <c r="AH86" s="26"/>
      <c r="AI86" s="95">
        <f>IF(A83="","",COUNTIF(D86:AH87,"&gt;2")/2)</f>
        <v>15</v>
      </c>
      <c r="AJ86" s="95">
        <f>SUMPRODUCT(IFERROR((IFERROR(WEEKDAY($D$3:$AH$3,2),999)&lt;6)*D86:AH87,0))</f>
        <v>89.5</v>
      </c>
      <c r="AK86" s="95">
        <f>SUMPRODUCT((IFERROR(WEEKDAY($D$3:$AH$3,2),999)&lt;6)*D88:AH88)</f>
        <v>16</v>
      </c>
      <c r="AL86" s="95">
        <f>SUMPRODUCT(IFERROR((IFERROR(WEEKDAY($D$3:$AH$3,2),0)&gt;5)*D86:AH88,0))</f>
        <v>38</v>
      </c>
      <c r="AM86" s="95">
        <f>IFERROR(SUM(AJ86:AL88),"")</f>
        <v>143.5</v>
      </c>
      <c r="AN86" s="60" t="s">
        <v>91</v>
      </c>
      <c r="AO86" s="98">
        <f>SUMPRODUCT((IFERROR((D86:AH86+D87:AH87+D88:AH88),0)&gt;8)*1,IFERROR((D86:AH86+D87:AH87+D88:AH88-8),0))</f>
        <v>22</v>
      </c>
      <c r="AP86" s="98">
        <f>AM86-AO86</f>
        <v>121.5</v>
      </c>
    </row>
    <row r="87" spans="1:42">
      <c r="A87" s="26"/>
      <c r="B87" s="26"/>
      <c r="C87" s="26" t="s">
        <v>85</v>
      </c>
      <c r="D87" s="38">
        <v>4</v>
      </c>
      <c r="E87" s="38">
        <v>4</v>
      </c>
      <c r="F87" s="38">
        <v>4</v>
      </c>
      <c r="G87" s="38">
        <v>4</v>
      </c>
      <c r="H87" s="38">
        <v>4</v>
      </c>
      <c r="I87" s="38">
        <v>4</v>
      </c>
      <c r="J87" s="38" t="s">
        <v>89</v>
      </c>
      <c r="K87" s="38">
        <v>4</v>
      </c>
      <c r="L87" s="38">
        <v>4</v>
      </c>
      <c r="M87" s="38">
        <v>4</v>
      </c>
      <c r="N87" s="38" t="s">
        <v>89</v>
      </c>
      <c r="O87" s="38" t="s">
        <v>89</v>
      </c>
      <c r="P87" s="38" t="s">
        <v>89</v>
      </c>
      <c r="Q87" s="38" t="s">
        <v>89</v>
      </c>
      <c r="R87" s="38" t="s">
        <v>89</v>
      </c>
      <c r="S87" s="38" t="s">
        <v>89</v>
      </c>
      <c r="T87" s="38" t="s">
        <v>89</v>
      </c>
      <c r="U87" s="38" t="s">
        <v>89</v>
      </c>
      <c r="V87" s="38" t="s">
        <v>89</v>
      </c>
      <c r="W87" s="38">
        <v>4</v>
      </c>
      <c r="X87" s="38">
        <v>4</v>
      </c>
      <c r="Y87" s="38">
        <v>4</v>
      </c>
      <c r="Z87" s="38" t="s">
        <v>89</v>
      </c>
      <c r="AA87" s="38">
        <v>4</v>
      </c>
      <c r="AB87" s="38">
        <v>4</v>
      </c>
      <c r="AC87" s="38">
        <v>4</v>
      </c>
      <c r="AD87" s="38" t="s">
        <v>94</v>
      </c>
      <c r="AE87" s="26"/>
      <c r="AF87" s="26"/>
      <c r="AG87" s="26"/>
      <c r="AH87" s="26"/>
      <c r="AI87" s="95"/>
      <c r="AJ87" s="95"/>
      <c r="AK87" s="95"/>
      <c r="AL87" s="95"/>
      <c r="AM87" s="95"/>
      <c r="AN87" s="60"/>
      <c r="AO87" s="99"/>
      <c r="AP87" s="99"/>
    </row>
    <row r="88" spans="1:42">
      <c r="A88" s="26"/>
      <c r="B88" s="26"/>
      <c r="C88" s="26" t="s">
        <v>86</v>
      </c>
      <c r="D88" s="38">
        <v>1</v>
      </c>
      <c r="E88" s="38">
        <v>1</v>
      </c>
      <c r="F88" s="38">
        <v>1</v>
      </c>
      <c r="G88" s="38">
        <v>2</v>
      </c>
      <c r="H88" s="38">
        <v>2</v>
      </c>
      <c r="I88" s="38">
        <v>2</v>
      </c>
      <c r="J88" s="38"/>
      <c r="K88" s="38">
        <v>2</v>
      </c>
      <c r="L88" s="38">
        <v>2</v>
      </c>
      <c r="M88" s="38"/>
      <c r="N88" s="38"/>
      <c r="O88" s="38"/>
      <c r="P88" s="38"/>
      <c r="Q88" s="38"/>
      <c r="R88" s="38"/>
      <c r="S88" s="38"/>
      <c r="T88" s="38"/>
      <c r="U88" s="38"/>
      <c r="V88" s="38"/>
      <c r="W88" s="38">
        <v>2</v>
      </c>
      <c r="X88" s="38">
        <v>1</v>
      </c>
      <c r="Y88" s="38">
        <v>2</v>
      </c>
      <c r="Z88" s="38"/>
      <c r="AA88" s="38">
        <v>2</v>
      </c>
      <c r="AB88" s="38">
        <v>2</v>
      </c>
      <c r="AC88" s="38"/>
      <c r="AD88" s="38"/>
      <c r="AE88" s="26"/>
      <c r="AF88" s="26"/>
      <c r="AG88" s="26"/>
      <c r="AH88" s="26"/>
      <c r="AI88" s="95"/>
      <c r="AJ88" s="95"/>
      <c r="AK88" s="95"/>
      <c r="AL88" s="95"/>
      <c r="AM88" s="95"/>
      <c r="AN88" s="60"/>
      <c r="AO88" s="100"/>
      <c r="AP88" s="100"/>
    </row>
  </sheetData>
  <autoFilter ref="A1:AP88">
    <extLst/>
  </autoFilter>
  <mergeCells count="337">
    <mergeCell ref="A1:AI1"/>
    <mergeCell ref="AL1:AM1"/>
    <mergeCell ref="A2:AI2"/>
    <mergeCell ref="AJ2:AL2"/>
    <mergeCell ref="AM2:AN2"/>
    <mergeCell ref="AK3:AL3"/>
    <mergeCell ref="A5:A6"/>
    <mergeCell ref="A8:A9"/>
    <mergeCell ref="A11:A13"/>
    <mergeCell ref="A14:A16"/>
    <mergeCell ref="A17:A19"/>
    <mergeCell ref="A20:A22"/>
    <mergeCell ref="A23:A25"/>
    <mergeCell ref="A26:A28"/>
    <mergeCell ref="A29:A30"/>
    <mergeCell ref="A32:A33"/>
    <mergeCell ref="A35:A37"/>
    <mergeCell ref="A38:A40"/>
    <mergeCell ref="A41:A43"/>
    <mergeCell ref="A44:A46"/>
    <mergeCell ref="A47:A49"/>
    <mergeCell ref="A50:A52"/>
    <mergeCell ref="A53:A55"/>
    <mergeCell ref="A56:A58"/>
    <mergeCell ref="A59:A61"/>
    <mergeCell ref="A62:A64"/>
    <mergeCell ref="A65:A67"/>
    <mergeCell ref="A68:A70"/>
    <mergeCell ref="A71:A73"/>
    <mergeCell ref="A74:A76"/>
    <mergeCell ref="A77:A79"/>
    <mergeCell ref="A80:A82"/>
    <mergeCell ref="A83:A85"/>
    <mergeCell ref="A86:A88"/>
    <mergeCell ref="B3:B4"/>
    <mergeCell ref="B5:B7"/>
    <mergeCell ref="B8:B10"/>
    <mergeCell ref="B11:B13"/>
    <mergeCell ref="B14:B16"/>
    <mergeCell ref="B17:B19"/>
    <mergeCell ref="B20:B22"/>
    <mergeCell ref="B23:B25"/>
    <mergeCell ref="B26:B28"/>
    <mergeCell ref="B29:B31"/>
    <mergeCell ref="B32:B34"/>
    <mergeCell ref="B35:B37"/>
    <mergeCell ref="B38:B40"/>
    <mergeCell ref="B41:B43"/>
    <mergeCell ref="B44:B46"/>
    <mergeCell ref="B47:B49"/>
    <mergeCell ref="B50:B52"/>
    <mergeCell ref="B53:B55"/>
    <mergeCell ref="B56:B58"/>
    <mergeCell ref="B59:B61"/>
    <mergeCell ref="B62:B64"/>
    <mergeCell ref="B65:B67"/>
    <mergeCell ref="B68:B70"/>
    <mergeCell ref="B71:B73"/>
    <mergeCell ref="B74:B76"/>
    <mergeCell ref="B77:B79"/>
    <mergeCell ref="B80:B82"/>
    <mergeCell ref="B83:B85"/>
    <mergeCell ref="B86:B88"/>
    <mergeCell ref="C3:C4"/>
    <mergeCell ref="AI3:AI4"/>
    <mergeCell ref="AI5:AI7"/>
    <mergeCell ref="AI8:AI10"/>
    <mergeCell ref="AI11:AI13"/>
    <mergeCell ref="AI14:AI16"/>
    <mergeCell ref="AI17:AI19"/>
    <mergeCell ref="AI20:AI22"/>
    <mergeCell ref="AI23:AI25"/>
    <mergeCell ref="AI26:AI28"/>
    <mergeCell ref="AI29:AI31"/>
    <mergeCell ref="AI32:AI34"/>
    <mergeCell ref="AI35:AI37"/>
    <mergeCell ref="AI38:AI40"/>
    <mergeCell ref="AI41:AI43"/>
    <mergeCell ref="AI44:AI46"/>
    <mergeCell ref="AI47:AI49"/>
    <mergeCell ref="AI50:AI52"/>
    <mergeCell ref="AI53:AI55"/>
    <mergeCell ref="AI56:AI58"/>
    <mergeCell ref="AI59:AI61"/>
    <mergeCell ref="AI62:AI64"/>
    <mergeCell ref="AI65:AI67"/>
    <mergeCell ref="AI68:AI70"/>
    <mergeCell ref="AI71:AI73"/>
    <mergeCell ref="AI74:AI76"/>
    <mergeCell ref="AI77:AI79"/>
    <mergeCell ref="AI80:AI82"/>
    <mergeCell ref="AI83:AI85"/>
    <mergeCell ref="AI86:AI88"/>
    <mergeCell ref="AJ3:AJ4"/>
    <mergeCell ref="AJ5:AJ7"/>
    <mergeCell ref="AJ8:AJ10"/>
    <mergeCell ref="AJ11:AJ13"/>
    <mergeCell ref="AJ14:AJ16"/>
    <mergeCell ref="AJ17:AJ19"/>
    <mergeCell ref="AJ20:AJ22"/>
    <mergeCell ref="AJ23:AJ25"/>
    <mergeCell ref="AJ26:AJ28"/>
    <mergeCell ref="AJ29:AJ31"/>
    <mergeCell ref="AJ32:AJ34"/>
    <mergeCell ref="AJ35:AJ37"/>
    <mergeCell ref="AJ38:AJ40"/>
    <mergeCell ref="AJ41:AJ43"/>
    <mergeCell ref="AJ44:AJ46"/>
    <mergeCell ref="AJ47:AJ49"/>
    <mergeCell ref="AJ50:AJ52"/>
    <mergeCell ref="AJ53:AJ55"/>
    <mergeCell ref="AJ56:AJ58"/>
    <mergeCell ref="AJ59:AJ61"/>
    <mergeCell ref="AJ62:AJ64"/>
    <mergeCell ref="AJ65:AJ67"/>
    <mergeCell ref="AJ68:AJ70"/>
    <mergeCell ref="AJ71:AJ73"/>
    <mergeCell ref="AJ74:AJ76"/>
    <mergeCell ref="AJ77:AJ79"/>
    <mergeCell ref="AJ80:AJ82"/>
    <mergeCell ref="AJ83:AJ85"/>
    <mergeCell ref="AJ86:AJ88"/>
    <mergeCell ref="AK5:AK7"/>
    <mergeCell ref="AK8:AK10"/>
    <mergeCell ref="AK11:AK13"/>
    <mergeCell ref="AK14:AK16"/>
    <mergeCell ref="AK17:AK19"/>
    <mergeCell ref="AK20:AK22"/>
    <mergeCell ref="AK23:AK25"/>
    <mergeCell ref="AK26:AK28"/>
    <mergeCell ref="AK29:AK31"/>
    <mergeCell ref="AK32:AK34"/>
    <mergeCell ref="AK35:AK37"/>
    <mergeCell ref="AK38:AK40"/>
    <mergeCell ref="AK41:AK43"/>
    <mergeCell ref="AK44:AK46"/>
    <mergeCell ref="AK47:AK49"/>
    <mergeCell ref="AK50:AK52"/>
    <mergeCell ref="AK53:AK55"/>
    <mergeCell ref="AK56:AK58"/>
    <mergeCell ref="AK59:AK61"/>
    <mergeCell ref="AK62:AK64"/>
    <mergeCell ref="AK65:AK67"/>
    <mergeCell ref="AK68:AK70"/>
    <mergeCell ref="AK71:AK73"/>
    <mergeCell ref="AK74:AK76"/>
    <mergeCell ref="AK77:AK79"/>
    <mergeCell ref="AK80:AK82"/>
    <mergeCell ref="AK83:AK85"/>
    <mergeCell ref="AK86:AK88"/>
    <mergeCell ref="AL5:AL7"/>
    <mergeCell ref="AL8:AL10"/>
    <mergeCell ref="AL11:AL13"/>
    <mergeCell ref="AL14:AL16"/>
    <mergeCell ref="AL17:AL19"/>
    <mergeCell ref="AL20:AL22"/>
    <mergeCell ref="AL23:AL25"/>
    <mergeCell ref="AL26:AL28"/>
    <mergeCell ref="AL29:AL31"/>
    <mergeCell ref="AL32:AL34"/>
    <mergeCell ref="AL35:AL37"/>
    <mergeCell ref="AL38:AL40"/>
    <mergeCell ref="AL41:AL43"/>
    <mergeCell ref="AL44:AL46"/>
    <mergeCell ref="AL47:AL49"/>
    <mergeCell ref="AL50:AL52"/>
    <mergeCell ref="AL53:AL55"/>
    <mergeCell ref="AL56:AL58"/>
    <mergeCell ref="AL59:AL61"/>
    <mergeCell ref="AL62:AL64"/>
    <mergeCell ref="AL65:AL67"/>
    <mergeCell ref="AL68:AL70"/>
    <mergeCell ref="AL71:AL73"/>
    <mergeCell ref="AL74:AL76"/>
    <mergeCell ref="AL77:AL79"/>
    <mergeCell ref="AL80:AL82"/>
    <mergeCell ref="AL83:AL85"/>
    <mergeCell ref="AL86:AL88"/>
    <mergeCell ref="AM3:AM4"/>
    <mergeCell ref="AM5:AM7"/>
    <mergeCell ref="AM8:AM10"/>
    <mergeCell ref="AM11:AM13"/>
    <mergeCell ref="AM14:AM16"/>
    <mergeCell ref="AM17:AM19"/>
    <mergeCell ref="AM20:AM22"/>
    <mergeCell ref="AM23:AM25"/>
    <mergeCell ref="AM26:AM28"/>
    <mergeCell ref="AM29:AM31"/>
    <mergeCell ref="AM32:AM34"/>
    <mergeCell ref="AM35:AM37"/>
    <mergeCell ref="AM38:AM40"/>
    <mergeCell ref="AM41:AM43"/>
    <mergeCell ref="AM44:AM46"/>
    <mergeCell ref="AM47:AM49"/>
    <mergeCell ref="AM50:AM52"/>
    <mergeCell ref="AM53:AM55"/>
    <mergeCell ref="AM56:AM58"/>
    <mergeCell ref="AM59:AM61"/>
    <mergeCell ref="AM62:AM64"/>
    <mergeCell ref="AM65:AM67"/>
    <mergeCell ref="AM68:AM70"/>
    <mergeCell ref="AM71:AM73"/>
    <mergeCell ref="AM74:AM76"/>
    <mergeCell ref="AM77:AM79"/>
    <mergeCell ref="AM80:AM82"/>
    <mergeCell ref="AM83:AM85"/>
    <mergeCell ref="AM86:AM88"/>
    <mergeCell ref="AN3:AN4"/>
    <mergeCell ref="AN5:AN7"/>
    <mergeCell ref="AN8:AN10"/>
    <mergeCell ref="AN11:AN13"/>
    <mergeCell ref="AN14:AN16"/>
    <mergeCell ref="AN17:AN19"/>
    <mergeCell ref="AN20:AN22"/>
    <mergeCell ref="AN23:AN25"/>
    <mergeCell ref="AN26:AN28"/>
    <mergeCell ref="AN29:AN31"/>
    <mergeCell ref="AN32:AN34"/>
    <mergeCell ref="AN35:AN37"/>
    <mergeCell ref="AN38:AN40"/>
    <mergeCell ref="AN41:AN43"/>
    <mergeCell ref="AN44:AN46"/>
    <mergeCell ref="AN47:AN49"/>
    <mergeCell ref="AN50:AN52"/>
    <mergeCell ref="AN53:AN55"/>
    <mergeCell ref="AN56:AN58"/>
    <mergeCell ref="AN59:AN61"/>
    <mergeCell ref="AN62:AN64"/>
    <mergeCell ref="AN65:AN67"/>
    <mergeCell ref="AN68:AN70"/>
    <mergeCell ref="AN71:AN73"/>
    <mergeCell ref="AN74:AN76"/>
    <mergeCell ref="AN77:AN79"/>
    <mergeCell ref="AN80:AN82"/>
    <mergeCell ref="AN83:AN85"/>
    <mergeCell ref="AN86:AN88"/>
    <mergeCell ref="AO3:AO4"/>
    <mergeCell ref="AO5:AO7"/>
    <mergeCell ref="AO8:AO10"/>
    <mergeCell ref="AO11:AO13"/>
    <mergeCell ref="AO14:AO16"/>
    <mergeCell ref="AO17:AO19"/>
    <mergeCell ref="AO20:AO22"/>
    <mergeCell ref="AO23:AO25"/>
    <mergeCell ref="AO26:AO28"/>
    <mergeCell ref="AO29:AO31"/>
    <mergeCell ref="AO32:AO34"/>
    <mergeCell ref="AO35:AO37"/>
    <mergeCell ref="AO38:AO40"/>
    <mergeCell ref="AO41:AO43"/>
    <mergeCell ref="AO44:AO46"/>
    <mergeCell ref="AO47:AO49"/>
    <mergeCell ref="AO50:AO52"/>
    <mergeCell ref="AO53:AO55"/>
    <mergeCell ref="AO56:AO58"/>
    <mergeCell ref="AO59:AO61"/>
    <mergeCell ref="AO62:AO64"/>
    <mergeCell ref="AO65:AO67"/>
    <mergeCell ref="AO68:AO70"/>
    <mergeCell ref="AO71:AO73"/>
    <mergeCell ref="AO74:AO76"/>
    <mergeCell ref="AO77:AO79"/>
    <mergeCell ref="AO80:AO82"/>
    <mergeCell ref="AO83:AO85"/>
    <mergeCell ref="AO86:AO88"/>
    <mergeCell ref="AP3:AP4"/>
    <mergeCell ref="AP5:AP7"/>
    <mergeCell ref="AP8:AP10"/>
    <mergeCell ref="AP11:AP13"/>
    <mergeCell ref="AP14:AP16"/>
    <mergeCell ref="AP17:AP19"/>
    <mergeCell ref="AP20:AP22"/>
    <mergeCell ref="AP23:AP25"/>
    <mergeCell ref="AP26:AP28"/>
    <mergeCell ref="AP29:AP31"/>
    <mergeCell ref="AP32:AP34"/>
    <mergeCell ref="AP35:AP37"/>
    <mergeCell ref="AP38:AP40"/>
    <mergeCell ref="AP41:AP43"/>
    <mergeCell ref="AP44:AP46"/>
    <mergeCell ref="AP47:AP49"/>
    <mergeCell ref="AP50:AP52"/>
    <mergeCell ref="AP53:AP55"/>
    <mergeCell ref="AP56:AP58"/>
    <mergeCell ref="AP59:AP61"/>
    <mergeCell ref="AP62:AP64"/>
    <mergeCell ref="AP65:AP67"/>
    <mergeCell ref="AP68:AP70"/>
    <mergeCell ref="AP71:AP73"/>
    <mergeCell ref="AP74:AP76"/>
    <mergeCell ref="AP77:AP79"/>
    <mergeCell ref="AP80:AP82"/>
    <mergeCell ref="AP83:AP85"/>
    <mergeCell ref="AP86:AP88"/>
    <mergeCell ref="AQ3:AQ4"/>
    <mergeCell ref="AQ5:AQ7"/>
    <mergeCell ref="AQ8:AQ10"/>
    <mergeCell ref="AQ11:AQ13"/>
    <mergeCell ref="AQ14:AQ16"/>
    <mergeCell ref="AQ17:AQ19"/>
    <mergeCell ref="AQ20:AQ22"/>
    <mergeCell ref="AQ23:AQ25"/>
    <mergeCell ref="AQ26:AQ28"/>
    <mergeCell ref="AQ29:AQ31"/>
    <mergeCell ref="AQ32:AQ34"/>
    <mergeCell ref="AQ35:AQ37"/>
    <mergeCell ref="AQ38:AQ40"/>
    <mergeCell ref="AQ41:AQ43"/>
    <mergeCell ref="AQ44:AQ46"/>
    <mergeCell ref="AQ47:AQ49"/>
    <mergeCell ref="AQ50:AQ52"/>
    <mergeCell ref="AQ53:AQ55"/>
    <mergeCell ref="AQ56:AQ58"/>
    <mergeCell ref="AQ59:AQ61"/>
    <mergeCell ref="AQ62:AQ64"/>
    <mergeCell ref="AQ65:AQ67"/>
    <mergeCell ref="AR5:AR7"/>
    <mergeCell ref="AR8:AR10"/>
    <mergeCell ref="AR11:AR13"/>
    <mergeCell ref="AR14:AR16"/>
    <mergeCell ref="AR17:AR19"/>
    <mergeCell ref="AR20:AR22"/>
    <mergeCell ref="AR23:AR25"/>
    <mergeCell ref="AR26:AR28"/>
    <mergeCell ref="AR29:AR31"/>
    <mergeCell ref="AR32:AR34"/>
    <mergeCell ref="AR35:AR37"/>
    <mergeCell ref="AR38:AR40"/>
    <mergeCell ref="AR41:AR43"/>
    <mergeCell ref="AR44:AR46"/>
    <mergeCell ref="AR47:AR49"/>
    <mergeCell ref="AR50:AR52"/>
    <mergeCell ref="AR53:AR55"/>
    <mergeCell ref="AR56:AR58"/>
    <mergeCell ref="AR59:AR61"/>
    <mergeCell ref="AR62:AR64"/>
    <mergeCell ref="AR65:AR67"/>
  </mergeCells>
  <conditionalFormatting sqref="A11">
    <cfRule type="duplicateValues" dxfId="1" priority="84"/>
    <cfRule type="duplicateValues" dxfId="1" priority="78"/>
    <cfRule type="duplicateValues" dxfId="1" priority="72"/>
    <cfRule type="duplicateValues" dxfId="1" priority="66"/>
  </conditionalFormatting>
  <conditionalFormatting sqref="A14">
    <cfRule type="duplicateValues" dxfId="1" priority="83"/>
    <cfRule type="duplicateValues" dxfId="1" priority="77"/>
    <cfRule type="duplicateValues" dxfId="1" priority="71"/>
    <cfRule type="duplicateValues" dxfId="1" priority="65"/>
  </conditionalFormatting>
  <conditionalFormatting sqref="A17">
    <cfRule type="duplicateValues" dxfId="1" priority="82"/>
    <cfRule type="duplicateValues" dxfId="1" priority="76"/>
    <cfRule type="duplicateValues" dxfId="1" priority="70"/>
    <cfRule type="duplicateValues" dxfId="1" priority="64"/>
  </conditionalFormatting>
  <conditionalFormatting sqref="A20">
    <cfRule type="duplicateValues" dxfId="1" priority="81"/>
    <cfRule type="duplicateValues" dxfId="1" priority="75"/>
    <cfRule type="duplicateValues" dxfId="1" priority="69"/>
    <cfRule type="duplicateValues" dxfId="1" priority="63"/>
  </conditionalFormatting>
  <conditionalFormatting sqref="A23">
    <cfRule type="duplicateValues" dxfId="1" priority="80"/>
    <cfRule type="duplicateValues" dxfId="1" priority="74"/>
    <cfRule type="duplicateValues" dxfId="1" priority="68"/>
    <cfRule type="duplicateValues" dxfId="1" priority="62"/>
  </conditionalFormatting>
  <conditionalFormatting sqref="A26">
    <cfRule type="duplicateValues" dxfId="1" priority="79"/>
    <cfRule type="duplicateValues" dxfId="1" priority="73"/>
    <cfRule type="duplicateValues" dxfId="1" priority="67"/>
    <cfRule type="duplicateValues" dxfId="1" priority="61"/>
  </conditionalFormatting>
  <conditionalFormatting sqref="A29">
    <cfRule type="duplicateValues" dxfId="2" priority="59"/>
    <cfRule type="duplicateValues" dxfId="2" priority="57"/>
    <cfRule type="duplicateValues" dxfId="2" priority="55"/>
    <cfRule type="duplicateValues" dxfId="2" priority="53"/>
  </conditionalFormatting>
  <conditionalFormatting sqref="A32">
    <cfRule type="duplicateValues" dxfId="2" priority="58"/>
    <cfRule type="duplicateValues" dxfId="2" priority="56"/>
    <cfRule type="duplicateValues" dxfId="2" priority="54"/>
    <cfRule type="duplicateValues" dxfId="2" priority="52"/>
  </conditionalFormatting>
  <conditionalFormatting sqref="A35">
    <cfRule type="duplicateValues" dxfId="0" priority="60"/>
  </conditionalFormatting>
  <conditionalFormatting sqref="A38">
    <cfRule type="duplicateValues" dxfId="2" priority="117"/>
    <cfRule type="duplicateValues" dxfId="2" priority="111"/>
    <cfRule type="duplicateValues" dxfId="2" priority="105"/>
    <cfRule type="duplicateValues" dxfId="2" priority="99"/>
  </conditionalFormatting>
  <conditionalFormatting sqref="B38">
    <cfRule type="duplicateValues" dxfId="2" priority="16"/>
    <cfRule type="duplicateValues" dxfId="2" priority="14"/>
    <cfRule type="duplicateValues" dxfId="2" priority="12"/>
    <cfRule type="duplicateValues" dxfId="2" priority="10"/>
  </conditionalFormatting>
  <conditionalFormatting sqref="A41">
    <cfRule type="duplicateValues" dxfId="2" priority="116"/>
    <cfRule type="duplicateValues" dxfId="2" priority="110"/>
    <cfRule type="duplicateValues" dxfId="2" priority="104"/>
    <cfRule type="duplicateValues" dxfId="2" priority="98"/>
  </conditionalFormatting>
  <conditionalFormatting sqref="B41">
    <cfRule type="duplicateValues" dxfId="2" priority="15"/>
    <cfRule type="duplicateValues" dxfId="2" priority="13"/>
    <cfRule type="duplicateValues" dxfId="2" priority="11"/>
    <cfRule type="duplicateValues" dxfId="2" priority="9"/>
  </conditionalFormatting>
  <conditionalFormatting sqref="A44">
    <cfRule type="duplicateValues" dxfId="2" priority="115"/>
    <cfRule type="duplicateValues" dxfId="2" priority="109"/>
    <cfRule type="duplicateValues" dxfId="2" priority="103"/>
    <cfRule type="duplicateValues" dxfId="2" priority="97"/>
  </conditionalFormatting>
  <conditionalFormatting sqref="B44">
    <cfRule type="duplicateValues" dxfId="2" priority="8"/>
    <cfRule type="duplicateValues" dxfId="2" priority="6"/>
    <cfRule type="duplicateValues" dxfId="2" priority="4"/>
    <cfRule type="duplicateValues" dxfId="2" priority="2"/>
  </conditionalFormatting>
  <conditionalFormatting sqref="A47">
    <cfRule type="duplicateValues" dxfId="2" priority="114"/>
    <cfRule type="duplicateValues" dxfId="2" priority="108"/>
    <cfRule type="duplicateValues" dxfId="2" priority="102"/>
    <cfRule type="duplicateValues" dxfId="2" priority="96"/>
  </conditionalFormatting>
  <conditionalFormatting sqref="B47">
    <cfRule type="duplicateValues" dxfId="2" priority="7"/>
    <cfRule type="duplicateValues" dxfId="2" priority="5"/>
    <cfRule type="duplicateValues" dxfId="2" priority="3"/>
    <cfRule type="duplicateValues" dxfId="2" priority="1"/>
  </conditionalFormatting>
  <conditionalFormatting sqref="A50">
    <cfRule type="duplicateValues" dxfId="2" priority="113"/>
    <cfRule type="duplicateValues" dxfId="2" priority="107"/>
    <cfRule type="duplicateValues" dxfId="2" priority="101"/>
    <cfRule type="duplicateValues" dxfId="2" priority="95"/>
  </conditionalFormatting>
  <conditionalFormatting sqref="A53">
    <cfRule type="duplicateValues" dxfId="2" priority="112"/>
    <cfRule type="duplicateValues" dxfId="2" priority="106"/>
    <cfRule type="duplicateValues" dxfId="2" priority="100"/>
    <cfRule type="duplicateValues" dxfId="2" priority="94"/>
  </conditionalFormatting>
  <conditionalFormatting sqref="A1:A4">
    <cfRule type="duplicateValues" dxfId="0" priority="214"/>
    <cfRule type="duplicateValues" dxfId="0" priority="213"/>
    <cfRule type="duplicateValues" dxfId="0" priority="212"/>
    <cfRule type="duplicateValues" dxfId="0" priority="211"/>
    <cfRule type="duplicateValues" dxfId="0" priority="210"/>
    <cfRule type="duplicateValues" dxfId="0" priority="209"/>
    <cfRule type="duplicateValues" dxfId="0" priority="208"/>
  </conditionalFormatting>
  <conditionalFormatting sqref="A5:A7">
    <cfRule type="duplicateValues" dxfId="0" priority="93"/>
    <cfRule type="duplicateValues" dxfId="0" priority="92"/>
  </conditionalFormatting>
  <conditionalFormatting sqref="A5:A10">
    <cfRule type="duplicateValues" dxfId="0" priority="89"/>
    <cfRule type="duplicateValues" dxfId="0" priority="88"/>
    <cfRule type="duplicateValues" dxfId="0" priority="87"/>
    <cfRule type="duplicateValues" dxfId="0" priority="86"/>
    <cfRule type="duplicateValues" dxfId="0" priority="85"/>
  </conditionalFormatting>
  <conditionalFormatting sqref="A8:A10">
    <cfRule type="duplicateValues" dxfId="0" priority="91"/>
    <cfRule type="duplicateValues" dxfId="0" priority="90"/>
  </conditionalFormatting>
  <conditionalFormatting sqref="A86:A1048576">
    <cfRule type="duplicateValues" dxfId="0" priority="219"/>
    <cfRule type="duplicateValues" dxfId="0" priority="218"/>
    <cfRule type="duplicateValues" dxfId="0" priority="217"/>
    <cfRule type="duplicateValues" dxfId="0" priority="216"/>
    <cfRule type="duplicateValues" dxfId="0" priority="215"/>
  </conditionalFormatting>
  <conditionalFormatting sqref="B5:B7">
    <cfRule type="duplicateValues" dxfId="0" priority="51"/>
    <cfRule type="duplicateValues" dxfId="0" priority="50"/>
    <cfRule type="duplicateValues" dxfId="0" priority="49"/>
    <cfRule type="duplicateValues" dxfId="0" priority="48"/>
    <cfRule type="duplicateValues" dxfId="0" priority="47"/>
    <cfRule type="duplicateValues" dxfId="0" priority="46"/>
    <cfRule type="duplicateValues" dxfId="0" priority="45"/>
  </conditionalFormatting>
  <conditionalFormatting sqref="B8:B13">
    <cfRule type="duplicateValues" dxfId="0" priority="44"/>
    <cfRule type="duplicateValues" dxfId="0" priority="43"/>
    <cfRule type="duplicateValues" dxfId="0" priority="42"/>
    <cfRule type="duplicateValues" dxfId="0" priority="41"/>
    <cfRule type="duplicateValues" dxfId="0" priority="40"/>
    <cfRule type="duplicateValues" dxfId="0" priority="39"/>
    <cfRule type="duplicateValues" dxfId="0" priority="38"/>
  </conditionalFormatting>
  <conditionalFormatting sqref="B29:B31">
    <cfRule type="duplicateValues" dxfId="0" priority="30"/>
    <cfRule type="duplicateValues" dxfId="0" priority="29"/>
    <cfRule type="duplicateValues" dxfId="0" priority="28"/>
    <cfRule type="duplicateValues" dxfId="0" priority="27"/>
    <cfRule type="duplicateValues" dxfId="0" priority="26"/>
    <cfRule type="duplicateValues" dxfId="0" priority="25"/>
    <cfRule type="duplicateValues" dxfId="0" priority="24"/>
  </conditionalFormatting>
  <conditionalFormatting sqref="B32:B34">
    <cfRule type="duplicateValues" dxfId="0" priority="23"/>
    <cfRule type="duplicateValues" dxfId="0" priority="22"/>
    <cfRule type="duplicateValues" dxfId="0" priority="21"/>
    <cfRule type="duplicateValues" dxfId="0" priority="20"/>
    <cfRule type="duplicateValues" dxfId="0" priority="19"/>
    <cfRule type="duplicateValues" dxfId="0" priority="18"/>
    <cfRule type="duplicateValues" dxfId="0" priority="17"/>
  </conditionalFormatting>
  <conditionalFormatting sqref="B14:B16 B17:B19 B20:B22 B23:B25 B26:B28">
    <cfRule type="duplicateValues" dxfId="0" priority="37"/>
    <cfRule type="duplicateValues" dxfId="0" priority="36"/>
    <cfRule type="duplicateValues" dxfId="0" priority="35"/>
    <cfRule type="duplicateValues" dxfId="0" priority="34"/>
    <cfRule type="duplicateValues" dxfId="0" priority="33"/>
    <cfRule type="duplicateValues" dxfId="0" priority="32"/>
    <cfRule type="duplicateValues" dxfId="0" priority="31"/>
  </conditionalFormatting>
  <dataValidations count="9">
    <dataValidation type="list" allowBlank="1" showInputMessage="1" showErrorMessage="1" sqref="AJ2:AL2">
      <formula1>"总装厂缝纫车间,金属件厂电泳车间,总装厂发泡车间,总装厂座椅车间,金属件厂前工序车间,金属件厂焊接车间,金属件厂骨架组装车间"</formula1>
    </dataValidation>
    <dataValidation type="list" allowBlank="1" showInputMessage="1" showErrorMessage="1" sqref="O14 AD14 AF14 O15 AF15 O16 R16 AD16 AE16 R19 T19 AF19 I20 J20 K20 L20 M20 O20 P20 AD20 AE20 AF20 AG20 AH20 I21 J21 K21 L21 O21 P21 AD21 AH21 I22 J22 K22 L22 O22 P22 AD22 AH22 G23:H23 I23 J23 K23:L23 M23 N23 O23 P23 Q23 AD23 AH23 I24 J24 K24 L24 O24 P24 AD24 AE24 AF24 AG24 AH24 I25 J25 K25 L25 O25 P25 AD25 AE25:AG25 AH25 E14:E16 F5:F7 F8:F10 F11:F13 F71:F73 G14:G16 H14:H16 M21:M22 M24:M25 N20:N22 N24:N25 Q14:Q16 Q20:Q22 Q24:Q25 R14:R15 R17:R18 U14:U16 Z20:Z25 AC14:AC16 AE14:AE15 AG14:AG16 AG17:AG19 AH14:AH16 AH17:AH19 D5:E7 D8:E10 D11:E13 D71:E73 G5:AH7 G8:AH10 G11:AH13 G71:AH73 D20:F25 AA20:AC25 R20:Y25 G20:H22 AE21:AG23 G24:H25 Q50:S52">
      <formula1>#REF!</formula1>
    </dataValidation>
    <dataValidation type="list" allowBlank="1" showInputMessage="1" showErrorMessage="1" sqref="O68 O70 R70 AG68:AG70 AH68:AH70">
      <formula1>[3]数据源!#REF!</formula1>
    </dataValidation>
    <dataValidation type="list" allowBlank="1" showInputMessage="1" showErrorMessage="1" sqref="O69 AE70 D86:F86 H86 AC87:AD87 G88 I88 K88:M88 O88:Q88 S88:V88 W88 X88:Z88 AA88 AB88 AC88:AD88 AE88:AG88 AE68:AE69">
      <formula1>[5]数据源!#REF!</formula1>
    </dataValidation>
    <dataValidation type="list" allowBlank="1" showInputMessage="1" showErrorMessage="1" sqref="T70 E68:E70 G68:G70 H68:H70 Q68:Q70 R68:R69 Z68:Z70 AC68:AC70">
      <formula1>[4]数据源!#REF!</formula1>
    </dataValidation>
    <dataValidation type="list" allowBlank="1" showInputMessage="1" showErrorMessage="1" sqref="E74:F74 G74 H74 J74 K74 L74 M74 N74 O74 P74 Q74 R74 S74 T74 U74 V74 W74 X74 Y74 Z74 AA74 AB74 AC74 AE74 AF74 E75:F75 G75 H75 J75 K75 L75 M75 N75 O75 P75 Q75 R75 S75 T75 U75 V75 W75 X75 Y75 Z75 AA75 AB75 AC75 AE75 AF75 AG74:AG75 AH74:AH75">
      <formula1>[7]数据源!#REF!</formula1>
    </dataValidation>
    <dataValidation type="list" allowBlank="1" showInputMessage="1" showErrorMessage="1" sqref="D76 E76:G76 H76 I76 J76 K76 L76 M76 O76 P76 Q76 S76 T76 U76 V76 W76:X76 Y76 Z76 AA76 AB76 AC76 AD76 AE76 AF76:AG76 G86 AC86:AD86 D87:G87 D88:F88 H87:H88 I86:I87 J86:J88 W86:W87 AA86:AA87 AB86:AB87 K86:M87 N86:V87 X86:Z87 AE86:AH87">
      <formula1>[6]数据源!#REF!</formula1>
    </dataValidation>
    <dataValidation type="list" allowBlank="1" showInputMessage="1" showErrorMessage="1" sqref="N76 R76 AH76">
      <formula1/>
    </dataValidation>
    <dataValidation type="list" allowBlank="1" showInputMessage="1" showErrorMessage="1" sqref="N88 R88 AH88">
      <formula1>[8]数据源!#REF!</formula1>
    </dataValidation>
  </dataValidations>
  <pageMargins left="0.393055555555556" right="0.393055555555556" top="0.354166666666667" bottom="0.0388888888888889" header="0.354166666666667" footer="0.0784722222222222"/>
  <pageSetup paperSize="9" orientation="landscape" horizontalDpi="600"/>
  <headerFooter/>
  <drawing r:id="rId2"/>
  <legacyDrawing r:id="rId3"/>
  <mc:AlternateContent xmlns:mc="http://schemas.openxmlformats.org/markup-compatibility/2006">
    <mc:Choice Requires="x14">
      <controls>
        <mc:AlternateContent xmlns:mc="http://schemas.openxmlformats.org/markup-compatibility/2006">
          <mc:Choice Requires="x14">
            <control shapeId="1025" name="Spinner 1" r:id="rId4">
              <controlPr defaultSize="0">
                <anchor moveWithCells="1" sizeWithCells="1">
                  <from>
                    <xdr:col>36</xdr:col>
                    <xdr:colOff>628650</xdr:colOff>
                    <xdr:row>0</xdr:row>
                    <xdr:rowOff>8255</xdr:rowOff>
                  </from>
                  <to>
                    <xdr:col>36</xdr:col>
                    <xdr:colOff>628650</xdr:colOff>
                    <xdr:row>0</xdr:row>
                    <xdr:rowOff>284480</xdr:rowOff>
                  </to>
                </anchor>
              </controlPr>
            </control>
          </mc:Choice>
        </mc:AlternateContent>
        <mc:AlternateContent xmlns:mc="http://schemas.openxmlformats.org/markup-compatibility/2006">
          <mc:Choice Requires="x14">
            <control shapeId="1026" name="Spinner 2" r:id="rId5">
              <controlPr defaultSize="0">
                <anchor moveWithCells="1" sizeWithCells="1">
                  <from>
                    <xdr:col>38</xdr:col>
                    <xdr:colOff>647065</xdr:colOff>
                    <xdr:row>0</xdr:row>
                    <xdr:rowOff>8255</xdr:rowOff>
                  </from>
                  <to>
                    <xdr:col>38</xdr:col>
                    <xdr:colOff>904875</xdr:colOff>
                    <xdr:row>0</xdr:row>
                    <xdr:rowOff>284480</xdr:rowOff>
                  </to>
                </anchor>
              </controlPr>
            </control>
          </mc:Choice>
        </mc:AlternateContent>
        <mc:AlternateContent xmlns:mc="http://schemas.openxmlformats.org/markup-compatibility/2006">
          <mc:Choice Requires="x14">
            <control shapeId="1027" name="Spinner 3" r:id="rId6">
              <controlPr defaultSize="0">
                <anchor moveWithCells="1" sizeWithCells="1">
                  <from>
                    <xdr:col>37</xdr:col>
                    <xdr:colOff>266700</xdr:colOff>
                    <xdr:row>0</xdr:row>
                    <xdr:rowOff>0</xdr:rowOff>
                  </from>
                  <to>
                    <xdr:col>38</xdr:col>
                    <xdr:colOff>8890</xdr:colOff>
                    <xdr:row>0</xdr:row>
                    <xdr:rowOff>276225</xdr:rowOff>
                  </to>
                </anchor>
              </controlPr>
            </control>
          </mc:Choice>
        </mc:AlternateContent>
        <mc:AlternateContent xmlns:mc="http://schemas.openxmlformats.org/markup-compatibility/2006">
          <mc:Choice Requires="x14">
            <control shapeId="1030" name="Spinner 6" r:id="rId7">
              <controlPr defaultSize="0">
                <anchor moveWithCells="1" sizeWithCells="1">
                  <from>
                    <xdr:col>34</xdr:col>
                    <xdr:colOff>590550</xdr:colOff>
                    <xdr:row>0</xdr:row>
                    <xdr:rowOff>9525</xdr:rowOff>
                  </from>
                  <to>
                    <xdr:col>34</xdr:col>
                    <xdr:colOff>590550</xdr:colOff>
                    <xdr:row>0</xdr:row>
                    <xdr:rowOff>257175</xdr:rowOff>
                  </to>
                </anchor>
              </controlPr>
            </control>
          </mc:Choice>
        </mc:AlternateContent>
        <mc:AlternateContent xmlns:mc="http://schemas.openxmlformats.org/markup-compatibility/2006">
          <mc:Choice Requires="x14">
            <control shapeId="1031" name="Spinner 7" r:id="rId8">
              <controlPr defaultSize="0">
                <anchor moveWithCells="1" sizeWithCells="1">
                  <from>
                    <xdr:col>38</xdr:col>
                    <xdr:colOff>628650</xdr:colOff>
                    <xdr:row>0</xdr:row>
                    <xdr:rowOff>9525</xdr:rowOff>
                  </from>
                  <to>
                    <xdr:col>38</xdr:col>
                    <xdr:colOff>790575</xdr:colOff>
                    <xdr:row>0</xdr:row>
                    <xdr:rowOff>257175</xdr:rowOff>
                  </to>
                </anchor>
              </controlPr>
            </control>
          </mc:Choice>
        </mc:AlternateContent>
        <mc:AlternateContent xmlns:mc="http://schemas.openxmlformats.org/markup-compatibility/2006">
          <mc:Choice Requires="x14">
            <control shapeId="1032" name="Spinner 8" r:id="rId9">
              <controlPr defaultSize="0">
                <anchor moveWithCells="1" sizeWithCells="1">
                  <from>
                    <xdr:col>39</xdr:col>
                    <xdr:colOff>419100</xdr:colOff>
                    <xdr:row>0</xdr:row>
                    <xdr:rowOff>19050</xdr:rowOff>
                  </from>
                  <to>
                    <xdr:col>39</xdr:col>
                    <xdr:colOff>572135</xdr:colOff>
                    <xdr:row>0</xdr:row>
                    <xdr:rowOff>248285</xdr:rowOff>
                  </to>
                </anchor>
              </controlPr>
            </control>
          </mc:Choice>
        </mc:AlternateContent>
        <mc:AlternateContent xmlns:mc="http://schemas.openxmlformats.org/markup-compatibility/2006">
          <mc:Choice Requires="x14">
            <control shapeId="1033" name="Spinner 9" r:id="rId10">
              <controlPr defaultSize="0">
                <anchor moveWithCells="1" sizeWithCells="1">
                  <from>
                    <xdr:col>38</xdr:col>
                    <xdr:colOff>628650</xdr:colOff>
                    <xdr:row>0</xdr:row>
                    <xdr:rowOff>9525</xdr:rowOff>
                  </from>
                  <to>
                    <xdr:col>38</xdr:col>
                    <xdr:colOff>790575</xdr:colOff>
                    <xdr:row>0</xdr:row>
                    <xdr:rowOff>257175</xdr:rowOff>
                  </to>
                </anchor>
              </controlPr>
            </control>
          </mc:Choice>
        </mc:AlternateContent>
        <mc:AlternateContent xmlns:mc="http://schemas.openxmlformats.org/markup-compatibility/2006">
          <mc:Choice Requires="x14">
            <control shapeId="1069" name="Spinner 45" r:id="rId11">
              <controlPr defaultSize="0">
                <anchor moveWithCells="1" sizeWithCells="1">
                  <from>
                    <xdr:col>38</xdr:col>
                    <xdr:colOff>0</xdr:colOff>
                    <xdr:row>0</xdr:row>
                    <xdr:rowOff>9525</xdr:rowOff>
                  </from>
                  <to>
                    <xdr:col>38</xdr:col>
                    <xdr:colOff>0</xdr:colOff>
                    <xdr:row>1</xdr:row>
                    <xdr:rowOff>0</xdr:rowOff>
                  </to>
                </anchor>
              </controlPr>
            </control>
          </mc:Choice>
        </mc:AlternateContent>
        <mc:AlternateContent xmlns:mc="http://schemas.openxmlformats.org/markup-compatibility/2006">
          <mc:Choice Requires="x14">
            <control shapeId="1070" name="Spinner 46" r:id="rId12">
              <controlPr defaultSize="0">
                <anchor moveWithCells="1" sizeWithCells="1">
                  <from>
                    <xdr:col>38</xdr:col>
                    <xdr:colOff>266700</xdr:colOff>
                    <xdr:row>0</xdr:row>
                    <xdr:rowOff>0</xdr:rowOff>
                  </from>
                  <to>
                    <xdr:col>39</xdr:col>
                    <xdr:colOff>9525</xdr:colOff>
                    <xdr:row>1</xdr:row>
                    <xdr:rowOff>0</xdr:rowOff>
                  </to>
                </anchor>
              </controlPr>
            </control>
          </mc:Choice>
        </mc:AlternateContent>
        <mc:AlternateContent xmlns:mc="http://schemas.openxmlformats.org/markup-compatibility/2006">
          <mc:Choice Requires="x14">
            <control shapeId="1870" name="Spinner 846" r:id="rId13">
              <controlPr defaultSize="0">
                <anchor moveWithCells="1" sizeWithCells="1">
                  <from>
                    <xdr:col>36</xdr:col>
                    <xdr:colOff>628650</xdr:colOff>
                    <xdr:row>0</xdr:row>
                    <xdr:rowOff>8255</xdr:rowOff>
                  </from>
                  <to>
                    <xdr:col>36</xdr:col>
                    <xdr:colOff>628650</xdr:colOff>
                    <xdr:row>0</xdr:row>
                    <xdr:rowOff>284480</xdr:rowOff>
                  </to>
                </anchor>
              </controlPr>
            </control>
          </mc:Choice>
        </mc:AlternateContent>
        <mc:AlternateContent xmlns:mc="http://schemas.openxmlformats.org/markup-compatibility/2006">
          <mc:Choice Requires="x14">
            <control shapeId="1871" name="Spinner 847" r:id="rId14">
              <controlPr defaultSize="0">
                <anchor moveWithCells="1" sizeWithCells="1">
                  <from>
                    <xdr:col>38</xdr:col>
                    <xdr:colOff>647065</xdr:colOff>
                    <xdr:row>0</xdr:row>
                    <xdr:rowOff>8255</xdr:rowOff>
                  </from>
                  <to>
                    <xdr:col>38</xdr:col>
                    <xdr:colOff>904875</xdr:colOff>
                    <xdr:row>0</xdr:row>
                    <xdr:rowOff>284480</xdr:rowOff>
                  </to>
                </anchor>
              </controlPr>
            </control>
          </mc:Choice>
        </mc:AlternateContent>
        <mc:AlternateContent xmlns:mc="http://schemas.openxmlformats.org/markup-compatibility/2006">
          <mc:Choice Requires="x14">
            <control shapeId="1872" name="Spinner 848" r:id="rId15">
              <controlPr defaultSize="0">
                <anchor moveWithCells="1" sizeWithCells="1">
                  <from>
                    <xdr:col>37</xdr:col>
                    <xdr:colOff>266700</xdr:colOff>
                    <xdr:row>0</xdr:row>
                    <xdr:rowOff>0</xdr:rowOff>
                  </from>
                  <to>
                    <xdr:col>38</xdr:col>
                    <xdr:colOff>8890</xdr:colOff>
                    <xdr:row>0</xdr:row>
                    <xdr:rowOff>276225</xdr:rowOff>
                  </to>
                </anchor>
              </controlPr>
            </control>
          </mc:Choice>
        </mc:AlternateContent>
        <mc:AlternateContent xmlns:mc="http://schemas.openxmlformats.org/markup-compatibility/2006">
          <mc:Choice Requires="x14">
            <control shapeId="1873" name="Spinner 849" r:id="rId16">
              <controlPr defaultSize="0">
                <anchor moveWithCells="1" sizeWithCells="1">
                  <from>
                    <xdr:col>34</xdr:col>
                    <xdr:colOff>590550</xdr:colOff>
                    <xdr:row>0</xdr:row>
                    <xdr:rowOff>9525</xdr:rowOff>
                  </from>
                  <to>
                    <xdr:col>34</xdr:col>
                    <xdr:colOff>590550</xdr:colOff>
                    <xdr:row>0</xdr:row>
                    <xdr:rowOff>257175</xdr:rowOff>
                  </to>
                </anchor>
              </controlPr>
            </control>
          </mc:Choice>
        </mc:AlternateContent>
        <mc:AlternateContent xmlns:mc="http://schemas.openxmlformats.org/markup-compatibility/2006">
          <mc:Choice Requires="x14">
            <control shapeId="1874" name="Spinner 850" r:id="rId17">
              <controlPr defaultSize="0">
                <anchor moveWithCells="1" sizeWithCells="1">
                  <from>
                    <xdr:col>38</xdr:col>
                    <xdr:colOff>628650</xdr:colOff>
                    <xdr:row>0</xdr:row>
                    <xdr:rowOff>9525</xdr:rowOff>
                  </from>
                  <to>
                    <xdr:col>38</xdr:col>
                    <xdr:colOff>790575</xdr:colOff>
                    <xdr:row>0</xdr:row>
                    <xdr:rowOff>257175</xdr:rowOff>
                  </to>
                </anchor>
              </controlPr>
            </control>
          </mc:Choice>
        </mc:AlternateContent>
        <mc:AlternateContent xmlns:mc="http://schemas.openxmlformats.org/markup-compatibility/2006">
          <mc:Choice Requires="x14">
            <control shapeId="1875" name="Spinner 851" r:id="rId18">
              <controlPr defaultSize="0">
                <anchor moveWithCells="1" sizeWithCells="1">
                  <from>
                    <xdr:col>39</xdr:col>
                    <xdr:colOff>419100</xdr:colOff>
                    <xdr:row>0</xdr:row>
                    <xdr:rowOff>19050</xdr:rowOff>
                  </from>
                  <to>
                    <xdr:col>39</xdr:col>
                    <xdr:colOff>572135</xdr:colOff>
                    <xdr:row>0</xdr:row>
                    <xdr:rowOff>248285</xdr:rowOff>
                  </to>
                </anchor>
              </controlPr>
            </control>
          </mc:Choice>
        </mc:AlternateContent>
        <mc:AlternateContent xmlns:mc="http://schemas.openxmlformats.org/markup-compatibility/2006">
          <mc:Choice Requires="x14">
            <control shapeId="1876" name="Spinner 852" r:id="rId19">
              <controlPr defaultSize="0">
                <anchor moveWithCells="1" sizeWithCells="1">
                  <from>
                    <xdr:col>38</xdr:col>
                    <xdr:colOff>628650</xdr:colOff>
                    <xdr:row>0</xdr:row>
                    <xdr:rowOff>9525</xdr:rowOff>
                  </from>
                  <to>
                    <xdr:col>38</xdr:col>
                    <xdr:colOff>790575</xdr:colOff>
                    <xdr:row>0</xdr:row>
                    <xdr:rowOff>257175</xdr:rowOff>
                  </to>
                </anchor>
              </controlPr>
            </control>
          </mc:Choice>
        </mc:AlternateContent>
        <mc:AlternateContent xmlns:mc="http://schemas.openxmlformats.org/markup-compatibility/2006">
          <mc:Choice Requires="x14">
            <control shapeId="1877" name="Spinner 853" r:id="rId20">
              <controlPr defaultSize="0">
                <anchor moveWithCells="1" sizeWithCells="1">
                  <from>
                    <xdr:col>38</xdr:col>
                    <xdr:colOff>0</xdr:colOff>
                    <xdr:row>0</xdr:row>
                    <xdr:rowOff>9525</xdr:rowOff>
                  </from>
                  <to>
                    <xdr:col>38</xdr:col>
                    <xdr:colOff>0</xdr:colOff>
                    <xdr:row>1</xdr:row>
                    <xdr:rowOff>0</xdr:rowOff>
                  </to>
                </anchor>
              </controlPr>
            </control>
          </mc:Choice>
        </mc:AlternateContent>
        <mc:AlternateContent xmlns:mc="http://schemas.openxmlformats.org/markup-compatibility/2006">
          <mc:Choice Requires="x14">
            <control shapeId="1878" name="Spinner 854" r:id="rId21">
              <controlPr defaultSize="0">
                <anchor moveWithCells="1" sizeWithCells="1">
                  <from>
                    <xdr:col>39</xdr:col>
                    <xdr:colOff>647700</xdr:colOff>
                    <xdr:row>0</xdr:row>
                    <xdr:rowOff>9525</xdr:rowOff>
                  </from>
                  <to>
                    <xdr:col>39</xdr:col>
                    <xdr:colOff>904875</xdr:colOff>
                    <xdr:row>1</xdr:row>
                    <xdr:rowOff>0</xdr:rowOff>
                  </to>
                </anchor>
              </controlPr>
            </control>
          </mc:Choice>
        </mc:AlternateContent>
        <mc:AlternateContent xmlns:mc="http://schemas.openxmlformats.org/markup-compatibility/2006">
          <mc:Choice Requires="x14">
            <control shapeId="1879" name="Spinner 855" r:id="rId22">
              <controlPr defaultSize="0">
                <anchor moveWithCells="1" sizeWithCells="1">
                  <from>
                    <xdr:col>38</xdr:col>
                    <xdr:colOff>266700</xdr:colOff>
                    <xdr:row>0</xdr:row>
                    <xdr:rowOff>0</xdr:rowOff>
                  </from>
                  <to>
                    <xdr:col>39</xdr:col>
                    <xdr:colOff>9525</xdr:colOff>
                    <xdr:row>1</xdr:row>
                    <xdr:rowOff>0</xdr:rowOff>
                  </to>
                </anchor>
              </controlPr>
            </control>
          </mc:Choice>
        </mc:AlternateContent>
        <mc:AlternateContent xmlns:mc="http://schemas.openxmlformats.org/markup-compatibility/2006">
          <mc:Choice Requires="x14">
            <control shapeId="3783" name="Spinner 2759" r:id="rId23">
              <controlPr defaultSize="0">
                <anchor moveWithCells="1" sizeWithCells="1">
                  <from>
                    <xdr:col>36</xdr:col>
                    <xdr:colOff>628650</xdr:colOff>
                    <xdr:row>0</xdr:row>
                    <xdr:rowOff>8255</xdr:rowOff>
                  </from>
                  <to>
                    <xdr:col>36</xdr:col>
                    <xdr:colOff>628650</xdr:colOff>
                    <xdr:row>0</xdr:row>
                    <xdr:rowOff>284480</xdr:rowOff>
                  </to>
                </anchor>
              </controlPr>
            </control>
          </mc:Choice>
        </mc:AlternateContent>
        <mc:AlternateContent xmlns:mc="http://schemas.openxmlformats.org/markup-compatibility/2006">
          <mc:Choice Requires="x14">
            <control shapeId="3784" name="Spinner 2760" r:id="rId24">
              <controlPr defaultSize="0">
                <anchor moveWithCells="1" sizeWithCells="1">
                  <from>
                    <xdr:col>38</xdr:col>
                    <xdr:colOff>647065</xdr:colOff>
                    <xdr:row>0</xdr:row>
                    <xdr:rowOff>8255</xdr:rowOff>
                  </from>
                  <to>
                    <xdr:col>38</xdr:col>
                    <xdr:colOff>904875</xdr:colOff>
                    <xdr:row>0</xdr:row>
                    <xdr:rowOff>284480</xdr:rowOff>
                  </to>
                </anchor>
              </controlPr>
            </control>
          </mc:Choice>
        </mc:AlternateContent>
        <mc:AlternateContent xmlns:mc="http://schemas.openxmlformats.org/markup-compatibility/2006">
          <mc:Choice Requires="x14">
            <control shapeId="3785" name="Spinner 2761" r:id="rId25">
              <controlPr defaultSize="0">
                <anchor moveWithCells="1" sizeWithCells="1">
                  <from>
                    <xdr:col>37</xdr:col>
                    <xdr:colOff>266700</xdr:colOff>
                    <xdr:row>0</xdr:row>
                    <xdr:rowOff>0</xdr:rowOff>
                  </from>
                  <to>
                    <xdr:col>38</xdr:col>
                    <xdr:colOff>8890</xdr:colOff>
                    <xdr:row>0</xdr:row>
                    <xdr:rowOff>276225</xdr:rowOff>
                  </to>
                </anchor>
              </controlPr>
            </control>
          </mc:Choice>
        </mc:AlternateContent>
        <mc:AlternateContent xmlns:mc="http://schemas.openxmlformats.org/markup-compatibility/2006">
          <mc:Choice Requires="x14">
            <control shapeId="3786" name="Spinner 2762" r:id="rId26">
              <controlPr defaultSize="0">
                <anchor moveWithCells="1" sizeWithCells="1">
                  <from>
                    <xdr:col>34</xdr:col>
                    <xdr:colOff>590550</xdr:colOff>
                    <xdr:row>0</xdr:row>
                    <xdr:rowOff>9525</xdr:rowOff>
                  </from>
                  <to>
                    <xdr:col>34</xdr:col>
                    <xdr:colOff>590550</xdr:colOff>
                    <xdr:row>0</xdr:row>
                    <xdr:rowOff>257175</xdr:rowOff>
                  </to>
                </anchor>
              </controlPr>
            </control>
          </mc:Choice>
        </mc:AlternateContent>
        <mc:AlternateContent xmlns:mc="http://schemas.openxmlformats.org/markup-compatibility/2006">
          <mc:Choice Requires="x14">
            <control shapeId="3787" name="Spinner 2763" r:id="rId27">
              <controlPr defaultSize="0">
                <anchor moveWithCells="1" sizeWithCells="1">
                  <from>
                    <xdr:col>38</xdr:col>
                    <xdr:colOff>628650</xdr:colOff>
                    <xdr:row>0</xdr:row>
                    <xdr:rowOff>9525</xdr:rowOff>
                  </from>
                  <to>
                    <xdr:col>38</xdr:col>
                    <xdr:colOff>790575</xdr:colOff>
                    <xdr:row>0</xdr:row>
                    <xdr:rowOff>257175</xdr:rowOff>
                  </to>
                </anchor>
              </controlPr>
            </control>
          </mc:Choice>
        </mc:AlternateContent>
        <mc:AlternateContent xmlns:mc="http://schemas.openxmlformats.org/markup-compatibility/2006">
          <mc:Choice Requires="x14">
            <control shapeId="3788" name="Spinner 2764" r:id="rId28">
              <controlPr defaultSize="0">
                <anchor moveWithCells="1" sizeWithCells="1">
                  <from>
                    <xdr:col>39</xdr:col>
                    <xdr:colOff>419100</xdr:colOff>
                    <xdr:row>0</xdr:row>
                    <xdr:rowOff>19050</xdr:rowOff>
                  </from>
                  <to>
                    <xdr:col>39</xdr:col>
                    <xdr:colOff>572135</xdr:colOff>
                    <xdr:row>0</xdr:row>
                    <xdr:rowOff>248285</xdr:rowOff>
                  </to>
                </anchor>
              </controlPr>
            </control>
          </mc:Choice>
        </mc:AlternateContent>
        <mc:AlternateContent xmlns:mc="http://schemas.openxmlformats.org/markup-compatibility/2006">
          <mc:Choice Requires="x14">
            <control shapeId="3789" name="Spinner 2765" r:id="rId29">
              <controlPr defaultSize="0">
                <anchor moveWithCells="1" sizeWithCells="1">
                  <from>
                    <xdr:col>38</xdr:col>
                    <xdr:colOff>628650</xdr:colOff>
                    <xdr:row>0</xdr:row>
                    <xdr:rowOff>9525</xdr:rowOff>
                  </from>
                  <to>
                    <xdr:col>38</xdr:col>
                    <xdr:colOff>790575</xdr:colOff>
                    <xdr:row>0</xdr:row>
                    <xdr:rowOff>257175</xdr:rowOff>
                  </to>
                </anchor>
              </controlPr>
            </control>
          </mc:Choice>
        </mc:AlternateContent>
        <mc:AlternateContent xmlns:mc="http://schemas.openxmlformats.org/markup-compatibility/2006">
          <mc:Choice Requires="x14">
            <control shapeId="3790" name="Spinner 2766" r:id="rId30">
              <controlPr defaultSize="0">
                <anchor moveWithCells="1" sizeWithCells="1">
                  <from>
                    <xdr:col>38</xdr:col>
                    <xdr:colOff>0</xdr:colOff>
                    <xdr:row>0</xdr:row>
                    <xdr:rowOff>9525</xdr:rowOff>
                  </from>
                  <to>
                    <xdr:col>38</xdr:col>
                    <xdr:colOff>0</xdr:colOff>
                    <xdr:row>1</xdr:row>
                    <xdr:rowOff>0</xdr:rowOff>
                  </to>
                </anchor>
              </controlPr>
            </control>
          </mc:Choice>
        </mc:AlternateContent>
        <mc:AlternateContent xmlns:mc="http://schemas.openxmlformats.org/markup-compatibility/2006">
          <mc:Choice Requires="x14">
            <control shapeId="3791" name="Spinner 2767" r:id="rId31">
              <controlPr defaultSize="0">
                <anchor moveWithCells="1" sizeWithCells="1">
                  <from>
                    <xdr:col>38</xdr:col>
                    <xdr:colOff>266700</xdr:colOff>
                    <xdr:row>0</xdr:row>
                    <xdr:rowOff>0</xdr:rowOff>
                  </from>
                  <to>
                    <xdr:col>39</xdr:col>
                    <xdr:colOff>9525</xdr:colOff>
                    <xdr:row>1</xdr:row>
                    <xdr:rowOff>0</xdr:rowOff>
                  </to>
                </anchor>
              </controlPr>
            </control>
          </mc:Choice>
        </mc:AlternateContent>
        <mc:AlternateContent xmlns:mc="http://schemas.openxmlformats.org/markup-compatibility/2006">
          <mc:Choice Requires="x14">
            <control shapeId="3792" name="Spinner 2768" r:id="rId32">
              <controlPr defaultSize="0">
                <anchor moveWithCells="1" sizeWithCells="1">
                  <from>
                    <xdr:col>36</xdr:col>
                    <xdr:colOff>628650</xdr:colOff>
                    <xdr:row>0</xdr:row>
                    <xdr:rowOff>8255</xdr:rowOff>
                  </from>
                  <to>
                    <xdr:col>36</xdr:col>
                    <xdr:colOff>628650</xdr:colOff>
                    <xdr:row>0</xdr:row>
                    <xdr:rowOff>284480</xdr:rowOff>
                  </to>
                </anchor>
              </controlPr>
            </control>
          </mc:Choice>
        </mc:AlternateContent>
        <mc:AlternateContent xmlns:mc="http://schemas.openxmlformats.org/markup-compatibility/2006">
          <mc:Choice Requires="x14">
            <control shapeId="3793" name="Spinner 2769" r:id="rId33">
              <controlPr defaultSize="0">
                <anchor moveWithCells="1" sizeWithCells="1">
                  <from>
                    <xdr:col>38</xdr:col>
                    <xdr:colOff>647065</xdr:colOff>
                    <xdr:row>0</xdr:row>
                    <xdr:rowOff>8255</xdr:rowOff>
                  </from>
                  <to>
                    <xdr:col>38</xdr:col>
                    <xdr:colOff>904875</xdr:colOff>
                    <xdr:row>0</xdr:row>
                    <xdr:rowOff>284480</xdr:rowOff>
                  </to>
                </anchor>
              </controlPr>
            </control>
          </mc:Choice>
        </mc:AlternateContent>
        <mc:AlternateContent xmlns:mc="http://schemas.openxmlformats.org/markup-compatibility/2006">
          <mc:Choice Requires="x14">
            <control shapeId="3794" name="Spinner 2770" r:id="rId34">
              <controlPr defaultSize="0">
                <anchor moveWithCells="1" sizeWithCells="1">
                  <from>
                    <xdr:col>37</xdr:col>
                    <xdr:colOff>266700</xdr:colOff>
                    <xdr:row>0</xdr:row>
                    <xdr:rowOff>0</xdr:rowOff>
                  </from>
                  <to>
                    <xdr:col>38</xdr:col>
                    <xdr:colOff>8890</xdr:colOff>
                    <xdr:row>0</xdr:row>
                    <xdr:rowOff>276225</xdr:rowOff>
                  </to>
                </anchor>
              </controlPr>
            </control>
          </mc:Choice>
        </mc:AlternateContent>
        <mc:AlternateContent xmlns:mc="http://schemas.openxmlformats.org/markup-compatibility/2006">
          <mc:Choice Requires="x14">
            <control shapeId="3795" name="Spinner 2771" r:id="rId35">
              <controlPr defaultSize="0">
                <anchor moveWithCells="1" sizeWithCells="1">
                  <from>
                    <xdr:col>34</xdr:col>
                    <xdr:colOff>590550</xdr:colOff>
                    <xdr:row>0</xdr:row>
                    <xdr:rowOff>9525</xdr:rowOff>
                  </from>
                  <to>
                    <xdr:col>34</xdr:col>
                    <xdr:colOff>590550</xdr:colOff>
                    <xdr:row>0</xdr:row>
                    <xdr:rowOff>257175</xdr:rowOff>
                  </to>
                </anchor>
              </controlPr>
            </control>
          </mc:Choice>
        </mc:AlternateContent>
        <mc:AlternateContent xmlns:mc="http://schemas.openxmlformats.org/markup-compatibility/2006">
          <mc:Choice Requires="x14">
            <control shapeId="3796" name="Spinner 2772" r:id="rId36">
              <controlPr defaultSize="0">
                <anchor moveWithCells="1" sizeWithCells="1">
                  <from>
                    <xdr:col>38</xdr:col>
                    <xdr:colOff>628650</xdr:colOff>
                    <xdr:row>0</xdr:row>
                    <xdr:rowOff>9525</xdr:rowOff>
                  </from>
                  <to>
                    <xdr:col>38</xdr:col>
                    <xdr:colOff>790575</xdr:colOff>
                    <xdr:row>0</xdr:row>
                    <xdr:rowOff>257175</xdr:rowOff>
                  </to>
                </anchor>
              </controlPr>
            </control>
          </mc:Choice>
        </mc:AlternateContent>
        <mc:AlternateContent xmlns:mc="http://schemas.openxmlformats.org/markup-compatibility/2006">
          <mc:Choice Requires="x14">
            <control shapeId="3797" name="Spinner 2773" r:id="rId37">
              <controlPr defaultSize="0">
                <anchor moveWithCells="1" sizeWithCells="1">
                  <from>
                    <xdr:col>39</xdr:col>
                    <xdr:colOff>419100</xdr:colOff>
                    <xdr:row>0</xdr:row>
                    <xdr:rowOff>19050</xdr:rowOff>
                  </from>
                  <to>
                    <xdr:col>39</xdr:col>
                    <xdr:colOff>572135</xdr:colOff>
                    <xdr:row>0</xdr:row>
                    <xdr:rowOff>248285</xdr:rowOff>
                  </to>
                </anchor>
              </controlPr>
            </control>
          </mc:Choice>
        </mc:AlternateContent>
        <mc:AlternateContent xmlns:mc="http://schemas.openxmlformats.org/markup-compatibility/2006">
          <mc:Choice Requires="x14">
            <control shapeId="3798" name="Spinner 2774" r:id="rId38">
              <controlPr defaultSize="0">
                <anchor moveWithCells="1" sizeWithCells="1">
                  <from>
                    <xdr:col>38</xdr:col>
                    <xdr:colOff>628650</xdr:colOff>
                    <xdr:row>0</xdr:row>
                    <xdr:rowOff>9525</xdr:rowOff>
                  </from>
                  <to>
                    <xdr:col>38</xdr:col>
                    <xdr:colOff>790575</xdr:colOff>
                    <xdr:row>0</xdr:row>
                    <xdr:rowOff>257175</xdr:rowOff>
                  </to>
                </anchor>
              </controlPr>
            </control>
          </mc:Choice>
        </mc:AlternateContent>
        <mc:AlternateContent xmlns:mc="http://schemas.openxmlformats.org/markup-compatibility/2006">
          <mc:Choice Requires="x14">
            <control shapeId="3799" name="Spinner 2775" r:id="rId39">
              <controlPr defaultSize="0">
                <anchor moveWithCells="1" sizeWithCells="1">
                  <from>
                    <xdr:col>38</xdr:col>
                    <xdr:colOff>0</xdr:colOff>
                    <xdr:row>0</xdr:row>
                    <xdr:rowOff>9525</xdr:rowOff>
                  </from>
                  <to>
                    <xdr:col>38</xdr:col>
                    <xdr:colOff>0</xdr:colOff>
                    <xdr:row>1</xdr:row>
                    <xdr:rowOff>0</xdr:rowOff>
                  </to>
                </anchor>
              </controlPr>
            </control>
          </mc:Choice>
        </mc:AlternateContent>
        <mc:AlternateContent xmlns:mc="http://schemas.openxmlformats.org/markup-compatibility/2006">
          <mc:Choice Requires="x14">
            <control shapeId="3800" name="Spinner 2776" r:id="rId40">
              <controlPr defaultSize="0">
                <anchor moveWithCells="1" sizeWithCells="1">
                  <from>
                    <xdr:col>39</xdr:col>
                    <xdr:colOff>647700</xdr:colOff>
                    <xdr:row>0</xdr:row>
                    <xdr:rowOff>9525</xdr:rowOff>
                  </from>
                  <to>
                    <xdr:col>39</xdr:col>
                    <xdr:colOff>904875</xdr:colOff>
                    <xdr:row>1</xdr:row>
                    <xdr:rowOff>0</xdr:rowOff>
                  </to>
                </anchor>
              </controlPr>
            </control>
          </mc:Choice>
        </mc:AlternateContent>
        <mc:AlternateContent xmlns:mc="http://schemas.openxmlformats.org/markup-compatibility/2006">
          <mc:Choice Requires="x14">
            <control shapeId="3801" name="Spinner 2777" r:id="rId41">
              <controlPr defaultSize="0">
                <anchor moveWithCells="1" sizeWithCells="1">
                  <from>
                    <xdr:col>38</xdr:col>
                    <xdr:colOff>266700</xdr:colOff>
                    <xdr:row>0</xdr:row>
                    <xdr:rowOff>0</xdr:rowOff>
                  </from>
                  <to>
                    <xdr:col>39</xdr:col>
                    <xdr:colOff>9525</xdr:colOff>
                    <xdr:row>1</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4"/>
  <sheetViews>
    <sheetView workbookViewId="0">
      <selection activeCell="D8" sqref="D8"/>
    </sheetView>
  </sheetViews>
  <sheetFormatPr defaultColWidth="9" defaultRowHeight="13.5" outlineLevelCol="6"/>
  <cols>
    <col min="3" max="3" width="51.25" customWidth="1"/>
    <col min="4" max="4" width="7.875" customWidth="1"/>
  </cols>
  <sheetData>
    <row r="1" spans="1:4">
      <c r="A1" s="44" t="s">
        <v>1</v>
      </c>
      <c r="B1" s="44" t="s">
        <v>3</v>
      </c>
      <c r="C1" s="44" t="s">
        <v>95</v>
      </c>
      <c r="D1" s="44" t="s">
        <v>96</v>
      </c>
    </row>
    <row r="2" ht="16.5" spans="1:5">
      <c r="A2" s="45"/>
      <c r="B2" s="46" t="s">
        <v>24</v>
      </c>
      <c r="C2" s="47" t="s">
        <v>25</v>
      </c>
      <c r="D2" s="48">
        <v>-230</v>
      </c>
      <c r="E2" s="49"/>
    </row>
    <row r="3" ht="16.5" spans="1:5">
      <c r="A3" s="45"/>
      <c r="B3" s="46" t="s">
        <v>97</v>
      </c>
      <c r="C3" s="47">
        <v>0</v>
      </c>
      <c r="D3" s="48"/>
      <c r="E3" s="49"/>
    </row>
    <row r="4" ht="16.5" spans="1:5">
      <c r="A4" s="45"/>
      <c r="B4" s="46" t="s">
        <v>98</v>
      </c>
      <c r="C4" s="47">
        <v>0</v>
      </c>
      <c r="D4" s="48"/>
      <c r="E4" s="49"/>
    </row>
    <row r="5" ht="16.5" spans="1:5">
      <c r="A5" s="45"/>
      <c r="B5" s="46" t="s">
        <v>57</v>
      </c>
      <c r="C5" s="47" t="s">
        <v>58</v>
      </c>
      <c r="D5" s="48">
        <v>195</v>
      </c>
      <c r="E5" s="49"/>
    </row>
    <row r="6" ht="16.5" spans="1:5">
      <c r="A6" s="45"/>
      <c r="B6" s="46" t="s">
        <v>59</v>
      </c>
      <c r="C6" s="47" t="s">
        <v>60</v>
      </c>
      <c r="D6" s="48">
        <v>155</v>
      </c>
      <c r="E6" s="49"/>
    </row>
    <row r="7" ht="16.5" spans="1:5">
      <c r="A7" s="45"/>
      <c r="B7" s="46" t="s">
        <v>29</v>
      </c>
      <c r="C7" s="47" t="s">
        <v>30</v>
      </c>
      <c r="D7" s="48">
        <v>119.5</v>
      </c>
      <c r="E7" s="49"/>
    </row>
    <row r="8" ht="16.5" spans="1:5">
      <c r="A8" s="45"/>
      <c r="B8" s="46"/>
      <c r="C8" s="47"/>
      <c r="D8" s="48"/>
      <c r="E8" s="49"/>
    </row>
    <row r="9" ht="16.5" spans="1:5">
      <c r="A9" s="45"/>
      <c r="B9" s="46"/>
      <c r="C9" s="47"/>
      <c r="D9" s="48"/>
      <c r="E9" s="49"/>
    </row>
    <row r="10" ht="16.5" spans="1:6">
      <c r="A10" s="45"/>
      <c r="B10" s="46"/>
      <c r="C10" s="47"/>
      <c r="D10" s="48"/>
      <c r="E10" s="49"/>
      <c r="F10" t="e">
        <f>VLOOKUP(B10,劳务费!C:L,10,0)</f>
        <v>#N/A</v>
      </c>
    </row>
    <row r="11" ht="16.5" spans="1:7">
      <c r="A11" s="45"/>
      <c r="B11" s="46"/>
      <c r="C11" s="47"/>
      <c r="D11" s="48"/>
      <c r="E11" s="49"/>
      <c r="F11" t="e">
        <f>VLOOKUP(B11,劳务费!C:L,10,0)</f>
        <v>#N/A</v>
      </c>
      <c r="G11" t="e">
        <f>D11-F11</f>
        <v>#N/A</v>
      </c>
    </row>
    <row r="12" ht="16.5" spans="1:6">
      <c r="A12" s="45"/>
      <c r="B12" s="46"/>
      <c r="C12" s="47"/>
      <c r="D12" s="48"/>
      <c r="E12" s="49"/>
      <c r="F12" t="e">
        <f>VLOOKUP(B12,劳务费!C:L,10,0)</f>
        <v>#N/A</v>
      </c>
    </row>
    <row r="13" spans="1:6">
      <c r="A13" s="45"/>
      <c r="B13" s="49"/>
      <c r="C13" s="49"/>
      <c r="D13" s="49"/>
      <c r="F13" t="e">
        <f>VLOOKUP(B13,劳务费!C:L,10,0)</f>
        <v>#N/A</v>
      </c>
    </row>
    <row r="14" spans="1:4">
      <c r="A14" t="s">
        <v>99</v>
      </c>
      <c r="D14">
        <f>SUM(D2:D13)</f>
        <v>239.5</v>
      </c>
    </row>
  </sheetData>
  <conditionalFormatting sqref="C2">
    <cfRule type="duplicateValues" dxfId="0" priority="91"/>
    <cfRule type="duplicateValues" dxfId="0" priority="89"/>
    <cfRule type="duplicateValues" dxfId="0" priority="87"/>
    <cfRule type="duplicateValues" dxfId="0" priority="85"/>
    <cfRule type="duplicateValues" dxfId="0" priority="83"/>
    <cfRule type="duplicateValues" dxfId="0" priority="81"/>
    <cfRule type="duplicateValues" dxfId="0" priority="79"/>
  </conditionalFormatting>
  <conditionalFormatting sqref="C3">
    <cfRule type="duplicateValues" dxfId="0" priority="77"/>
    <cfRule type="duplicateValues" dxfId="0" priority="67"/>
    <cfRule type="duplicateValues" dxfId="0" priority="57"/>
    <cfRule type="duplicateValues" dxfId="0" priority="47"/>
    <cfRule type="duplicateValues" dxfId="0" priority="37"/>
    <cfRule type="duplicateValues" dxfId="0" priority="27"/>
    <cfRule type="duplicateValues" dxfId="0" priority="17"/>
  </conditionalFormatting>
  <conditionalFormatting sqref="C4">
    <cfRule type="duplicateValues" dxfId="0" priority="76"/>
    <cfRule type="duplicateValues" dxfId="0" priority="66"/>
    <cfRule type="duplicateValues" dxfId="0" priority="56"/>
    <cfRule type="duplicateValues" dxfId="0" priority="46"/>
    <cfRule type="duplicateValues" dxfId="0" priority="36"/>
    <cfRule type="duplicateValues" dxfId="0" priority="26"/>
    <cfRule type="duplicateValues" dxfId="0" priority="16"/>
  </conditionalFormatting>
  <conditionalFormatting sqref="C5">
    <cfRule type="duplicateValues" dxfId="0" priority="75"/>
    <cfRule type="duplicateValues" dxfId="0" priority="65"/>
    <cfRule type="duplicateValues" dxfId="0" priority="55"/>
    <cfRule type="duplicateValues" dxfId="0" priority="45"/>
    <cfRule type="duplicateValues" dxfId="0" priority="35"/>
    <cfRule type="duplicateValues" dxfId="0" priority="25"/>
    <cfRule type="duplicateValues" dxfId="0" priority="15"/>
  </conditionalFormatting>
  <conditionalFormatting sqref="C6">
    <cfRule type="duplicateValues" dxfId="0" priority="7"/>
    <cfRule type="duplicateValues" dxfId="0" priority="6"/>
    <cfRule type="duplicateValues" dxfId="0" priority="5"/>
    <cfRule type="duplicateValues" dxfId="0" priority="4"/>
    <cfRule type="duplicateValues" dxfId="0" priority="3"/>
    <cfRule type="duplicateValues" dxfId="0" priority="2"/>
    <cfRule type="duplicateValues" dxfId="0" priority="1"/>
  </conditionalFormatting>
  <conditionalFormatting sqref="C7">
    <cfRule type="duplicateValues" dxfId="0" priority="73"/>
    <cfRule type="duplicateValues" dxfId="0" priority="63"/>
    <cfRule type="duplicateValues" dxfId="0" priority="53"/>
    <cfRule type="duplicateValues" dxfId="0" priority="43"/>
    <cfRule type="duplicateValues" dxfId="0" priority="33"/>
    <cfRule type="duplicateValues" dxfId="0" priority="23"/>
    <cfRule type="duplicateValues" dxfId="0" priority="13"/>
  </conditionalFormatting>
  <conditionalFormatting sqref="C8">
    <cfRule type="duplicateValues" dxfId="0" priority="72"/>
    <cfRule type="duplicateValues" dxfId="0" priority="62"/>
    <cfRule type="duplicateValues" dxfId="0" priority="52"/>
    <cfRule type="duplicateValues" dxfId="0" priority="42"/>
    <cfRule type="duplicateValues" dxfId="0" priority="32"/>
    <cfRule type="duplicateValues" dxfId="0" priority="22"/>
    <cfRule type="duplicateValues" dxfId="0" priority="12"/>
  </conditionalFormatting>
  <conditionalFormatting sqref="C9">
    <cfRule type="duplicateValues" dxfId="0" priority="71"/>
    <cfRule type="duplicateValues" dxfId="0" priority="61"/>
    <cfRule type="duplicateValues" dxfId="0" priority="51"/>
    <cfRule type="duplicateValues" dxfId="0" priority="41"/>
    <cfRule type="duplicateValues" dxfId="0" priority="31"/>
    <cfRule type="duplicateValues" dxfId="0" priority="21"/>
    <cfRule type="duplicateValues" dxfId="0" priority="11"/>
  </conditionalFormatting>
  <conditionalFormatting sqref="C10">
    <cfRule type="duplicateValues" dxfId="0" priority="70"/>
    <cfRule type="duplicateValues" dxfId="0" priority="60"/>
    <cfRule type="duplicateValues" dxfId="0" priority="50"/>
    <cfRule type="duplicateValues" dxfId="0" priority="40"/>
    <cfRule type="duplicateValues" dxfId="0" priority="30"/>
    <cfRule type="duplicateValues" dxfId="0" priority="20"/>
    <cfRule type="duplicateValues" dxfId="0" priority="10"/>
  </conditionalFormatting>
  <conditionalFormatting sqref="C11">
    <cfRule type="duplicateValues" dxfId="0" priority="69"/>
    <cfRule type="duplicateValues" dxfId="0" priority="59"/>
    <cfRule type="duplicateValues" dxfId="0" priority="49"/>
    <cfRule type="duplicateValues" dxfId="0" priority="39"/>
    <cfRule type="duplicateValues" dxfId="0" priority="29"/>
    <cfRule type="duplicateValues" dxfId="0" priority="19"/>
    <cfRule type="duplicateValues" dxfId="0" priority="9"/>
  </conditionalFormatting>
  <conditionalFormatting sqref="C12">
    <cfRule type="duplicateValues" dxfId="0" priority="68"/>
    <cfRule type="duplicateValues" dxfId="0" priority="58"/>
    <cfRule type="duplicateValues" dxfId="0" priority="48"/>
    <cfRule type="duplicateValues" dxfId="0" priority="38"/>
    <cfRule type="duplicateValues" dxfId="0" priority="28"/>
    <cfRule type="duplicateValues" dxfId="0" priority="18"/>
    <cfRule type="duplicateValues" dxfId="0" priority="8"/>
  </conditionalFormatting>
  <conditionalFormatting sqref="B13">
    <cfRule type="duplicateValues" dxfId="0" priority="663"/>
    <cfRule type="duplicateValues" dxfId="0" priority="680"/>
    <cfRule type="duplicateValues" dxfId="0" priority="697"/>
    <cfRule type="duplicateValues" dxfId="0" priority="714"/>
    <cfRule type="duplicateValues" dxfId="0" priority="731"/>
    <cfRule type="duplicateValues" dxfId="0" priority="748"/>
    <cfRule type="duplicateValues" dxfId="0" priority="765"/>
    <cfRule type="duplicateValues" dxfId="0" priority="782"/>
    <cfRule type="duplicateValues" dxfId="0" priority="799"/>
    <cfRule type="duplicateValues" dxfId="0" priority="816"/>
  </conditionalFormatting>
  <conditionalFormatting sqref="B1 B14:B1048576">
    <cfRule type="duplicateValues" dxfId="0" priority="837"/>
    <cfRule type="duplicateValues" dxfId="0" priority="1272"/>
    <cfRule type="duplicateValues" dxfId="0" priority="1445"/>
  </conditionalFormatting>
  <conditionalFormatting sqref="B1 B13:B1048576">
    <cfRule type="duplicateValues" dxfId="0" priority="662"/>
  </conditionalFormatting>
  <pageMargins left="0.75" right="0.75" top="1" bottom="1" header="0.5" footer="0.5"/>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U81"/>
  <sheetViews>
    <sheetView workbookViewId="0">
      <selection activeCell="S27" sqref="S1:T27"/>
    </sheetView>
  </sheetViews>
  <sheetFormatPr defaultColWidth="9" defaultRowHeight="13.5"/>
  <cols>
    <col min="14" max="16" width="9" style="1"/>
    <col min="19" max="20" width="9" style="1"/>
  </cols>
  <sheetData>
    <row r="1" ht="16.5" spans="1:21">
      <c r="A1" t="s">
        <v>18</v>
      </c>
      <c r="B1" t="s">
        <v>17</v>
      </c>
      <c r="C1" t="s">
        <v>18</v>
      </c>
      <c r="H1" t="s">
        <v>18</v>
      </c>
      <c r="I1" t="s">
        <v>17</v>
      </c>
      <c r="J1" t="s">
        <v>18</v>
      </c>
      <c r="N1" s="2" t="s">
        <v>100</v>
      </c>
      <c r="O1" s="2" t="s">
        <v>17</v>
      </c>
      <c r="P1" s="2" t="s">
        <v>100</v>
      </c>
      <c r="S1" s="24" t="s">
        <v>17</v>
      </c>
      <c r="T1" s="25" t="s">
        <v>18</v>
      </c>
      <c r="U1" s="26" t="s">
        <v>53</v>
      </c>
    </row>
    <row r="2" ht="16.5" spans="1:21">
      <c r="A2" t="s">
        <v>101</v>
      </c>
      <c r="B2" t="s">
        <v>17</v>
      </c>
      <c r="C2" t="s">
        <v>101</v>
      </c>
      <c r="H2" t="s">
        <v>101</v>
      </c>
      <c r="I2" t="s">
        <v>17</v>
      </c>
      <c r="J2" t="s">
        <v>101</v>
      </c>
      <c r="N2" s="3" t="s">
        <v>18</v>
      </c>
      <c r="O2" s="2" t="s">
        <v>17</v>
      </c>
      <c r="P2" s="3" t="s">
        <v>18</v>
      </c>
      <c r="S2" s="5" t="s">
        <v>23</v>
      </c>
      <c r="T2" s="5" t="s">
        <v>24</v>
      </c>
      <c r="U2" s="26"/>
    </row>
    <row r="3" spans="1:21">
      <c r="A3" t="s">
        <v>100</v>
      </c>
      <c r="B3" t="s">
        <v>17</v>
      </c>
      <c r="C3" t="s">
        <v>100</v>
      </c>
      <c r="H3" t="s">
        <v>100</v>
      </c>
      <c r="I3" t="s">
        <v>17</v>
      </c>
      <c r="J3" t="s">
        <v>100</v>
      </c>
      <c r="N3" s="4" t="s">
        <v>101</v>
      </c>
      <c r="O3" s="4" t="s">
        <v>17</v>
      </c>
      <c r="P3" s="4" t="s">
        <v>101</v>
      </c>
      <c r="S3" s="5" t="s">
        <v>23</v>
      </c>
      <c r="T3" s="5" t="s">
        <v>26</v>
      </c>
      <c r="U3" s="26"/>
    </row>
    <row r="4" spans="1:21">
      <c r="A4" t="s">
        <v>102</v>
      </c>
      <c r="B4" t="s">
        <v>23</v>
      </c>
      <c r="C4" t="s">
        <v>102</v>
      </c>
      <c r="H4" t="s">
        <v>103</v>
      </c>
      <c r="I4" t="s">
        <v>31</v>
      </c>
      <c r="J4" t="s">
        <v>103</v>
      </c>
      <c r="N4" s="5" t="s">
        <v>29</v>
      </c>
      <c r="O4" s="5" t="s">
        <v>23</v>
      </c>
      <c r="P4" s="5" t="s">
        <v>29</v>
      </c>
      <c r="S4" s="5" t="s">
        <v>23</v>
      </c>
      <c r="T4" s="27" t="s">
        <v>27</v>
      </c>
      <c r="U4" s="26" t="s">
        <v>53</v>
      </c>
    </row>
    <row r="5" ht="16.5" spans="1:21">
      <c r="A5" t="s">
        <v>104</v>
      </c>
      <c r="B5" t="s">
        <v>31</v>
      </c>
      <c r="C5" t="s">
        <v>104</v>
      </c>
      <c r="H5" t="s">
        <v>104</v>
      </c>
      <c r="I5" t="s">
        <v>31</v>
      </c>
      <c r="J5" t="s">
        <v>104</v>
      </c>
      <c r="N5" s="6" t="s">
        <v>104</v>
      </c>
      <c r="O5" s="7" t="s">
        <v>31</v>
      </c>
      <c r="P5" s="6" t="s">
        <v>104</v>
      </c>
      <c r="S5" s="5" t="s">
        <v>23</v>
      </c>
      <c r="T5" s="28" t="s">
        <v>28</v>
      </c>
      <c r="U5" s="26"/>
    </row>
    <row r="6" ht="16.5" spans="1:21">
      <c r="A6" t="s">
        <v>105</v>
      </c>
      <c r="B6" t="s">
        <v>31</v>
      </c>
      <c r="C6" t="s">
        <v>105</v>
      </c>
      <c r="H6" t="s">
        <v>34</v>
      </c>
      <c r="I6" t="s">
        <v>31</v>
      </c>
      <c r="J6" t="s">
        <v>34</v>
      </c>
      <c r="N6" s="6" t="s">
        <v>105</v>
      </c>
      <c r="O6" s="7" t="s">
        <v>31</v>
      </c>
      <c r="P6" s="6" t="s">
        <v>105</v>
      </c>
      <c r="S6" s="29" t="s">
        <v>31</v>
      </c>
      <c r="T6" s="30" t="s">
        <v>32</v>
      </c>
      <c r="U6" s="26"/>
    </row>
    <row r="7" ht="16.5" spans="1:21">
      <c r="A7" t="s">
        <v>106</v>
      </c>
      <c r="B7" t="s">
        <v>38</v>
      </c>
      <c r="C7" t="s">
        <v>106</v>
      </c>
      <c r="H7" t="s">
        <v>105</v>
      </c>
      <c r="I7" t="s">
        <v>31</v>
      </c>
      <c r="J7" t="s">
        <v>105</v>
      </c>
      <c r="N7" s="6" t="s">
        <v>103</v>
      </c>
      <c r="O7" s="7" t="s">
        <v>31</v>
      </c>
      <c r="P7" s="6" t="s">
        <v>103</v>
      </c>
      <c r="S7" s="29" t="s">
        <v>31</v>
      </c>
      <c r="T7" s="30" t="s">
        <v>34</v>
      </c>
      <c r="U7" s="31" t="s">
        <v>38</v>
      </c>
    </row>
    <row r="8" ht="16.5" spans="1:21">
      <c r="A8" t="s">
        <v>42</v>
      </c>
      <c r="B8" t="s">
        <v>38</v>
      </c>
      <c r="C8" t="s">
        <v>42</v>
      </c>
      <c r="H8" t="s">
        <v>35</v>
      </c>
      <c r="I8" t="s">
        <v>31</v>
      </c>
      <c r="J8" t="s">
        <v>35</v>
      </c>
      <c r="N8" s="6" t="s">
        <v>32</v>
      </c>
      <c r="O8" s="7" t="s">
        <v>31</v>
      </c>
      <c r="P8" s="6" t="s">
        <v>32</v>
      </c>
      <c r="S8" s="29" t="s">
        <v>31</v>
      </c>
      <c r="T8" s="30" t="s">
        <v>35</v>
      </c>
      <c r="U8" s="32"/>
    </row>
    <row r="9" ht="16.5" spans="1:21">
      <c r="A9" t="s">
        <v>43</v>
      </c>
      <c r="B9" t="s">
        <v>38</v>
      </c>
      <c r="C9" t="s">
        <v>43</v>
      </c>
      <c r="H9" t="s">
        <v>32</v>
      </c>
      <c r="I9" t="s">
        <v>31</v>
      </c>
      <c r="J9" t="s">
        <v>32</v>
      </c>
      <c r="N9" s="6" t="s">
        <v>34</v>
      </c>
      <c r="O9" s="7" t="s">
        <v>31</v>
      </c>
      <c r="P9" s="6" t="s">
        <v>34</v>
      </c>
      <c r="S9" s="29" t="s">
        <v>31</v>
      </c>
      <c r="T9" s="30" t="s">
        <v>36</v>
      </c>
      <c r="U9" s="32"/>
    </row>
    <row r="10" ht="16.5" spans="1:21">
      <c r="A10" t="s">
        <v>41</v>
      </c>
      <c r="B10" t="s">
        <v>38</v>
      </c>
      <c r="C10" t="s">
        <v>41</v>
      </c>
      <c r="H10" t="s">
        <v>42</v>
      </c>
      <c r="I10" t="s">
        <v>107</v>
      </c>
      <c r="J10" t="s">
        <v>42</v>
      </c>
      <c r="N10" s="6" t="s">
        <v>35</v>
      </c>
      <c r="O10" s="8" t="s">
        <v>31</v>
      </c>
      <c r="P10" s="6" t="s">
        <v>35</v>
      </c>
      <c r="S10" s="29" t="s">
        <v>31</v>
      </c>
      <c r="T10" s="30" t="s">
        <v>37</v>
      </c>
      <c r="U10" s="31" t="s">
        <v>38</v>
      </c>
    </row>
    <row r="11" ht="24" spans="1:21">
      <c r="A11" t="s">
        <v>40</v>
      </c>
      <c r="B11" t="s">
        <v>38</v>
      </c>
      <c r="C11" t="s">
        <v>40</v>
      </c>
      <c r="H11" t="s">
        <v>43</v>
      </c>
      <c r="I11" t="s">
        <v>107</v>
      </c>
      <c r="J11" t="s">
        <v>43</v>
      </c>
      <c r="N11" s="9" t="s">
        <v>39</v>
      </c>
      <c r="O11" s="10" t="s">
        <v>107</v>
      </c>
      <c r="P11" s="9" t="s">
        <v>39</v>
      </c>
      <c r="S11" s="33" t="s">
        <v>38</v>
      </c>
      <c r="T11" s="9" t="s">
        <v>39</v>
      </c>
      <c r="U11" s="32"/>
    </row>
    <row r="12" ht="24" spans="1:21">
      <c r="A12" t="s">
        <v>108</v>
      </c>
      <c r="B12" t="s">
        <v>38</v>
      </c>
      <c r="C12" t="s">
        <v>108</v>
      </c>
      <c r="H12" t="s">
        <v>41</v>
      </c>
      <c r="I12" t="s">
        <v>107</v>
      </c>
      <c r="J12" t="s">
        <v>41</v>
      </c>
      <c r="N12" s="9" t="s">
        <v>40</v>
      </c>
      <c r="O12" s="11" t="s">
        <v>107</v>
      </c>
      <c r="P12" s="9" t="s">
        <v>40</v>
      </c>
      <c r="S12" s="33" t="s">
        <v>38</v>
      </c>
      <c r="T12" s="9" t="s">
        <v>40</v>
      </c>
      <c r="U12" s="32"/>
    </row>
    <row r="13" ht="24" spans="1:21">
      <c r="A13" t="s">
        <v>109</v>
      </c>
      <c r="B13" t="s">
        <v>38</v>
      </c>
      <c r="C13" t="s">
        <v>109</v>
      </c>
      <c r="H13" t="s">
        <v>40</v>
      </c>
      <c r="I13" t="s">
        <v>107</v>
      </c>
      <c r="J13" t="s">
        <v>40</v>
      </c>
      <c r="N13" s="12" t="s">
        <v>109</v>
      </c>
      <c r="O13" s="13" t="s">
        <v>107</v>
      </c>
      <c r="P13" s="12" t="s">
        <v>109</v>
      </c>
      <c r="S13" s="33" t="s">
        <v>38</v>
      </c>
      <c r="T13" s="9" t="s">
        <v>41</v>
      </c>
      <c r="U13" s="31" t="s">
        <v>38</v>
      </c>
    </row>
    <row r="14" ht="24" spans="1:21">
      <c r="A14" t="s">
        <v>39</v>
      </c>
      <c r="B14" t="s">
        <v>38</v>
      </c>
      <c r="C14" t="s">
        <v>39</v>
      </c>
      <c r="H14" t="s">
        <v>109</v>
      </c>
      <c r="I14" t="s">
        <v>107</v>
      </c>
      <c r="J14" t="s">
        <v>109</v>
      </c>
      <c r="N14" s="14" t="s">
        <v>41</v>
      </c>
      <c r="O14" s="13" t="s">
        <v>107</v>
      </c>
      <c r="P14" s="14" t="s">
        <v>41</v>
      </c>
      <c r="S14" s="33" t="s">
        <v>38</v>
      </c>
      <c r="T14" s="9" t="s">
        <v>42</v>
      </c>
      <c r="U14" s="32"/>
    </row>
    <row r="15" ht="24" spans="1:21">
      <c r="A15" t="s">
        <v>110</v>
      </c>
      <c r="B15" t="s">
        <v>45</v>
      </c>
      <c r="C15" t="s">
        <v>110</v>
      </c>
      <c r="H15" t="s">
        <v>39</v>
      </c>
      <c r="I15" t="s">
        <v>107</v>
      </c>
      <c r="J15" t="s">
        <v>39</v>
      </c>
      <c r="N15" s="15" t="s">
        <v>42</v>
      </c>
      <c r="O15" s="16" t="s">
        <v>107</v>
      </c>
      <c r="P15" s="15" t="s">
        <v>42</v>
      </c>
      <c r="S15" s="33" t="s">
        <v>38</v>
      </c>
      <c r="T15" s="9" t="s">
        <v>43</v>
      </c>
      <c r="U15" s="32"/>
    </row>
    <row r="16" ht="24" spans="1:21">
      <c r="A16" t="s">
        <v>46</v>
      </c>
      <c r="B16" t="s">
        <v>45</v>
      </c>
      <c r="C16" t="s">
        <v>46</v>
      </c>
      <c r="H16" t="s">
        <v>46</v>
      </c>
      <c r="I16" t="s">
        <v>45</v>
      </c>
      <c r="J16" t="s">
        <v>46</v>
      </c>
      <c r="N16" s="9" t="s">
        <v>43</v>
      </c>
      <c r="O16" s="13" t="s">
        <v>107</v>
      </c>
      <c r="P16" s="9" t="s">
        <v>43</v>
      </c>
      <c r="S16" s="33" t="s">
        <v>38</v>
      </c>
      <c r="T16" s="9" t="s">
        <v>44</v>
      </c>
      <c r="U16" s="31" t="s">
        <v>38</v>
      </c>
    </row>
    <row r="17" ht="18.75" spans="1:21">
      <c r="A17" t="s">
        <v>47</v>
      </c>
      <c r="B17" t="s">
        <v>45</v>
      </c>
      <c r="C17" t="s">
        <v>47</v>
      </c>
      <c r="H17" t="s">
        <v>111</v>
      </c>
      <c r="I17" t="s">
        <v>45</v>
      </c>
      <c r="J17" t="s">
        <v>111</v>
      </c>
      <c r="N17" s="17" t="s">
        <v>46</v>
      </c>
      <c r="O17" s="18" t="s">
        <v>45</v>
      </c>
      <c r="P17" s="17" t="s">
        <v>46</v>
      </c>
      <c r="S17" s="34" t="s">
        <v>45</v>
      </c>
      <c r="T17" s="35" t="s">
        <v>46</v>
      </c>
      <c r="U17" s="32"/>
    </row>
    <row r="18" ht="18.75" spans="1:21">
      <c r="A18" t="s">
        <v>54</v>
      </c>
      <c r="B18" t="s">
        <v>53</v>
      </c>
      <c r="C18" t="s">
        <v>54</v>
      </c>
      <c r="H18" t="s">
        <v>49</v>
      </c>
      <c r="I18" t="s">
        <v>45</v>
      </c>
      <c r="J18" t="s">
        <v>49</v>
      </c>
      <c r="N18" s="17" t="s">
        <v>47</v>
      </c>
      <c r="O18" s="18" t="s">
        <v>45</v>
      </c>
      <c r="P18" s="17" t="s">
        <v>47</v>
      </c>
      <c r="S18" s="34" t="s">
        <v>45</v>
      </c>
      <c r="T18" s="35" t="s">
        <v>47</v>
      </c>
      <c r="U18" s="32"/>
    </row>
    <row r="19" ht="18.75" spans="1:21">
      <c r="A19" t="s">
        <v>55</v>
      </c>
      <c r="B19" t="s">
        <v>53</v>
      </c>
      <c r="C19" t="s">
        <v>55</v>
      </c>
      <c r="H19" t="s">
        <v>47</v>
      </c>
      <c r="I19" t="s">
        <v>45</v>
      </c>
      <c r="J19" t="s">
        <v>47</v>
      </c>
      <c r="N19" s="17" t="s">
        <v>49</v>
      </c>
      <c r="O19" s="18" t="s">
        <v>45</v>
      </c>
      <c r="P19" s="17" t="s">
        <v>49</v>
      </c>
      <c r="S19" s="34" t="s">
        <v>45</v>
      </c>
      <c r="T19" s="35" t="s">
        <v>48</v>
      </c>
      <c r="U19" s="31" t="s">
        <v>38</v>
      </c>
    </row>
    <row r="20" ht="18.75" spans="1:21">
      <c r="A20" t="s">
        <v>57</v>
      </c>
      <c r="B20" t="s">
        <v>56</v>
      </c>
      <c r="C20" t="s">
        <v>57</v>
      </c>
      <c r="H20" t="s">
        <v>54</v>
      </c>
      <c r="I20" t="s">
        <v>53</v>
      </c>
      <c r="J20" t="s">
        <v>54</v>
      </c>
      <c r="N20" s="17" t="s">
        <v>111</v>
      </c>
      <c r="O20" s="18" t="s">
        <v>45</v>
      </c>
      <c r="P20" s="17" t="s">
        <v>111</v>
      </c>
      <c r="S20" s="34" t="s">
        <v>45</v>
      </c>
      <c r="T20" s="35" t="s">
        <v>49</v>
      </c>
      <c r="U20" s="32"/>
    </row>
    <row r="21" ht="18.75" spans="1:21">
      <c r="A21" t="s">
        <v>59</v>
      </c>
      <c r="B21" t="s">
        <v>56</v>
      </c>
      <c r="C21" t="s">
        <v>59</v>
      </c>
      <c r="H21" t="s">
        <v>55</v>
      </c>
      <c r="I21" t="s">
        <v>53</v>
      </c>
      <c r="J21" t="s">
        <v>55</v>
      </c>
      <c r="N21" s="2" t="s">
        <v>54</v>
      </c>
      <c r="O21" s="5" t="s">
        <v>53</v>
      </c>
      <c r="P21" s="2" t="s">
        <v>54</v>
      </c>
      <c r="S21" s="34" t="s">
        <v>45</v>
      </c>
      <c r="T21" s="35" t="s">
        <v>50</v>
      </c>
      <c r="U21" s="32"/>
    </row>
    <row r="22" ht="18.75" spans="8:21">
      <c r="H22" t="s">
        <v>57</v>
      </c>
      <c r="I22" t="s">
        <v>56</v>
      </c>
      <c r="J22" t="s">
        <v>57</v>
      </c>
      <c r="N22" s="19" t="s">
        <v>55</v>
      </c>
      <c r="O22" s="5" t="s">
        <v>53</v>
      </c>
      <c r="P22" s="19" t="s">
        <v>55</v>
      </c>
      <c r="S22" s="34" t="s">
        <v>45</v>
      </c>
      <c r="T22" s="35" t="s">
        <v>51</v>
      </c>
      <c r="U22" s="31" t="s">
        <v>38</v>
      </c>
    </row>
    <row r="23" ht="18.75" spans="8:21">
      <c r="H23" t="s">
        <v>59</v>
      </c>
      <c r="I23" t="s">
        <v>56</v>
      </c>
      <c r="J23" t="s">
        <v>59</v>
      </c>
      <c r="N23" s="20" t="s">
        <v>57</v>
      </c>
      <c r="O23" s="21" t="s">
        <v>56</v>
      </c>
      <c r="P23" s="20" t="s">
        <v>57</v>
      </c>
      <c r="S23" s="34" t="s">
        <v>45</v>
      </c>
      <c r="T23" s="35" t="s">
        <v>52</v>
      </c>
      <c r="U23" s="32"/>
    </row>
    <row r="24" spans="14:21">
      <c r="N24" s="22" t="s">
        <v>59</v>
      </c>
      <c r="O24" s="21" t="s">
        <v>56</v>
      </c>
      <c r="P24" s="22" t="s">
        <v>59</v>
      </c>
      <c r="S24" s="5" t="s">
        <v>53</v>
      </c>
      <c r="T24" s="5" t="s">
        <v>54</v>
      </c>
      <c r="U24" s="32"/>
    </row>
    <row r="25" ht="18.75" spans="14:21">
      <c r="N25" s="17"/>
      <c r="O25" s="18"/>
      <c r="P25" s="17"/>
      <c r="S25" s="5" t="s">
        <v>53</v>
      </c>
      <c r="T25" s="36" t="s">
        <v>55</v>
      </c>
      <c r="U25" s="31" t="s">
        <v>56</v>
      </c>
    </row>
    <row r="26" ht="18.75" spans="14:21">
      <c r="N26" s="17"/>
      <c r="O26" s="18"/>
      <c r="P26" s="17"/>
      <c r="S26" s="33" t="s">
        <v>56</v>
      </c>
      <c r="T26" s="21" t="s">
        <v>57</v>
      </c>
      <c r="U26" s="32"/>
    </row>
    <row r="27" ht="18.75" spans="14:21">
      <c r="N27" s="17"/>
      <c r="O27" s="18"/>
      <c r="P27" s="17"/>
      <c r="S27" s="33" t="s">
        <v>56</v>
      </c>
      <c r="T27" s="21" t="s">
        <v>59</v>
      </c>
      <c r="U27" s="32"/>
    </row>
    <row r="28" ht="18.75" spans="14:21">
      <c r="N28" s="17"/>
      <c r="O28" s="18"/>
      <c r="P28" s="17"/>
      <c r="S28" s="5"/>
      <c r="T28" s="5"/>
      <c r="U28" s="31" t="s">
        <v>56</v>
      </c>
    </row>
    <row r="29" ht="18.75" spans="14:21">
      <c r="N29" s="17"/>
      <c r="O29" s="18"/>
      <c r="P29" s="17"/>
      <c r="S29" s="5"/>
      <c r="T29" s="36" t="s">
        <v>86</v>
      </c>
      <c r="U29" s="32"/>
    </row>
    <row r="30" ht="18.75" spans="14:21">
      <c r="N30" s="17"/>
      <c r="O30" s="18"/>
      <c r="P30" s="17"/>
      <c r="S30" s="5"/>
      <c r="T30" s="36"/>
      <c r="U30" s="32"/>
    </row>
    <row r="31" spans="14:21">
      <c r="N31" s="2"/>
      <c r="O31" s="2"/>
      <c r="P31" s="2"/>
      <c r="S31" s="5"/>
      <c r="T31" s="37" t="s">
        <v>86</v>
      </c>
      <c r="U31" s="38" t="s">
        <v>17</v>
      </c>
    </row>
    <row r="32" ht="18.75" spans="14:21">
      <c r="N32" s="2"/>
      <c r="O32" s="2"/>
      <c r="P32" s="2"/>
      <c r="S32" s="33"/>
      <c r="T32" s="14"/>
      <c r="U32" s="38"/>
    </row>
    <row r="33" ht="18.75" spans="14:21">
      <c r="N33" s="3"/>
      <c r="O33" s="2"/>
      <c r="P33" s="3"/>
      <c r="S33" s="39"/>
      <c r="T33" s="15"/>
      <c r="U33" s="40"/>
    </row>
    <row r="34" ht="18.75" spans="14:21">
      <c r="N34" s="3"/>
      <c r="O34" s="2"/>
      <c r="P34" s="3"/>
      <c r="S34" s="33"/>
      <c r="T34" s="9"/>
      <c r="U34" s="26" t="s">
        <v>23</v>
      </c>
    </row>
    <row r="35" ht="18.75" spans="14:21">
      <c r="N35" s="23"/>
      <c r="O35" s="21"/>
      <c r="P35" s="23"/>
      <c r="S35" s="33"/>
      <c r="T35" s="9"/>
      <c r="U35" s="26"/>
    </row>
    <row r="36" ht="18.75" spans="14:21">
      <c r="N36" s="23"/>
      <c r="O36" s="21"/>
      <c r="P36" s="23"/>
      <c r="S36" s="33"/>
      <c r="T36" s="9"/>
      <c r="U36" s="26"/>
    </row>
    <row r="37" ht="18.75" spans="14:21">
      <c r="N37" s="2"/>
      <c r="O37" s="5"/>
      <c r="P37" s="2"/>
      <c r="S37" s="33"/>
      <c r="T37" s="9"/>
      <c r="U37" s="26" t="s">
        <v>23</v>
      </c>
    </row>
    <row r="38" ht="18.75" spans="14:21">
      <c r="N38" s="19" t="s">
        <v>86</v>
      </c>
      <c r="O38" s="5"/>
      <c r="P38" s="19" t="s">
        <v>86</v>
      </c>
      <c r="S38" s="33"/>
      <c r="T38" s="9"/>
      <c r="U38" s="26"/>
    </row>
    <row r="39" ht="18.75" spans="14:21">
      <c r="N39" s="19"/>
      <c r="O39" s="5"/>
      <c r="P39" s="19"/>
      <c r="S39" s="33"/>
      <c r="T39" s="9"/>
      <c r="U39" s="26"/>
    </row>
    <row r="40" ht="18.75" spans="14:21">
      <c r="N40" s="19" t="s">
        <v>86</v>
      </c>
      <c r="O40" s="5"/>
      <c r="P40" s="19" t="s">
        <v>86</v>
      </c>
      <c r="S40" s="33"/>
      <c r="T40" s="9"/>
      <c r="U40" s="26" t="s">
        <v>23</v>
      </c>
    </row>
    <row r="41" ht="18.75" spans="14:21">
      <c r="N41" s="6"/>
      <c r="O41" s="7"/>
      <c r="P41" s="6"/>
      <c r="S41" s="33"/>
      <c r="T41" s="9"/>
      <c r="U41" s="26"/>
    </row>
    <row r="42" ht="18.75" spans="14:21">
      <c r="N42" s="6"/>
      <c r="O42" s="7"/>
      <c r="P42" s="6"/>
      <c r="S42" s="33"/>
      <c r="T42" s="9"/>
      <c r="U42" s="26"/>
    </row>
    <row r="43" ht="18.75" spans="14:21">
      <c r="N43" s="6"/>
      <c r="O43" s="7"/>
      <c r="P43" s="6"/>
      <c r="S43" s="33"/>
      <c r="T43" s="9"/>
      <c r="U43" s="26" t="s">
        <v>23</v>
      </c>
    </row>
    <row r="44" ht="18.75" spans="14:21">
      <c r="N44" s="6"/>
      <c r="O44" s="7"/>
      <c r="P44" s="6"/>
      <c r="S44" s="33"/>
      <c r="T44" s="21"/>
      <c r="U44" s="26"/>
    </row>
    <row r="45" ht="18.75" spans="14:21">
      <c r="N45" s="6"/>
      <c r="O45" s="7"/>
      <c r="P45" s="6"/>
      <c r="S45" s="33"/>
      <c r="T45" s="41" t="s">
        <v>86</v>
      </c>
      <c r="U45" s="26"/>
    </row>
    <row r="46" ht="18.75" spans="14:21">
      <c r="N46" s="6"/>
      <c r="O46" s="7"/>
      <c r="P46" s="6"/>
      <c r="S46" s="33"/>
      <c r="T46" s="21"/>
      <c r="U46" s="42" t="s">
        <v>45</v>
      </c>
    </row>
    <row r="47" ht="18.75" spans="14:21">
      <c r="N47" s="6"/>
      <c r="O47" s="7"/>
      <c r="P47" s="6"/>
      <c r="S47" s="33"/>
      <c r="T47" s="41" t="s">
        <v>86</v>
      </c>
      <c r="U47" s="42"/>
    </row>
    <row r="48" ht="16.5" spans="14:21">
      <c r="N48" s="6"/>
      <c r="O48" s="7"/>
      <c r="P48" s="6"/>
      <c r="S48" s="24"/>
      <c r="T48" s="25"/>
      <c r="U48" s="42"/>
    </row>
    <row r="49" ht="16.5" spans="14:21">
      <c r="N49" s="6"/>
      <c r="O49" s="7"/>
      <c r="P49" s="6"/>
      <c r="S49" s="24"/>
      <c r="T49" s="25"/>
      <c r="U49" s="42" t="s">
        <v>45</v>
      </c>
    </row>
    <row r="50" ht="16.5" spans="14:21">
      <c r="N50" s="6"/>
      <c r="O50" s="7"/>
      <c r="P50" s="6"/>
      <c r="S50" s="5"/>
      <c r="T50" s="5"/>
      <c r="U50" s="42"/>
    </row>
    <row r="51" ht="16.5" spans="14:21">
      <c r="N51" s="6"/>
      <c r="O51" s="7"/>
      <c r="P51" s="6"/>
      <c r="S51" s="5"/>
      <c r="T51" s="5"/>
      <c r="U51" s="42"/>
    </row>
    <row r="52" ht="16.5" spans="14:21">
      <c r="N52" s="6"/>
      <c r="O52" s="7"/>
      <c r="P52" s="6"/>
      <c r="S52" s="5"/>
      <c r="T52" s="5"/>
      <c r="U52" s="42" t="s">
        <v>45</v>
      </c>
    </row>
    <row r="53" ht="18.75" spans="14:21">
      <c r="N53" s="9"/>
      <c r="O53" s="13"/>
      <c r="P53" s="9"/>
      <c r="S53" s="5"/>
      <c r="T53" s="5"/>
      <c r="U53" s="42"/>
    </row>
    <row r="54" ht="18.75" spans="14:21">
      <c r="N54" s="9"/>
      <c r="O54" s="13"/>
      <c r="P54" s="9"/>
      <c r="S54" s="5"/>
      <c r="T54" s="5"/>
      <c r="U54" s="42"/>
    </row>
    <row r="55" ht="18.75" spans="14:21">
      <c r="N55" s="9"/>
      <c r="O55" s="13"/>
      <c r="P55" s="9"/>
      <c r="S55" s="5"/>
      <c r="T55" s="5"/>
      <c r="U55" s="42" t="s">
        <v>45</v>
      </c>
    </row>
    <row r="56" ht="18.75" spans="14:21">
      <c r="N56" s="9"/>
      <c r="O56" s="13"/>
      <c r="P56" s="9"/>
      <c r="S56" s="5"/>
      <c r="T56" s="5"/>
      <c r="U56" s="42"/>
    </row>
    <row r="57" ht="18.75" spans="14:21">
      <c r="N57" s="9"/>
      <c r="O57" s="13"/>
      <c r="P57" s="9"/>
      <c r="S57" s="5"/>
      <c r="T57" s="5"/>
      <c r="U57" s="42"/>
    </row>
    <row r="58" ht="18.75" spans="14:21">
      <c r="N58" s="9"/>
      <c r="O58" s="13"/>
      <c r="P58" s="9"/>
      <c r="S58" s="34"/>
      <c r="T58" s="35"/>
      <c r="U58" s="42" t="s">
        <v>45</v>
      </c>
    </row>
    <row r="59" ht="18.75" spans="14:21">
      <c r="N59" s="9"/>
      <c r="O59" s="13"/>
      <c r="P59" s="9"/>
      <c r="S59" s="34"/>
      <c r="T59" s="35"/>
      <c r="U59" s="42"/>
    </row>
    <row r="60" ht="18.75" spans="14:21">
      <c r="N60" s="9"/>
      <c r="O60" s="13"/>
      <c r="P60" s="9"/>
      <c r="S60" s="34"/>
      <c r="T60" s="35"/>
      <c r="U60" s="42"/>
    </row>
    <row r="61" ht="18.75" spans="14:21">
      <c r="N61" s="9"/>
      <c r="O61" s="13"/>
      <c r="P61" s="9"/>
      <c r="S61" s="34"/>
      <c r="T61" s="35"/>
      <c r="U61" s="42" t="s">
        <v>45</v>
      </c>
    </row>
    <row r="62" ht="18.75" spans="14:21">
      <c r="N62" s="12"/>
      <c r="O62" s="13"/>
      <c r="P62" s="12"/>
      <c r="S62" s="34"/>
      <c r="T62" s="35"/>
      <c r="U62" s="42"/>
    </row>
    <row r="63" ht="18.75" spans="14:21">
      <c r="N63" s="14"/>
      <c r="O63" s="13"/>
      <c r="P63" s="14"/>
      <c r="S63" s="34"/>
      <c r="T63" s="35"/>
      <c r="U63" s="42"/>
    </row>
    <row r="64" ht="18.75" spans="14:21">
      <c r="N64" s="15"/>
      <c r="O64" s="13"/>
      <c r="P64" s="15"/>
      <c r="S64" s="34"/>
      <c r="T64" s="35"/>
      <c r="U64" s="42" t="s">
        <v>45</v>
      </c>
    </row>
    <row r="65" ht="18.75" spans="14:21">
      <c r="N65" s="4"/>
      <c r="O65" s="4"/>
      <c r="P65" s="4"/>
      <c r="S65" s="34"/>
      <c r="T65" s="35"/>
      <c r="U65" s="42"/>
    </row>
    <row r="66" ht="18.75" spans="14:21">
      <c r="N66" s="4"/>
      <c r="O66" s="4"/>
      <c r="P66" s="4"/>
      <c r="S66" s="34"/>
      <c r="T66" s="35"/>
      <c r="U66" s="42"/>
    </row>
    <row r="67" ht="18.75" spans="14:21">
      <c r="N67" s="17"/>
      <c r="O67" s="18"/>
      <c r="P67" s="17"/>
      <c r="S67" s="34"/>
      <c r="T67" s="35"/>
      <c r="U67" s="43" t="s">
        <v>31</v>
      </c>
    </row>
    <row r="68" ht="18.75" spans="14:21">
      <c r="N68" s="17"/>
      <c r="O68" s="18"/>
      <c r="P68" s="17"/>
      <c r="S68" s="34"/>
      <c r="T68" s="35"/>
      <c r="U68" s="43"/>
    </row>
    <row r="69" ht="18.75" spans="14:21">
      <c r="N69" s="5"/>
      <c r="O69" s="5"/>
      <c r="P69" s="5"/>
      <c r="S69" s="34"/>
      <c r="T69" s="35"/>
      <c r="U69" s="43"/>
    </row>
    <row r="70" ht="18.75" spans="14:21">
      <c r="N70" s="5"/>
      <c r="O70" s="5"/>
      <c r="P70" s="5"/>
      <c r="S70" s="34"/>
      <c r="T70" s="35"/>
      <c r="U70" s="43" t="s">
        <v>31</v>
      </c>
    </row>
    <row r="71" ht="18.75" spans="19:21">
      <c r="S71" s="34"/>
      <c r="T71" s="35"/>
      <c r="U71" s="43"/>
    </row>
    <row r="72" ht="16.5" spans="19:21">
      <c r="S72" s="29"/>
      <c r="T72" s="30"/>
      <c r="U72" s="43"/>
    </row>
    <row r="73" ht="16.5" spans="19:21">
      <c r="S73" s="29"/>
      <c r="T73" s="30"/>
      <c r="U73" s="43" t="s">
        <v>31</v>
      </c>
    </row>
    <row r="74" ht="16.5" spans="19:21">
      <c r="S74" s="29"/>
      <c r="T74" s="30"/>
      <c r="U74" s="43"/>
    </row>
    <row r="75" ht="16.5" spans="19:21">
      <c r="S75" s="29"/>
      <c r="T75" s="30"/>
      <c r="U75" s="43"/>
    </row>
    <row r="76" ht="16.5" spans="19:21">
      <c r="S76" s="29"/>
      <c r="T76" s="30"/>
      <c r="U76" s="43" t="s">
        <v>31</v>
      </c>
    </row>
    <row r="77" ht="16.5" spans="19:21">
      <c r="S77" s="29"/>
      <c r="T77" s="30"/>
      <c r="U77" s="43"/>
    </row>
    <row r="78" ht="16.5" spans="19:21">
      <c r="S78" s="29"/>
      <c r="T78" s="30"/>
      <c r="U78" s="43"/>
    </row>
    <row r="79" ht="16.5" spans="19:21">
      <c r="S79" s="29"/>
      <c r="T79" s="30"/>
      <c r="U79" s="43" t="s">
        <v>31</v>
      </c>
    </row>
    <row r="80" ht="16.5" spans="19:21">
      <c r="S80" s="29"/>
      <c r="T80" s="30"/>
      <c r="U80" s="43"/>
    </row>
    <row r="81" ht="16.5" spans="19:21">
      <c r="S81" s="29"/>
      <c r="T81" s="30"/>
      <c r="U81" s="43"/>
    </row>
  </sheetData>
  <autoFilter ref="H4:I72">
    <extLst/>
  </autoFilter>
  <sortState ref="S1:T81">
    <sortCondition ref="S1"/>
  </sortState>
  <mergeCells count="27">
    <mergeCell ref="U1:U3"/>
    <mergeCell ref="U4:U6"/>
    <mergeCell ref="U7:U9"/>
    <mergeCell ref="U10:U12"/>
    <mergeCell ref="U13:U15"/>
    <mergeCell ref="U16:U18"/>
    <mergeCell ref="U19:U21"/>
    <mergeCell ref="U22:U24"/>
    <mergeCell ref="U25:U27"/>
    <mergeCell ref="U28:U30"/>
    <mergeCell ref="U31:U33"/>
    <mergeCell ref="U34:U36"/>
    <mergeCell ref="U37:U39"/>
    <mergeCell ref="U40:U42"/>
    <mergeCell ref="U43:U45"/>
    <mergeCell ref="U46:U48"/>
    <mergeCell ref="U49:U51"/>
    <mergeCell ref="U52:U54"/>
    <mergeCell ref="U55:U57"/>
    <mergeCell ref="U58:U60"/>
    <mergeCell ref="U61:U63"/>
    <mergeCell ref="U64:U66"/>
    <mergeCell ref="U67:U69"/>
    <mergeCell ref="U70:U72"/>
    <mergeCell ref="U73:U75"/>
    <mergeCell ref="U76:U78"/>
    <mergeCell ref="U79:U81"/>
  </mergeCells>
  <conditionalFormatting sqref="T7">
    <cfRule type="duplicateValues" dxfId="1" priority="135"/>
    <cfRule type="duplicateValues" dxfId="1" priority="129"/>
    <cfRule type="duplicateValues" dxfId="1" priority="123"/>
    <cfRule type="duplicateValues" dxfId="1" priority="117"/>
  </conditionalFormatting>
  <conditionalFormatting sqref="T10">
    <cfRule type="duplicateValues" dxfId="1" priority="134"/>
    <cfRule type="duplicateValues" dxfId="1" priority="128"/>
    <cfRule type="duplicateValues" dxfId="1" priority="122"/>
    <cfRule type="duplicateValues" dxfId="1" priority="116"/>
  </conditionalFormatting>
  <conditionalFormatting sqref="N13">
    <cfRule type="duplicateValues" dxfId="0" priority="277"/>
  </conditionalFormatting>
  <conditionalFormatting sqref="P13">
    <cfRule type="duplicateValues" dxfId="0" priority="196"/>
  </conditionalFormatting>
  <conditionalFormatting sqref="T13">
    <cfRule type="duplicateValues" dxfId="1" priority="133"/>
    <cfRule type="duplicateValues" dxfId="1" priority="127"/>
    <cfRule type="duplicateValues" dxfId="1" priority="121"/>
    <cfRule type="duplicateValues" dxfId="1" priority="115"/>
  </conditionalFormatting>
  <conditionalFormatting sqref="T16">
    <cfRule type="duplicateValues" dxfId="1" priority="132"/>
    <cfRule type="duplicateValues" dxfId="1" priority="126"/>
    <cfRule type="duplicateValues" dxfId="1" priority="120"/>
    <cfRule type="duplicateValues" dxfId="1" priority="114"/>
  </conditionalFormatting>
  <conditionalFormatting sqref="T19">
    <cfRule type="duplicateValues" dxfId="1" priority="131"/>
    <cfRule type="duplicateValues" dxfId="1" priority="125"/>
    <cfRule type="duplicateValues" dxfId="1" priority="119"/>
    <cfRule type="duplicateValues" dxfId="1" priority="113"/>
  </conditionalFormatting>
  <conditionalFormatting sqref="T22">
    <cfRule type="duplicateValues" dxfId="1" priority="130"/>
    <cfRule type="duplicateValues" dxfId="1" priority="124"/>
    <cfRule type="duplicateValues" dxfId="1" priority="118"/>
    <cfRule type="duplicateValues" dxfId="1" priority="112"/>
  </conditionalFormatting>
  <conditionalFormatting sqref="T25">
    <cfRule type="duplicateValues" dxfId="2" priority="110"/>
    <cfRule type="duplicateValues" dxfId="2" priority="108"/>
    <cfRule type="duplicateValues" dxfId="2" priority="106"/>
    <cfRule type="duplicateValues" dxfId="2" priority="104"/>
  </conditionalFormatting>
  <conditionalFormatting sqref="T28">
    <cfRule type="duplicateValues" dxfId="2" priority="109"/>
    <cfRule type="duplicateValues" dxfId="2" priority="107"/>
    <cfRule type="duplicateValues" dxfId="2" priority="105"/>
    <cfRule type="duplicateValues" dxfId="2" priority="103"/>
  </conditionalFormatting>
  <conditionalFormatting sqref="T31">
    <cfRule type="duplicateValues" dxfId="0" priority="111"/>
  </conditionalFormatting>
  <conditionalFormatting sqref="S34">
    <cfRule type="duplicateValues" dxfId="2" priority="16"/>
    <cfRule type="duplicateValues" dxfId="2" priority="14"/>
    <cfRule type="duplicateValues" dxfId="2" priority="12"/>
    <cfRule type="duplicateValues" dxfId="2" priority="10"/>
  </conditionalFormatting>
  <conditionalFormatting sqref="T34">
    <cfRule type="duplicateValues" dxfId="2" priority="168"/>
    <cfRule type="duplicateValues" dxfId="2" priority="162"/>
    <cfRule type="duplicateValues" dxfId="2" priority="156"/>
    <cfRule type="duplicateValues" dxfId="2" priority="150"/>
  </conditionalFormatting>
  <conditionalFormatting sqref="U34">
    <cfRule type="duplicateValues" dxfId="2" priority="67"/>
    <cfRule type="duplicateValues" dxfId="2" priority="65"/>
    <cfRule type="duplicateValues" dxfId="2" priority="63"/>
    <cfRule type="duplicateValues" dxfId="2" priority="61"/>
  </conditionalFormatting>
  <conditionalFormatting sqref="S37">
    <cfRule type="duplicateValues" dxfId="2" priority="15"/>
    <cfRule type="duplicateValues" dxfId="2" priority="13"/>
    <cfRule type="duplicateValues" dxfId="2" priority="11"/>
    <cfRule type="duplicateValues" dxfId="2" priority="9"/>
  </conditionalFormatting>
  <conditionalFormatting sqref="T37">
    <cfRule type="duplicateValues" dxfId="2" priority="167"/>
    <cfRule type="duplicateValues" dxfId="2" priority="161"/>
    <cfRule type="duplicateValues" dxfId="2" priority="155"/>
    <cfRule type="duplicateValues" dxfId="2" priority="149"/>
  </conditionalFormatting>
  <conditionalFormatting sqref="U37">
    <cfRule type="duplicateValues" dxfId="2" priority="66"/>
    <cfRule type="duplicateValues" dxfId="2" priority="64"/>
    <cfRule type="duplicateValues" dxfId="2" priority="62"/>
    <cfRule type="duplicateValues" dxfId="2" priority="60"/>
  </conditionalFormatting>
  <conditionalFormatting sqref="S40">
    <cfRule type="duplicateValues" dxfId="2" priority="8"/>
    <cfRule type="duplicateValues" dxfId="2" priority="6"/>
    <cfRule type="duplicateValues" dxfId="2" priority="4"/>
    <cfRule type="duplicateValues" dxfId="2" priority="2"/>
  </conditionalFormatting>
  <conditionalFormatting sqref="T40">
    <cfRule type="duplicateValues" dxfId="2" priority="166"/>
    <cfRule type="duplicateValues" dxfId="2" priority="160"/>
    <cfRule type="duplicateValues" dxfId="2" priority="154"/>
    <cfRule type="duplicateValues" dxfId="2" priority="148"/>
  </conditionalFormatting>
  <conditionalFormatting sqref="U40">
    <cfRule type="duplicateValues" dxfId="2" priority="59"/>
    <cfRule type="duplicateValues" dxfId="2" priority="57"/>
    <cfRule type="duplicateValues" dxfId="2" priority="55"/>
    <cfRule type="duplicateValues" dxfId="2" priority="53"/>
  </conditionalFormatting>
  <conditionalFormatting sqref="S43">
    <cfRule type="duplicateValues" dxfId="2" priority="7"/>
    <cfRule type="duplicateValues" dxfId="2" priority="5"/>
    <cfRule type="duplicateValues" dxfId="2" priority="3"/>
    <cfRule type="duplicateValues" dxfId="2" priority="1"/>
  </conditionalFormatting>
  <conditionalFormatting sqref="T43">
    <cfRule type="duplicateValues" dxfId="2" priority="165"/>
    <cfRule type="duplicateValues" dxfId="2" priority="159"/>
    <cfRule type="duplicateValues" dxfId="2" priority="153"/>
    <cfRule type="duplicateValues" dxfId="2" priority="147"/>
  </conditionalFormatting>
  <conditionalFormatting sqref="U43">
    <cfRule type="duplicateValues" dxfId="2" priority="58"/>
    <cfRule type="duplicateValues" dxfId="2" priority="56"/>
    <cfRule type="duplicateValues" dxfId="2" priority="54"/>
    <cfRule type="duplicateValues" dxfId="2" priority="52"/>
  </conditionalFormatting>
  <conditionalFormatting sqref="N44">
    <cfRule type="duplicateValues" dxfId="3" priority="258"/>
    <cfRule type="duplicateValues" dxfId="3" priority="264"/>
    <cfRule type="duplicateValues" dxfId="3" priority="270"/>
    <cfRule type="duplicateValues" dxfId="3" priority="276"/>
  </conditionalFormatting>
  <conditionalFormatting sqref="P44">
    <cfRule type="duplicateValues" dxfId="3" priority="177"/>
    <cfRule type="duplicateValues" dxfId="3" priority="183"/>
    <cfRule type="duplicateValues" dxfId="3" priority="189"/>
    <cfRule type="duplicateValues" dxfId="3" priority="195"/>
  </conditionalFormatting>
  <conditionalFormatting sqref="T46">
    <cfRule type="duplicateValues" dxfId="2" priority="164"/>
    <cfRule type="duplicateValues" dxfId="2" priority="158"/>
    <cfRule type="duplicateValues" dxfId="2" priority="152"/>
    <cfRule type="duplicateValues" dxfId="2" priority="146"/>
  </conditionalFormatting>
  <conditionalFormatting sqref="N47">
    <cfRule type="duplicateValues" dxfId="3" priority="257"/>
    <cfRule type="duplicateValues" dxfId="3" priority="263"/>
    <cfRule type="duplicateValues" dxfId="3" priority="269"/>
    <cfRule type="duplicateValues" dxfId="3" priority="275"/>
  </conditionalFormatting>
  <conditionalFormatting sqref="P47">
    <cfRule type="duplicateValues" dxfId="3" priority="176"/>
    <cfRule type="duplicateValues" dxfId="3" priority="182"/>
    <cfRule type="duplicateValues" dxfId="3" priority="188"/>
    <cfRule type="duplicateValues" dxfId="3" priority="194"/>
  </conditionalFormatting>
  <conditionalFormatting sqref="T49">
    <cfRule type="duplicateValues" dxfId="2" priority="163"/>
    <cfRule type="duplicateValues" dxfId="2" priority="157"/>
    <cfRule type="duplicateValues" dxfId="2" priority="151"/>
    <cfRule type="duplicateValues" dxfId="2" priority="145"/>
  </conditionalFormatting>
  <conditionalFormatting sqref="N50">
    <cfRule type="duplicateValues" dxfId="3" priority="256"/>
    <cfRule type="duplicateValues" dxfId="3" priority="262"/>
    <cfRule type="duplicateValues" dxfId="3" priority="268"/>
    <cfRule type="duplicateValues" dxfId="3" priority="274"/>
  </conditionalFormatting>
  <conditionalFormatting sqref="P50">
    <cfRule type="duplicateValues" dxfId="3" priority="175"/>
    <cfRule type="duplicateValues" dxfId="3" priority="181"/>
    <cfRule type="duplicateValues" dxfId="3" priority="187"/>
    <cfRule type="duplicateValues" dxfId="3" priority="193"/>
  </conditionalFormatting>
  <conditionalFormatting sqref="N53">
    <cfRule type="duplicateValues" dxfId="3" priority="255"/>
    <cfRule type="duplicateValues" dxfId="3" priority="261"/>
    <cfRule type="duplicateValues" dxfId="3" priority="267"/>
    <cfRule type="duplicateValues" dxfId="3" priority="273"/>
  </conditionalFormatting>
  <conditionalFormatting sqref="P53">
    <cfRule type="duplicateValues" dxfId="3" priority="174"/>
    <cfRule type="duplicateValues" dxfId="3" priority="180"/>
    <cfRule type="duplicateValues" dxfId="3" priority="186"/>
    <cfRule type="duplicateValues" dxfId="3" priority="192"/>
  </conditionalFormatting>
  <conditionalFormatting sqref="N56">
    <cfRule type="duplicateValues" dxfId="3" priority="254"/>
    <cfRule type="duplicateValues" dxfId="3" priority="260"/>
    <cfRule type="duplicateValues" dxfId="3" priority="266"/>
    <cfRule type="duplicateValues" dxfId="3" priority="272"/>
  </conditionalFormatting>
  <conditionalFormatting sqref="P56">
    <cfRule type="duplicateValues" dxfId="3" priority="173"/>
    <cfRule type="duplicateValues" dxfId="3" priority="179"/>
    <cfRule type="duplicateValues" dxfId="3" priority="185"/>
    <cfRule type="duplicateValues" dxfId="3" priority="191"/>
  </conditionalFormatting>
  <conditionalFormatting sqref="N59">
    <cfRule type="duplicateValues" dxfId="3" priority="253"/>
    <cfRule type="duplicateValues" dxfId="3" priority="259"/>
    <cfRule type="duplicateValues" dxfId="3" priority="265"/>
    <cfRule type="duplicateValues" dxfId="3" priority="271"/>
  </conditionalFormatting>
  <conditionalFormatting sqref="P59">
    <cfRule type="duplicateValues" dxfId="3" priority="172"/>
    <cfRule type="duplicateValues" dxfId="3" priority="178"/>
    <cfRule type="duplicateValues" dxfId="3" priority="184"/>
    <cfRule type="duplicateValues" dxfId="3" priority="190"/>
  </conditionalFormatting>
  <conditionalFormatting sqref="N1:N3">
    <cfRule type="duplicateValues" dxfId="0" priority="332"/>
    <cfRule type="duplicateValues" dxfId="0" priority="331"/>
    <cfRule type="duplicateValues" dxfId="0" priority="330"/>
    <cfRule type="duplicateValues" dxfId="0" priority="329"/>
    <cfRule type="duplicateValues" dxfId="0" priority="328"/>
    <cfRule type="duplicateValues" dxfId="0" priority="327"/>
    <cfRule type="duplicateValues" dxfId="0" priority="326"/>
  </conditionalFormatting>
  <conditionalFormatting sqref="N4:N6">
    <cfRule type="duplicateValues" dxfId="0" priority="325"/>
    <cfRule type="duplicateValues" dxfId="0" priority="324"/>
    <cfRule type="duplicateValues" dxfId="0" priority="323"/>
    <cfRule type="duplicateValues" dxfId="0" priority="322"/>
    <cfRule type="duplicateValues" dxfId="0" priority="321"/>
    <cfRule type="duplicateValues" dxfId="0" priority="320"/>
    <cfRule type="duplicateValues" dxfId="0" priority="319"/>
  </conditionalFormatting>
  <conditionalFormatting sqref="N10:N12">
    <cfRule type="duplicateValues" dxfId="0" priority="288"/>
    <cfRule type="duplicateValues" dxfId="0" priority="287"/>
    <cfRule type="duplicateValues" dxfId="0" priority="286"/>
    <cfRule type="duplicateValues" dxfId="0" priority="285"/>
    <cfRule type="duplicateValues" dxfId="0" priority="284"/>
    <cfRule type="duplicateValues" dxfId="0" priority="283"/>
    <cfRule type="duplicateValues" dxfId="0" priority="282"/>
    <cfRule type="duplicateValues" dxfId="0" priority="281"/>
    <cfRule type="duplicateValues" dxfId="4" priority="280"/>
    <cfRule type="duplicateValues" dxfId="0" priority="279"/>
    <cfRule type="duplicateValues" dxfId="0" priority="278"/>
  </conditionalFormatting>
  <conditionalFormatting sqref="N35:N37">
    <cfRule type="duplicateValues" dxfId="2" priority="304"/>
    <cfRule type="duplicateValues" dxfId="2" priority="305"/>
    <cfRule type="duplicateValues" dxfId="2" priority="306"/>
    <cfRule type="duplicateValues" dxfId="2" priority="307"/>
  </conditionalFormatting>
  <conditionalFormatting sqref="N38:N40">
    <cfRule type="duplicateValues" dxfId="2" priority="300"/>
    <cfRule type="duplicateValues" dxfId="2" priority="301"/>
    <cfRule type="duplicateValues" dxfId="2" priority="302"/>
    <cfRule type="duplicateValues" dxfId="2" priority="303"/>
  </conditionalFormatting>
  <conditionalFormatting sqref="N41:N43">
    <cfRule type="duplicateValues" dxfId="2" priority="296"/>
    <cfRule type="duplicateValues" dxfId="2" priority="297"/>
    <cfRule type="duplicateValues" dxfId="2" priority="298"/>
    <cfRule type="duplicateValues" dxfId="2" priority="299"/>
  </conditionalFormatting>
  <conditionalFormatting sqref="N62:N64">
    <cfRule type="duplicateValues" dxfId="0" priority="250"/>
    <cfRule type="duplicateValues" dxfId="0" priority="251"/>
    <cfRule type="duplicateValues" dxfId="0" priority="252"/>
  </conditionalFormatting>
  <conditionalFormatting sqref="N68:N70">
    <cfRule type="duplicateValues" dxfId="0" priority="333"/>
    <cfRule type="duplicateValues" dxfId="0" priority="334"/>
    <cfRule type="duplicateValues" dxfId="0" priority="335"/>
    <cfRule type="duplicateValues" dxfId="0" priority="336"/>
    <cfRule type="duplicateValues" dxfId="0" priority="337"/>
  </conditionalFormatting>
  <conditionalFormatting sqref="O1:O3">
    <cfRule type="duplicateValues" dxfId="0" priority="318"/>
    <cfRule type="duplicateValues" dxfId="0" priority="317"/>
    <cfRule type="duplicateValues" dxfId="0" priority="316"/>
    <cfRule type="duplicateValues" dxfId="0" priority="315"/>
    <cfRule type="duplicateValues" dxfId="0" priority="314"/>
    <cfRule type="duplicateValues" dxfId="0" priority="313"/>
    <cfRule type="duplicateValues" dxfId="0" priority="312"/>
  </conditionalFormatting>
  <conditionalFormatting sqref="O65:O67">
    <cfRule type="duplicateValues" dxfId="0" priority="243"/>
    <cfRule type="duplicateValues" dxfId="0" priority="244"/>
    <cfRule type="duplicateValues" dxfId="0" priority="245"/>
    <cfRule type="duplicateValues" dxfId="0" priority="246"/>
    <cfRule type="duplicateValues" dxfId="0" priority="247"/>
    <cfRule type="duplicateValues" dxfId="0" priority="248"/>
    <cfRule type="duplicateValues" dxfId="0" priority="249"/>
  </conditionalFormatting>
  <conditionalFormatting sqref="P1:P3">
    <cfRule type="duplicateValues" dxfId="0" priority="237"/>
    <cfRule type="duplicateValues" dxfId="0" priority="236"/>
    <cfRule type="duplicateValues" dxfId="0" priority="235"/>
    <cfRule type="duplicateValues" dxfId="0" priority="234"/>
    <cfRule type="duplicateValues" dxfId="0" priority="233"/>
    <cfRule type="duplicateValues" dxfId="0" priority="232"/>
    <cfRule type="duplicateValues" dxfId="0" priority="231"/>
  </conditionalFormatting>
  <conditionalFormatting sqref="P4:P6">
    <cfRule type="duplicateValues" dxfId="0" priority="230"/>
    <cfRule type="duplicateValues" dxfId="0" priority="229"/>
    <cfRule type="duplicateValues" dxfId="0" priority="228"/>
    <cfRule type="duplicateValues" dxfId="0" priority="227"/>
    <cfRule type="duplicateValues" dxfId="0" priority="226"/>
    <cfRule type="duplicateValues" dxfId="0" priority="225"/>
    <cfRule type="duplicateValues" dxfId="0" priority="224"/>
  </conditionalFormatting>
  <conditionalFormatting sqref="P10:P12">
    <cfRule type="duplicateValues" dxfId="0" priority="207"/>
    <cfRule type="duplicateValues" dxfId="0" priority="206"/>
    <cfRule type="duplicateValues" dxfId="0" priority="205"/>
    <cfRule type="duplicateValues" dxfId="0" priority="204"/>
    <cfRule type="duplicateValues" dxfId="0" priority="203"/>
    <cfRule type="duplicateValues" dxfId="0" priority="202"/>
    <cfRule type="duplicateValues" dxfId="0" priority="201"/>
    <cfRule type="duplicateValues" dxfId="0" priority="200"/>
    <cfRule type="duplicateValues" dxfId="4" priority="199"/>
    <cfRule type="duplicateValues" dxfId="0" priority="198"/>
    <cfRule type="duplicateValues" dxfId="0" priority="197"/>
  </conditionalFormatting>
  <conditionalFormatting sqref="P35:P37">
    <cfRule type="duplicateValues" dxfId="2" priority="216"/>
    <cfRule type="duplicateValues" dxfId="2" priority="217"/>
    <cfRule type="duplicateValues" dxfId="2" priority="218"/>
    <cfRule type="duplicateValues" dxfId="2" priority="219"/>
  </conditionalFormatting>
  <conditionalFormatting sqref="P38:P40">
    <cfRule type="duplicateValues" dxfId="2" priority="212"/>
    <cfRule type="duplicateValues" dxfId="2" priority="213"/>
    <cfRule type="duplicateValues" dxfId="2" priority="214"/>
    <cfRule type="duplicateValues" dxfId="2" priority="215"/>
  </conditionalFormatting>
  <conditionalFormatting sqref="P41:P43">
    <cfRule type="duplicateValues" dxfId="2" priority="208"/>
    <cfRule type="duplicateValues" dxfId="2" priority="209"/>
    <cfRule type="duplicateValues" dxfId="2" priority="210"/>
    <cfRule type="duplicateValues" dxfId="2" priority="211"/>
  </conditionalFormatting>
  <conditionalFormatting sqref="P62:P64">
    <cfRule type="duplicateValues" dxfId="0" priority="169"/>
    <cfRule type="duplicateValues" dxfId="0" priority="170"/>
    <cfRule type="duplicateValues" dxfId="0" priority="171"/>
  </conditionalFormatting>
  <conditionalFormatting sqref="P68:P70">
    <cfRule type="duplicateValues" dxfId="0" priority="238"/>
    <cfRule type="duplicateValues" dxfId="0" priority="239"/>
    <cfRule type="duplicateValues" dxfId="0" priority="240"/>
    <cfRule type="duplicateValues" dxfId="0" priority="241"/>
    <cfRule type="duplicateValues" dxfId="0" priority="242"/>
  </conditionalFormatting>
  <conditionalFormatting sqref="S1:S3">
    <cfRule type="duplicateValues" dxfId="0" priority="51"/>
    <cfRule type="duplicateValues" dxfId="0" priority="50"/>
    <cfRule type="duplicateValues" dxfId="0" priority="49"/>
    <cfRule type="duplicateValues" dxfId="0" priority="48"/>
    <cfRule type="duplicateValues" dxfId="0" priority="47"/>
    <cfRule type="duplicateValues" dxfId="0" priority="46"/>
    <cfRule type="duplicateValues" dxfId="0" priority="45"/>
  </conditionalFormatting>
  <conditionalFormatting sqref="S4:S9">
    <cfRule type="duplicateValues" dxfId="0" priority="44"/>
    <cfRule type="duplicateValues" dxfId="0" priority="43"/>
    <cfRule type="duplicateValues" dxfId="0" priority="42"/>
    <cfRule type="duplicateValues" dxfId="0" priority="41"/>
    <cfRule type="duplicateValues" dxfId="0" priority="40"/>
    <cfRule type="duplicateValues" dxfId="0" priority="39"/>
    <cfRule type="duplicateValues" dxfId="0" priority="38"/>
  </conditionalFormatting>
  <conditionalFormatting sqref="S25:S27">
    <cfRule type="duplicateValues" dxfId="0" priority="30"/>
    <cfRule type="duplicateValues" dxfId="0" priority="29"/>
    <cfRule type="duplicateValues" dxfId="0" priority="28"/>
    <cfRule type="duplicateValues" dxfId="0" priority="27"/>
    <cfRule type="duplicateValues" dxfId="0" priority="26"/>
    <cfRule type="duplicateValues" dxfId="0" priority="25"/>
    <cfRule type="duplicateValues" dxfId="0" priority="24"/>
  </conditionalFormatting>
  <conditionalFormatting sqref="S28:S30">
    <cfRule type="duplicateValues" dxfId="0" priority="23"/>
    <cfRule type="duplicateValues" dxfId="0" priority="22"/>
    <cfRule type="duplicateValues" dxfId="0" priority="21"/>
    <cfRule type="duplicateValues" dxfId="0" priority="20"/>
    <cfRule type="duplicateValues" dxfId="0" priority="19"/>
    <cfRule type="duplicateValues" dxfId="0" priority="18"/>
    <cfRule type="duplicateValues" dxfId="0" priority="17"/>
  </conditionalFormatting>
  <conditionalFormatting sqref="T1:T3">
    <cfRule type="duplicateValues" dxfId="0" priority="144"/>
    <cfRule type="duplicateValues" dxfId="0" priority="143"/>
  </conditionalFormatting>
  <conditionalFormatting sqref="T1:T6">
    <cfRule type="duplicateValues" dxfId="0" priority="140"/>
    <cfRule type="duplicateValues" dxfId="0" priority="139"/>
    <cfRule type="duplicateValues" dxfId="0" priority="138"/>
    <cfRule type="duplicateValues" dxfId="0" priority="137"/>
    <cfRule type="duplicateValues" dxfId="0" priority="136"/>
  </conditionalFormatting>
  <conditionalFormatting sqref="T4:T6">
    <cfRule type="duplicateValues" dxfId="0" priority="142"/>
    <cfRule type="duplicateValues" dxfId="0" priority="141"/>
  </conditionalFormatting>
  <conditionalFormatting sqref="U1:U3">
    <cfRule type="duplicateValues" dxfId="0" priority="102"/>
    <cfRule type="duplicateValues" dxfId="0" priority="101"/>
    <cfRule type="duplicateValues" dxfId="0" priority="100"/>
    <cfRule type="duplicateValues" dxfId="0" priority="99"/>
    <cfRule type="duplicateValues" dxfId="0" priority="98"/>
    <cfRule type="duplicateValues" dxfId="0" priority="97"/>
    <cfRule type="duplicateValues" dxfId="0" priority="96"/>
  </conditionalFormatting>
  <conditionalFormatting sqref="U4:U9">
    <cfRule type="duplicateValues" dxfId="0" priority="95"/>
    <cfRule type="duplicateValues" dxfId="0" priority="94"/>
    <cfRule type="duplicateValues" dxfId="0" priority="93"/>
    <cfRule type="duplicateValues" dxfId="0" priority="92"/>
    <cfRule type="duplicateValues" dxfId="0" priority="91"/>
    <cfRule type="duplicateValues" dxfId="0" priority="90"/>
    <cfRule type="duplicateValues" dxfId="0" priority="89"/>
  </conditionalFormatting>
  <conditionalFormatting sqref="U25:U27">
    <cfRule type="duplicateValues" dxfId="0" priority="81"/>
    <cfRule type="duplicateValues" dxfId="0" priority="80"/>
    <cfRule type="duplicateValues" dxfId="0" priority="79"/>
    <cfRule type="duplicateValues" dxfId="0" priority="78"/>
    <cfRule type="duplicateValues" dxfId="0" priority="77"/>
    <cfRule type="duplicateValues" dxfId="0" priority="76"/>
    <cfRule type="duplicateValues" dxfId="0" priority="75"/>
  </conditionalFormatting>
  <conditionalFormatting sqref="U28:U30">
    <cfRule type="duplicateValues" dxfId="0" priority="74"/>
    <cfRule type="duplicateValues" dxfId="0" priority="73"/>
    <cfRule type="duplicateValues" dxfId="0" priority="72"/>
    <cfRule type="duplicateValues" dxfId="0" priority="71"/>
    <cfRule type="duplicateValues" dxfId="0" priority="70"/>
    <cfRule type="duplicateValues" dxfId="0" priority="69"/>
    <cfRule type="duplicateValues" dxfId="0" priority="68"/>
  </conditionalFormatting>
  <conditionalFormatting sqref="O4:O6 O7:O9">
    <cfRule type="duplicateValues" dxfId="0" priority="295"/>
    <cfRule type="duplicateValues" dxfId="0" priority="294"/>
    <cfRule type="duplicateValues" dxfId="0" priority="293"/>
    <cfRule type="duplicateValues" dxfId="0" priority="292"/>
    <cfRule type="duplicateValues" dxfId="0" priority="291"/>
    <cfRule type="duplicateValues" dxfId="0" priority="290"/>
    <cfRule type="duplicateValues" dxfId="0" priority="289"/>
  </conditionalFormatting>
  <conditionalFormatting sqref="N7:N9 N26:N34">
    <cfRule type="duplicateValues" dxfId="2" priority="308"/>
    <cfRule type="duplicateValues" dxfId="2" priority="309"/>
    <cfRule type="duplicateValues" dxfId="2" priority="310"/>
    <cfRule type="duplicateValues" dxfId="2" priority="311"/>
  </conditionalFormatting>
  <conditionalFormatting sqref="P7:P9 P26:P34">
    <cfRule type="duplicateValues" dxfId="2" priority="220"/>
    <cfRule type="duplicateValues" dxfId="2" priority="221"/>
    <cfRule type="duplicateValues" dxfId="2" priority="222"/>
    <cfRule type="duplicateValues" dxfId="2" priority="223"/>
  </conditionalFormatting>
  <conditionalFormatting sqref="S10:S12 S13:S15 S16:S18 S19:S21 S22:S24">
    <cfRule type="duplicateValues" dxfId="0" priority="37"/>
    <cfRule type="duplicateValues" dxfId="0" priority="36"/>
    <cfRule type="duplicateValues" dxfId="0" priority="35"/>
    <cfRule type="duplicateValues" dxfId="0" priority="34"/>
    <cfRule type="duplicateValues" dxfId="0" priority="33"/>
    <cfRule type="duplicateValues" dxfId="0" priority="32"/>
    <cfRule type="duplicateValues" dxfId="0" priority="31"/>
  </conditionalFormatting>
  <conditionalFormatting sqref="U10:U12 U13:U15 U16:U18 U19:U21 U22:U24">
    <cfRule type="duplicateValues" dxfId="0" priority="88"/>
    <cfRule type="duplicateValues" dxfId="0" priority="87"/>
    <cfRule type="duplicateValues" dxfId="0" priority="86"/>
    <cfRule type="duplicateValues" dxfId="0" priority="85"/>
    <cfRule type="duplicateValues" dxfId="0" priority="84"/>
    <cfRule type="duplicateValues" dxfId="0" priority="83"/>
    <cfRule type="duplicateValues" dxfId="0" priority="82"/>
  </conditionalFormatting>
  <pageMargins left="0.75" right="0.75" top="1" bottom="1" header="0.5" footer="0.5"/>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5</vt:i4>
      </vt:variant>
    </vt:vector>
  </HeadingPairs>
  <TitlesOfParts>
    <vt:vector size="5" baseType="lpstr">
      <vt:lpstr>汇总表</vt:lpstr>
      <vt:lpstr>劳务费</vt:lpstr>
      <vt:lpstr>考勤</vt:lpstr>
      <vt:lpstr>奖惩</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霞</cp:lastModifiedBy>
  <dcterms:created xsi:type="dcterms:W3CDTF">2006-09-13T11:21:00Z</dcterms:created>
  <dcterms:modified xsi:type="dcterms:W3CDTF">2023-11-27T01:30:43Z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RubyTemplateID" linkTarget="0">
    <vt:lpwstr>1</vt:lpwstr>
  </property>
  <property fmtid="{D5CDD505-2E9C-101B-9397-08002B2CF9AE}" pid="3" name="KSOProductBuildVer">
    <vt:lpwstr>2052-12.1.0.15990</vt:lpwstr>
  </property>
  <property fmtid="{D5CDD505-2E9C-101B-9397-08002B2CF9AE}" pid="4" name="KSOReadingLayout">
    <vt:bool>true</vt:bool>
  </property>
  <property fmtid="{D5CDD505-2E9C-101B-9397-08002B2CF9AE}" pid="5" name="ICV">
    <vt:lpwstr>31945C3183C4405C937C672D6B111D41_13</vt:lpwstr>
  </property>
  <property fmtid="{D5CDD505-2E9C-101B-9397-08002B2CF9AE}" pid="6" name="commondata">
    <vt:lpwstr>eyJoZGlkIjoiOTNlNzI1Y2Q5NTc4ZWZmNDcyMTgzMzg5MGQ3ZjAzMDMifQ==</vt:lpwstr>
  </property>
</Properties>
</file>