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png" ContentType="image/png"/>
  <Default Extension="jpeg" ContentType="image/jpeg"/>
  <Default Extension="JPG" ContentType="image/.jp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200" windowHeight="7000" tabRatio="753" activeTab="1"/>
  </bookViews>
  <sheets>
    <sheet name="编制说明" sheetId="18" r:id="rId1"/>
    <sheet name="汇总表（只需打印此表）" sheetId="12" r:id="rId2"/>
    <sheet name="原辅材料明细" sheetId="21" r:id="rId3"/>
    <sheet name="外购外协件明细" sheetId="22" r:id="rId4"/>
    <sheet name="加工明细" sheetId="20" r:id="rId5"/>
    <sheet name="工装模具刀具明细" sheetId="15" r:id="rId6"/>
    <sheet name="包装明细" sheetId="16" r:id="rId7"/>
    <sheet name="运输明细" sheetId="17" r:id="rId8"/>
    <sheet name="信息收集" sheetId="19" r:id="rId9"/>
  </sheets>
  <externalReferences>
    <externalReference r:id="rId12"/>
  </externalReferences>
  <definedNames>
    <definedName name="_xlnm._FilterDatabase" localSheetId="5" hidden="1">工装模具刀具明细!$A$3:$AB$3</definedName>
    <definedName name="_xlnm._FilterDatabase" localSheetId="2" hidden="1">原辅材料明细!$A$3:$V$3</definedName>
    <definedName name="_MF1989">#REF!</definedName>
    <definedName name="_MF1990">#REF!</definedName>
    <definedName name="_MF1992">#REF!</definedName>
    <definedName name="_MF1993">#REF!</definedName>
    <definedName name="_MT248">#REF!</definedName>
    <definedName name="_SF1756">[1]总表!#REF!</definedName>
    <definedName name="_SF2010">#REF!</definedName>
    <definedName name="_SF2011">#REF!</definedName>
    <definedName name="_SF2012">#REF!</definedName>
    <definedName name="_SF2013">#REF!</definedName>
    <definedName name="_SF2014">#REF!</definedName>
    <definedName name="_SF2015">#REF!</definedName>
    <definedName name="_SF2016">#REF!</definedName>
    <definedName name="_SF2018">#REF!</definedName>
    <definedName name="_SF2019">#REF!</definedName>
    <definedName name="_SF2020">#REF!</definedName>
    <definedName name="_SF2021">#REF!</definedName>
    <definedName name="_SF2022">#REF!</definedName>
    <definedName name="_SF2023">#REF!</definedName>
    <definedName name="_SF2264">#REF!</definedName>
    <definedName name="_SF2265">#REF!</definedName>
    <definedName name="_SF2457">#REF!</definedName>
    <definedName name="_SF2458">#REF!</definedName>
    <definedName name="_SF2459">#REF!</definedName>
    <definedName name="_SF2460">#REF!</definedName>
    <definedName name="_SF2461">#REF!</definedName>
    <definedName name="_SF2462">#REF!</definedName>
    <definedName name="_SF2463">#REF!</definedName>
    <definedName name="_SF2464">#REF!</definedName>
    <definedName name="_SF2465">#REF!</definedName>
    <definedName name="_SF2466">#REF!</definedName>
    <definedName name="_SF2614">#REF!</definedName>
    <definedName name="_SF2615">#REF!</definedName>
    <definedName name="_SF2616">#REF!</definedName>
    <definedName name="_SF2617">#REF!</definedName>
    <definedName name="_SF2618">#REF!</definedName>
    <definedName name="_SF2619">#REF!</definedName>
    <definedName name="_SF2620">#REF!</definedName>
    <definedName name="_SF2621">#REF!</definedName>
    <definedName name="_SF2622">#REF!</definedName>
    <definedName name="_xlnm.Print_Area" localSheetId="1">'汇总表（只需打印此表）'!$A$1:$D$37</definedName>
  </definedNames>
  <calcPr calcId="144525"/>
</workbook>
</file>

<file path=xl/comments1.xml><?xml version="1.0" encoding="utf-8"?>
<comments xmlns="http://schemas.openxmlformats.org/spreadsheetml/2006/main">
  <authors>
    <author>房逸群</author>
  </authors>
  <commentList>
    <comment ref="B3" authorId="0">
      <text>
        <r>
          <rPr>
            <sz val="10"/>
            <rFont val="宋体"/>
            <charset val="134"/>
          </rPr>
          <t>总成中的配件有单独分成号的加工产品可填，无单独分成号的产品无需填写。</t>
        </r>
      </text>
    </comment>
    <comment ref="L3" authorId="0">
      <text>
        <r>
          <rPr>
            <sz val="12"/>
            <rFont val="宋体"/>
            <charset val="134"/>
          </rPr>
          <t>铸锻件等存在毛坯中间状态的产品填写实际数值，其他没有中间状态的产品请填写与成品定额相同的数值。</t>
        </r>
      </text>
    </comment>
  </commentList>
</comments>
</file>

<file path=xl/comments2.xml><?xml version="1.0" encoding="utf-8"?>
<comments xmlns="http://schemas.openxmlformats.org/spreadsheetml/2006/main">
  <authors>
    <author>房逸群</author>
  </authors>
  <commentList>
    <comment ref="J4" authorId="0">
      <text>
        <r>
          <rPr>
            <sz val="16"/>
            <rFont val="宋体"/>
            <charset val="134"/>
          </rPr>
          <t>没有毛坯状态此列可以不填</t>
        </r>
      </text>
    </comment>
    <comment ref="K4" authorId="0">
      <text>
        <r>
          <rPr>
            <sz val="18"/>
            <rFont val="宋体"/>
            <charset val="134"/>
          </rPr>
          <t>单件</t>
        </r>
      </text>
    </comment>
  </commentList>
</comments>
</file>

<file path=xl/comments3.xml><?xml version="1.0" encoding="utf-8"?>
<comments xmlns="http://schemas.openxmlformats.org/spreadsheetml/2006/main">
  <authors>
    <author>房逸群</author>
  </authors>
  <commentList>
    <comment ref="H2" authorId="0">
      <text>
        <r>
          <rPr>
            <sz val="12"/>
            <rFont val="宋体"/>
            <charset val="134"/>
          </rPr>
          <t>仅计算生产</t>
        </r>
        <r>
          <rPr>
            <b/>
            <sz val="14"/>
            <rFont val="宋体"/>
            <charset val="134"/>
          </rPr>
          <t>单件</t>
        </r>
        <r>
          <rPr>
            <sz val="12"/>
            <rFont val="宋体"/>
            <charset val="134"/>
          </rPr>
          <t>的工时，生产线、一模多件等存在同时作业的工序，需按同时生产的产品数量进行均摊。</t>
        </r>
      </text>
    </comment>
    <comment ref="L3" authorId="0">
      <text>
        <r>
          <rPr>
            <sz val="12"/>
            <rFont val="宋体"/>
            <charset val="134"/>
          </rPr>
          <t>蒸汽等其他燃动消耗请自行转换相应数值及单位填入对应单元格，并在备注列注明能源名称及计量单位等情况。</t>
        </r>
      </text>
    </comment>
    <comment ref="P3" authorId="0">
      <text>
        <r>
          <rPr>
            <sz val="11"/>
            <rFont val="宋体"/>
            <charset val="134"/>
          </rPr>
          <t>租用重汽设备的请将“租赁费用”填至Q列“设备原值”一栏。</t>
        </r>
      </text>
    </comment>
  </commentList>
</comments>
</file>

<file path=xl/comments4.xml><?xml version="1.0" encoding="utf-8"?>
<comments xmlns="http://schemas.openxmlformats.org/spreadsheetml/2006/main">
  <authors>
    <author>房逸群</author>
  </authors>
  <commentList>
    <comment ref="E3" authorId="0">
      <text>
        <r>
          <rPr>
            <sz val="11"/>
            <rFont val="宋体"/>
            <charset val="134"/>
          </rPr>
          <t>租用重汽工装模具的请将租用费用填至K列“制作费用”一栏，G-I列不允许再填写。</t>
        </r>
      </text>
    </comment>
    <comment ref="F3" authorId="0">
      <text>
        <r>
          <rPr>
            <sz val="12"/>
            <rFont val="宋体"/>
            <charset val="134"/>
          </rPr>
          <t>一模出几件</t>
        </r>
      </text>
    </comment>
    <comment ref="P3" authorId="0">
      <text>
        <r>
          <rPr>
            <sz val="11"/>
            <rFont val="宋体"/>
            <charset val="134"/>
          </rPr>
          <t>租用重汽刀具的请将租用费用填至S列“刀具价格”一栏。</t>
        </r>
      </text>
    </comment>
  </commentList>
</comments>
</file>

<file path=xl/comments5.xml><?xml version="1.0" encoding="utf-8"?>
<comments xmlns="http://schemas.openxmlformats.org/spreadsheetml/2006/main">
  <authors>
    <author>房逸群</author>
  </authors>
  <commentList>
    <comment ref="D27" authorId="0">
      <text>
        <r>
          <rPr>
            <sz val="14"/>
            <rFont val="宋体"/>
            <charset val="134"/>
          </rPr>
          <t>单位器具或包装重量+内含产品总重量</t>
        </r>
      </text>
    </comment>
    <comment ref="E28" authorId="0">
      <text>
        <r>
          <rPr>
            <sz val="12"/>
            <rFont val="宋体"/>
            <charset val="134"/>
          </rPr>
          <t>重点项，请填写单个零件的实际重量，称重时应含外购附件，但不含包装，漏报错报将予以驳回。</t>
        </r>
      </text>
    </comment>
  </commentList>
</comments>
</file>

<file path=xl/comments6.xml><?xml version="1.0" encoding="utf-8"?>
<comments xmlns="http://schemas.openxmlformats.org/spreadsheetml/2006/main">
  <authors>
    <author>房逸群</author>
  </authors>
  <commentList>
    <comment ref="D4" authorId="0">
      <text>
        <r>
          <rPr>
            <sz val="12"/>
            <color rgb="FFFF0000"/>
            <rFont val="宋体"/>
            <charset val="134"/>
          </rPr>
          <t>必须准确填写。</t>
        </r>
        <r>
          <rPr>
            <sz val="12"/>
            <rFont val="宋体"/>
            <charset val="134"/>
          </rPr>
          <t>仅作为核价参考，不影响运费计算结果数值，但不填写不显示计算结果。</t>
        </r>
      </text>
    </comment>
    <comment ref="F4" authorId="0">
      <text>
        <r>
          <rPr>
            <sz val="12"/>
            <color rgb="FFFF0000"/>
            <rFont val="宋体"/>
            <charset val="134"/>
          </rPr>
          <t>必须准确填写，不含车辆自重。</t>
        </r>
        <r>
          <rPr>
            <sz val="12"/>
            <rFont val="宋体"/>
            <charset val="134"/>
          </rPr>
          <t>仅作为核价参考，不影响运费计算结果数值，但不填写不显示计算结果。</t>
        </r>
      </text>
    </comment>
    <comment ref="H4" authorId="0">
      <text>
        <r>
          <rPr>
            <sz val="12"/>
            <color rgb="FFFF0000"/>
            <rFont val="宋体"/>
            <charset val="134"/>
          </rPr>
          <t>必须准确填写，货箱内部体积。</t>
        </r>
        <r>
          <rPr>
            <sz val="12"/>
            <rFont val="宋体"/>
            <charset val="134"/>
          </rPr>
          <t>仅作为核价参考，不影响运费计算结果数值，但不填写不显示计算结果。</t>
        </r>
      </text>
    </comment>
    <comment ref="F5" authorId="0">
      <text>
        <r>
          <rPr>
            <sz val="10"/>
            <rFont val="宋体"/>
            <charset val="134"/>
          </rPr>
          <t>按单车全部运输该产品计算，若该产品不通过物流器具运输，则填写包装数量。</t>
        </r>
      </text>
    </comment>
  </commentList>
</comments>
</file>

<file path=xl/sharedStrings.xml><?xml version="1.0" encoding="utf-8"?>
<sst xmlns="http://schemas.openxmlformats.org/spreadsheetml/2006/main" count="847" uniqueCount="501">
  <si>
    <t>中国重汽配套产品报价表编制说明</t>
  </si>
  <si>
    <t>序号</t>
  </si>
  <si>
    <t>项目</t>
  </si>
  <si>
    <t>构成</t>
  </si>
  <si>
    <t>说明</t>
  </si>
  <si>
    <t>1、制造成本</t>
  </si>
  <si>
    <t>1.1原辅材料费</t>
  </si>
  <si>
    <t>此项费用是在原材料明细里提取，无需填写。</t>
  </si>
  <si>
    <t>1.2外购外协费</t>
  </si>
  <si>
    <t>此项费用是在外购外协明细里提取，无需填写。</t>
  </si>
  <si>
    <t>1.3直接人工费</t>
  </si>
  <si>
    <t>此项费用是在加工明细里提取，无需填写。</t>
  </si>
  <si>
    <t>1.4燃动费</t>
  </si>
  <si>
    <t>1.5设备折旧费</t>
  </si>
  <si>
    <t>1.6制造费用</t>
  </si>
  <si>
    <t>此项费用为计算得出，无需填写。</t>
  </si>
  <si>
    <t>1.7工装模具刀具费</t>
  </si>
  <si>
    <t>此项费用是在工装模具刀具明细里提取，无需填写。</t>
  </si>
  <si>
    <t>1.8废品损失</t>
  </si>
  <si>
    <r>
      <rPr>
        <sz val="11"/>
        <color theme="1"/>
        <rFont val="仿宋"/>
        <charset val="134"/>
      </rPr>
      <t>此项费用是依据所报产品实际废品率及成本算出，新产品报价时按照已生产同类相识产品废品率概算即可。</t>
    </r>
    <r>
      <rPr>
        <b/>
        <sz val="11"/>
        <color rgb="FFFF0000"/>
        <rFont val="仿宋"/>
        <charset val="134"/>
      </rPr>
      <t>此项需要填写。</t>
    </r>
  </si>
  <si>
    <t>制造成本合计</t>
  </si>
  <si>
    <t>此项是上述8项之和，含求和公式，无需填写。</t>
  </si>
  <si>
    <t>2、期间费用</t>
  </si>
  <si>
    <t>2.1管理费用</t>
  </si>
  <si>
    <t>此项费用是用“6.6管理费用（年)/6.1销售收入（年）*制造成本合计”计算得出，无需填写。</t>
  </si>
  <si>
    <t>2.2财务费用</t>
  </si>
  <si>
    <t>此项费用是用“6.7财务费用（年）/6.1销售收入（年）*制造成本合计”计算得出，无需填写。</t>
  </si>
  <si>
    <t>2.3销售费用</t>
  </si>
  <si>
    <t>此项费用不包含“包装运输费用”，是用“6.8销售费用（年）/6.1销售收入（年）*制造成本合计”计算得出，无需填写。</t>
  </si>
  <si>
    <t>期间费用合计</t>
  </si>
  <si>
    <t>此项是上述3项之和，含求和公式，无需填写。</t>
  </si>
  <si>
    <t>3、利润</t>
  </si>
  <si>
    <t>此项数据是用“制造成本合计*5%”计算得出，无需填写。</t>
  </si>
  <si>
    <t>4、包装费用</t>
  </si>
  <si>
    <t>此项费用是在包装明细里提取，无需填写。</t>
  </si>
  <si>
    <t>5、运输费用</t>
  </si>
  <si>
    <t>此项费用是在运输明细里提取，无需填写。</t>
  </si>
  <si>
    <t>产品报价（不含税）=1+2+3+4+5</t>
  </si>
  <si>
    <t>此项是“1、制造成本+2、期间费用+3、利润+4、包装费用+5、运输费用”之和，含求和公式，无需填写。</t>
  </si>
  <si>
    <t>6.1销售收入（年）</t>
  </si>
  <si>
    <t>填写上年度财务报表数据。</t>
  </si>
  <si>
    <t>6.2销售利润率</t>
  </si>
  <si>
    <t>填写上年度公司实际数据。</t>
  </si>
  <si>
    <t>6.3直接人工总额（年）</t>
  </si>
  <si>
    <t>6.4燃动费总额（年）</t>
  </si>
  <si>
    <t>6.5制造费用总额（年）</t>
  </si>
  <si>
    <r>
      <rPr>
        <sz val="11"/>
        <color rgb="FFFF0000"/>
        <rFont val="仿宋"/>
        <charset val="134"/>
      </rPr>
      <t>此项费用不包含“设备折旧费”</t>
    </r>
    <r>
      <rPr>
        <sz val="11"/>
        <color theme="1"/>
        <rFont val="仿宋"/>
        <charset val="134"/>
      </rPr>
      <t>，填写上年度财务报表数据。</t>
    </r>
  </si>
  <si>
    <t>6.6管理费用（年)</t>
  </si>
  <si>
    <t>6.7财务费用（年）</t>
  </si>
  <si>
    <t>6.8销售费用（年）</t>
  </si>
  <si>
    <r>
      <rPr>
        <sz val="11"/>
        <color rgb="FFFF0000"/>
        <rFont val="仿宋"/>
        <charset val="134"/>
      </rPr>
      <t>此项费用不包含"包装运输费用"</t>
    </r>
    <r>
      <rPr>
        <sz val="11"/>
        <color theme="1"/>
        <rFont val="仿宋"/>
        <charset val="134"/>
      </rPr>
      <t>，填写上年度财务报表数据。</t>
    </r>
  </si>
  <si>
    <t>6.9利润总额(年)</t>
  </si>
  <si>
    <t>6.10设备折旧费(年)</t>
  </si>
  <si>
    <t>6.11固定资产原值</t>
  </si>
  <si>
    <t>其中:厂房</t>
  </si>
  <si>
    <t>设备</t>
  </si>
  <si>
    <t>6.12职工人数</t>
  </si>
  <si>
    <t>填写上年度末实际在册职工人数。</t>
  </si>
  <si>
    <t>6.13生产工人数</t>
  </si>
  <si>
    <t>填写上年度末实际在册生产工人数。</t>
  </si>
  <si>
    <t>6.14年生产能力</t>
  </si>
  <si>
    <t>填写报价产品年度最大产能。</t>
  </si>
  <si>
    <t>其他说明：
1、报价表中无需供应商填写的单元格均已锁定，请不要更改相关公式。
2、提交报价表时，纸质版只需将汇总表打印盖章即可，电子版提交excel版全部表格。</t>
  </si>
  <si>
    <r>
      <rPr>
        <b/>
        <sz val="18"/>
        <rFont val="宋体"/>
        <charset val="134"/>
      </rPr>
      <t>中</t>
    </r>
    <r>
      <rPr>
        <b/>
        <sz val="18"/>
        <rFont val="Arial Narrow"/>
        <charset val="134"/>
      </rPr>
      <t xml:space="preserve">  </t>
    </r>
    <r>
      <rPr>
        <b/>
        <sz val="18"/>
        <rFont val="宋体"/>
        <charset val="134"/>
      </rPr>
      <t>国</t>
    </r>
    <r>
      <rPr>
        <b/>
        <sz val="18"/>
        <rFont val="Arial Narrow"/>
        <charset val="134"/>
      </rPr>
      <t xml:space="preserve">  </t>
    </r>
    <r>
      <rPr>
        <b/>
        <sz val="18"/>
        <rFont val="宋体"/>
        <charset val="134"/>
      </rPr>
      <t>重</t>
    </r>
    <r>
      <rPr>
        <b/>
        <sz val="18"/>
        <rFont val="Arial Narrow"/>
        <charset val="134"/>
      </rPr>
      <t xml:space="preserve">  </t>
    </r>
    <r>
      <rPr>
        <b/>
        <sz val="18"/>
        <rFont val="宋体"/>
        <charset val="134"/>
      </rPr>
      <t>汽</t>
    </r>
    <r>
      <rPr>
        <b/>
        <sz val="18"/>
        <rFont val="Arial Narrow"/>
        <charset val="134"/>
      </rPr>
      <t xml:space="preserve">  </t>
    </r>
    <r>
      <rPr>
        <b/>
        <sz val="18"/>
        <rFont val="宋体"/>
        <charset val="134"/>
      </rPr>
      <t xml:space="preserve">集 </t>
    </r>
    <r>
      <rPr>
        <b/>
        <sz val="18"/>
        <rFont val="Arial Narrow"/>
        <charset val="134"/>
      </rPr>
      <t xml:space="preserve"> </t>
    </r>
    <r>
      <rPr>
        <b/>
        <sz val="18"/>
        <rFont val="宋体"/>
        <charset val="134"/>
      </rPr>
      <t xml:space="preserve">团 </t>
    </r>
    <r>
      <rPr>
        <b/>
        <sz val="18"/>
        <rFont val="Arial Narrow"/>
        <charset val="134"/>
      </rPr>
      <t xml:space="preserve"> </t>
    </r>
    <r>
      <rPr>
        <b/>
        <sz val="18"/>
        <rFont val="宋体"/>
        <charset val="134"/>
      </rPr>
      <t>采</t>
    </r>
    <r>
      <rPr>
        <b/>
        <sz val="18"/>
        <rFont val="Arial Narrow"/>
        <charset val="134"/>
      </rPr>
      <t xml:space="preserve">  </t>
    </r>
    <r>
      <rPr>
        <b/>
        <sz val="18"/>
        <rFont val="宋体"/>
        <charset val="134"/>
      </rPr>
      <t>购</t>
    </r>
    <r>
      <rPr>
        <b/>
        <sz val="18"/>
        <rFont val="Arial Narrow"/>
        <charset val="134"/>
      </rPr>
      <t xml:space="preserve">  </t>
    </r>
    <r>
      <rPr>
        <b/>
        <sz val="18"/>
        <rFont val="宋体"/>
        <charset val="134"/>
      </rPr>
      <t>分</t>
    </r>
    <r>
      <rPr>
        <b/>
        <sz val="18"/>
        <rFont val="Arial Narrow"/>
        <charset val="134"/>
      </rPr>
      <t xml:space="preserve">  </t>
    </r>
    <r>
      <rPr>
        <b/>
        <sz val="18"/>
        <rFont val="宋体"/>
        <charset val="134"/>
      </rPr>
      <t>解</t>
    </r>
    <r>
      <rPr>
        <b/>
        <sz val="18"/>
        <rFont val="Arial Narrow"/>
        <charset val="134"/>
      </rPr>
      <t xml:space="preserve">  </t>
    </r>
    <r>
      <rPr>
        <b/>
        <sz val="18"/>
        <rFont val="宋体"/>
        <charset val="134"/>
      </rPr>
      <t>报</t>
    </r>
    <r>
      <rPr>
        <b/>
        <sz val="18"/>
        <rFont val="Arial Narrow"/>
        <charset val="134"/>
      </rPr>
      <t xml:space="preserve">  </t>
    </r>
    <r>
      <rPr>
        <b/>
        <sz val="18"/>
        <rFont val="宋体"/>
        <charset val="134"/>
      </rPr>
      <t>价</t>
    </r>
    <r>
      <rPr>
        <b/>
        <sz val="18"/>
        <rFont val="Arial Narrow"/>
        <charset val="134"/>
      </rPr>
      <t xml:space="preserve">  </t>
    </r>
    <r>
      <rPr>
        <b/>
        <sz val="18"/>
        <rFont val="宋体"/>
        <charset val="134"/>
      </rPr>
      <t>表</t>
    </r>
  </si>
  <si>
    <t>版本号：V3      版本修订时间：2022/2/16</t>
  </si>
  <si>
    <t>制表人姓名及联系方式：</t>
  </si>
  <si>
    <t>赵伟18601235519</t>
  </si>
  <si>
    <t>报价日期(加盖公章):</t>
  </si>
  <si>
    <t>供应商SAP代码：</t>
  </si>
  <si>
    <t>供应商名称：</t>
  </si>
  <si>
    <t>河北光华荣昌汽车部件有限公司</t>
  </si>
  <si>
    <t>重汽图号（带&amp;不带/）：</t>
  </si>
  <si>
    <t>LZ161251000004/1</t>
  </si>
  <si>
    <t>产品名称：</t>
  </si>
  <si>
    <r>
      <rPr>
        <sz val="12"/>
        <rFont val="仿宋"/>
        <charset val="134"/>
      </rPr>
      <t>1880驾驶员座椅总成</t>
    </r>
    <r>
      <rPr>
        <sz val="12"/>
        <rFont val="Arial"/>
        <charset val="134"/>
      </rPr>
      <t> </t>
    </r>
  </si>
  <si>
    <t>申请核价的采购单位：</t>
  </si>
  <si>
    <t>轻卡</t>
  </si>
  <si>
    <t>采购单位联系人：</t>
  </si>
  <si>
    <t>李可欣</t>
  </si>
  <si>
    <t>目前合同价格：</t>
  </si>
  <si>
    <t>无</t>
  </si>
  <si>
    <t>AB角中标价格：</t>
  </si>
  <si>
    <t>金额（元）</t>
  </si>
  <si>
    <t>占比</t>
  </si>
  <si>
    <t>制造成本合计=1.1+1.2+1.3+1.4+1.5+1.6+1.7+1.8</t>
  </si>
  <si>
    <t>期间费用合计=2.1+2.2+2.3</t>
  </si>
  <si>
    <t>6、企业基本概况</t>
  </si>
  <si>
    <t>上年</t>
  </si>
  <si>
    <t>6.1销售收入（年）万元</t>
  </si>
  <si>
    <t>6.9 利润总额(年)   万元</t>
  </si>
  <si>
    <t>6.2销售利润率（**%）</t>
  </si>
  <si>
    <t>6.10设备折旧费(年) 万元</t>
  </si>
  <si>
    <t>6.3直接人工总额（年）万元</t>
  </si>
  <si>
    <t>6.11固定资产原值   万元</t>
  </si>
  <si>
    <t>6.4燃动费总额（年）万元</t>
  </si>
  <si>
    <t xml:space="preserve">    其中:厂房      万元</t>
  </si>
  <si>
    <t>6.5制造费用总额（年）万元</t>
  </si>
  <si>
    <t xml:space="preserve">         设备      万元</t>
  </si>
  <si>
    <t>6.6管理费用（年)万元</t>
  </si>
  <si>
    <t>6.7财务费用（年）万元</t>
  </si>
  <si>
    <t>6.8销售费用（年）万元</t>
  </si>
  <si>
    <t>报价备注</t>
  </si>
  <si>
    <t>报价要求</t>
  </si>
  <si>
    <t>1.新产品请在完成释放批准并上场后要求供应商提供此表；
2.灰底单元格均需填写对应内容，供方应保证填报数据的真实性及准确性并为所填报的数据负责，若据实提报数据后得出的报价与实际报价不一致的，请在下方报价备注中对最终报价进行说明，无说明则以C25单元格中的显示报价为准；
3.提交分解报价表的同时需提交产品《过程流程图》、《控制计划》、经第三方审计的近三年财务审计报告等相关资料；
4.本报价表所有价格、金额均为不含税；
5.组件类、焊接件类等零件材料消耗要按组成零件提报；
6.报价产品中含自制或外购铸锻件，要提供电子版铸锻件毛坯图纸；</t>
  </si>
  <si>
    <t>（第1页，共7页）</t>
  </si>
  <si>
    <t>原辅材料明细表</t>
  </si>
  <si>
    <t>原辅材料信息</t>
  </si>
  <si>
    <t>单件材料用量</t>
  </si>
  <si>
    <t>废料费用</t>
  </si>
  <si>
    <t>原材料成本（元）</t>
  </si>
  <si>
    <t>备注</t>
  </si>
  <si>
    <t>原辅材料发票黏贴处在本页最下方，为减少因价格标准不一致导致的核减，请在填写此表时予以提供。</t>
  </si>
  <si>
    <t>产品编号</t>
  </si>
  <si>
    <t>产品名称</t>
  </si>
  <si>
    <t>材质</t>
  </si>
  <si>
    <t>型号/牌号</t>
  </si>
  <si>
    <t>规格</t>
  </si>
  <si>
    <r>
      <rPr>
        <sz val="12"/>
        <rFont val="仿宋"/>
        <charset val="134"/>
      </rPr>
      <t>材料生产公司
（</t>
    </r>
    <r>
      <rPr>
        <sz val="12"/>
        <color rgb="FFFF0000"/>
        <rFont val="仿宋"/>
        <charset val="134"/>
      </rPr>
      <t>全称</t>
    </r>
    <r>
      <rPr>
        <sz val="12"/>
        <rFont val="仿宋"/>
        <charset val="134"/>
      </rPr>
      <t>）</t>
    </r>
  </si>
  <si>
    <t>采购时间</t>
  </si>
  <si>
    <t>材料单价
（元）</t>
  </si>
  <si>
    <t>定额单位</t>
  </si>
  <si>
    <t>下料定额</t>
  </si>
  <si>
    <t>毛坯定额</t>
  </si>
  <si>
    <t>成品定额</t>
  </si>
  <si>
    <t>原材料至毛坯材料利用率</t>
  </si>
  <si>
    <t>毛坯至成品
材料利用率</t>
  </si>
  <si>
    <t>原材料至毛坯废料单价（元）</t>
  </si>
  <si>
    <t>毛坯至成品废料单价
（元）</t>
  </si>
  <si>
    <t>单件废料回收金额（元）</t>
  </si>
  <si>
    <t>示例</t>
  </si>
  <si>
    <t>如实填写</t>
  </si>
  <si>
    <t>齿轮钢</t>
  </si>
  <si>
    <t>22CrMoH2</t>
  </si>
  <si>
    <t>Φ200</t>
  </si>
  <si>
    <t>**公司</t>
  </si>
  <si>
    <t>KG</t>
  </si>
  <si>
    <t>生铁</t>
  </si>
  <si>
    <t>Q10-T</t>
  </si>
  <si>
    <t>面包状</t>
  </si>
  <si>
    <t>PP</t>
  </si>
  <si>
    <t>V30G</t>
  </si>
  <si>
    <t>注塑料</t>
  </si>
  <si>
    <t>针织布料</t>
  </si>
  <si>
    <t>T873-2</t>
  </si>
  <si>
    <t>幅宽1.5</t>
  </si>
  <si>
    <r>
      <rPr>
        <b/>
        <sz val="10"/>
        <color rgb="FFFF0000"/>
        <rFont val="宋体"/>
        <charset val="134"/>
      </rPr>
      <t>M</t>
    </r>
    <r>
      <rPr>
        <b/>
        <vertAlign val="superscript"/>
        <sz val="10"/>
        <color rgb="FFFF0000"/>
        <rFont val="宋体"/>
        <charset val="134"/>
      </rPr>
      <t>2</t>
    </r>
  </si>
  <si>
    <t>SLT0010709</t>
  </si>
  <si>
    <t>驾驶员靠背泡沫本体-1880</t>
  </si>
  <si>
    <t>PUR</t>
  </si>
  <si>
    <t>6801741X2001A</t>
  </si>
  <si>
    <t>驾驶员靠背弯管</t>
  </si>
  <si>
    <t>Q235 φ25×1.5</t>
  </si>
  <si>
    <t>点击此处可跳转至
“发票粘贴处”</t>
  </si>
  <si>
    <t>6801642X2001A</t>
  </si>
  <si>
    <t>驾驶员靠背弯管加强管</t>
  </si>
  <si>
    <t>Q195 φ20×1.5</t>
  </si>
  <si>
    <t>SLT0002552</t>
  </si>
  <si>
    <t>驾驶员靠背下弯管</t>
  </si>
  <si>
    <t>Q235 φ20×1.5</t>
  </si>
  <si>
    <t>SLT0002559</t>
  </si>
  <si>
    <t>驾驶员座垫后横梁</t>
  </si>
  <si>
    <t>Q235 φ22×1.5</t>
  </si>
  <si>
    <t>SLT0002533</t>
  </si>
  <si>
    <t>驾驶员座垫前横管</t>
  </si>
  <si>
    <t>SLT0002134</t>
  </si>
  <si>
    <t>驾驶员右侧护板</t>
  </si>
  <si>
    <t>PP-TP15 2.5</t>
  </si>
  <si>
    <t>SLT0010395</t>
  </si>
  <si>
    <t>驾驶员座垫泡沫本体</t>
  </si>
  <si>
    <t>合计</t>
  </si>
  <si>
    <t>/</t>
  </si>
  <si>
    <t>说明：1、材料采购时间应与报价填写日期接近；
      2、废料单价应为报价填写日期当期公司当地市场价格；
      3、每项材料单价证明需要提供最近一次采购发票扫描件或照片，黏贴在此表下方即可；
      4、按实际工艺合理填写每类材料在毛坯及成品中的相对净重，材料利用率不允许超过100%；</t>
  </si>
  <si>
    <t>（第2页，共7页）</t>
  </si>
  <si>
    <t>发票扫描件或照片黏贴处（以附件形式提供也可）</t>
  </si>
  <si>
    <t>点击此处返回
“顶部”</t>
  </si>
  <si>
    <t>外购外协件明细表</t>
  </si>
  <si>
    <t>外   购</t>
  </si>
  <si>
    <t>外购外协发票黏贴处在本页最下方，为减少因价格标准不一致导致的核减，请在填写此表时予以提供。</t>
  </si>
  <si>
    <t>分供应商</t>
  </si>
  <si>
    <t>外购件
用量</t>
  </si>
  <si>
    <t>计量单位</t>
  </si>
  <si>
    <t>外购件
单价</t>
  </si>
  <si>
    <r>
      <rPr>
        <sz val="12"/>
        <rFont val="仿宋"/>
        <charset val="134"/>
      </rPr>
      <t>外购件关键信息（</t>
    </r>
    <r>
      <rPr>
        <sz val="12"/>
        <color rgb="FFFF0000"/>
        <rFont val="仿宋"/>
        <charset val="134"/>
      </rPr>
      <t>必须准确填写</t>
    </r>
    <r>
      <rPr>
        <sz val="12"/>
        <rFont val="仿宋"/>
        <charset val="134"/>
      </rPr>
      <t>）</t>
    </r>
  </si>
  <si>
    <t>合计重量
(Kg)</t>
  </si>
  <si>
    <t>合计金额</t>
  </si>
  <si>
    <t>外购件编号</t>
  </si>
  <si>
    <t>外购件名称</t>
  </si>
  <si>
    <t>分供应商全称</t>
  </si>
  <si>
    <t>主要材质</t>
  </si>
  <si>
    <t>规格型号</t>
  </si>
  <si>
    <t>毛坯单件重量
(Kg)</t>
  </si>
  <si>
    <t>成品单件重量(Kg)</t>
  </si>
  <si>
    <r>
      <rPr>
        <b/>
        <sz val="10"/>
        <color rgb="FFFF0000"/>
        <rFont val="宋体"/>
        <charset val="134"/>
      </rPr>
      <t>件/m/m</t>
    </r>
    <r>
      <rPr>
        <b/>
        <vertAlign val="superscript"/>
        <sz val="10"/>
        <color rgb="FFFF0000"/>
        <rFont val="宋体"/>
        <charset val="134"/>
      </rPr>
      <t>2</t>
    </r>
    <r>
      <rPr>
        <b/>
        <sz val="10"/>
        <color rgb="FFFF0000"/>
        <rFont val="宋体"/>
        <charset val="134"/>
      </rPr>
      <t>/kg</t>
    </r>
  </si>
  <si>
    <t>HT250</t>
  </si>
  <si>
    <t>φ18</t>
  </si>
  <si>
    <t>SLT0010348</t>
  </si>
  <si>
    <t>驾驶员头枕骨架泡沫总成</t>
  </si>
  <si>
    <t>日照联成</t>
  </si>
  <si>
    <t>件</t>
  </si>
  <si>
    <t>SLT0010389</t>
  </si>
  <si>
    <t>驾驶员头枕护面总成</t>
  </si>
  <si>
    <t>简美</t>
  </si>
  <si>
    <t>SCS0004029</t>
  </si>
  <si>
    <t>头枕主插管</t>
  </si>
  <si>
    <t>黄骅市雍丰塑料制品有限公司</t>
  </si>
  <si>
    <t>点击此处可跳转至
“外协”部分</t>
  </si>
  <si>
    <t>SCS0004036</t>
  </si>
  <si>
    <t>头枕副插管</t>
  </si>
  <si>
    <t>SLT0000740</t>
  </si>
  <si>
    <t>预埋钢丝Φ2.5*160</t>
  </si>
  <si>
    <t>黄骅泰行</t>
  </si>
  <si>
    <t>SLT0001093</t>
  </si>
  <si>
    <t>预埋钢丝Φ2.5*270</t>
  </si>
  <si>
    <t>SLT0002566</t>
  </si>
  <si>
    <t>驾驶员靠背泡沫无纺布</t>
  </si>
  <si>
    <t>黄骅建昌</t>
  </si>
  <si>
    <t>SLT0011328</t>
  </si>
  <si>
    <t>驾驶员靠背护面总成（PVC）-1880-取消扶手洞</t>
  </si>
  <si>
    <t>BFA0000001</t>
  </si>
  <si>
    <t>C型钉</t>
  </si>
  <si>
    <t>天津金庄新材料科技有限公司</t>
  </si>
  <si>
    <t>SCS0004800</t>
  </si>
  <si>
    <t>主头枕管</t>
  </si>
  <si>
    <t>再兴</t>
  </si>
  <si>
    <t>SCS0004583</t>
  </si>
  <si>
    <t>副头枕管</t>
  </si>
  <si>
    <t>SLT0002537</t>
  </si>
  <si>
    <t>驾驶员调角器上连接板</t>
  </si>
  <si>
    <t>强宇</t>
  </si>
  <si>
    <t>SLT0002538</t>
  </si>
  <si>
    <t>前排靠背复位卷簧限位支架</t>
  </si>
  <si>
    <t>成卓</t>
  </si>
  <si>
    <t>SLT0010190</t>
  </si>
  <si>
    <t>复位卷簧下限位支架</t>
  </si>
  <si>
    <t>SLT0002545</t>
  </si>
  <si>
    <t>左侧手动调角器总成</t>
  </si>
  <si>
    <t>力乐</t>
  </si>
  <si>
    <t>SLT0002553</t>
  </si>
  <si>
    <t>驾驶员靠背支撑钢丝总成</t>
  </si>
  <si>
    <t>海兴中盛</t>
  </si>
  <si>
    <t>SLT0002211</t>
  </si>
  <si>
    <t>驾驶员调角器下连接板</t>
  </si>
  <si>
    <t>鑫昌</t>
  </si>
  <si>
    <t>SLT0002542</t>
  </si>
  <si>
    <t>前排靠背复位卷簧安装支架</t>
  </si>
  <si>
    <t>SLT0002543</t>
  </si>
  <si>
    <t>调角器下连接板上加强板</t>
  </si>
  <si>
    <t>SLT0002544</t>
  </si>
  <si>
    <t>调角器下连接板下加强板</t>
  </si>
  <si>
    <t>BAS0000017</t>
  </si>
  <si>
    <t>中排独立软带轴承</t>
  </si>
  <si>
    <t>汉升</t>
  </si>
  <si>
    <t>SLT0010408</t>
  </si>
  <si>
    <t>驾驶员座垫右侧安装板</t>
  </si>
  <si>
    <t>BFA0000400</t>
  </si>
  <si>
    <t>焊接方螺母</t>
  </si>
  <si>
    <t>北京三浦</t>
  </si>
  <si>
    <t>SLT0002535</t>
  </si>
  <si>
    <t>驾驶员座垫固定支架</t>
  </si>
  <si>
    <t>佳祥</t>
  </si>
  <si>
    <t>SLT0010193</t>
  </si>
  <si>
    <t>气管接线头固定钢丝</t>
  </si>
  <si>
    <t>SLT0010335</t>
  </si>
  <si>
    <t>驾驶员侧翼支撑钢丝</t>
  </si>
  <si>
    <t>BFA0000775</t>
  </si>
  <si>
    <t>司机背右旋转阶梯螺栓</t>
  </si>
  <si>
    <t>创合</t>
  </si>
  <si>
    <t>BFA0000007</t>
  </si>
  <si>
    <t>大垫圈</t>
  </si>
  <si>
    <t>BFA0000019</t>
  </si>
  <si>
    <t>盖型螺母</t>
  </si>
  <si>
    <t>SLT0002546</t>
  </si>
  <si>
    <t>靠背调角器涡簧</t>
  </si>
  <si>
    <t>溧阳万金</t>
  </si>
  <si>
    <t>SLT0010383</t>
  </si>
  <si>
    <t>驾驶员左侧滑轨总成</t>
  </si>
  <si>
    <t>SLT0010384</t>
  </si>
  <si>
    <t>驾驶员右侧滑轨总成</t>
  </si>
  <si>
    <t>SLT0002124</t>
  </si>
  <si>
    <t>驾驶员U型把手</t>
  </si>
  <si>
    <t>SLT0002208</t>
  </si>
  <si>
    <t>驾驶员座垫滑轨前搭接支架</t>
  </si>
  <si>
    <t>SLT0010342</t>
  </si>
  <si>
    <t>驾驶员左侧护板固定支架A</t>
  </si>
  <si>
    <t>泊头捷润</t>
  </si>
  <si>
    <t>SLT0010380</t>
  </si>
  <si>
    <t>驾驶员左侧护板固定支架B</t>
  </si>
  <si>
    <t>沧州智凯</t>
  </si>
  <si>
    <t>BFA0000110</t>
  </si>
  <si>
    <t>全金属六角法兰面锁紧螺母</t>
  </si>
  <si>
    <t>SLT0010415</t>
  </si>
  <si>
    <t>驾驶员左侧护板固定钢丝A</t>
  </si>
  <si>
    <t>SLT0010416</t>
  </si>
  <si>
    <t>驾驶员左侧护板固定钢丝B</t>
  </si>
  <si>
    <t>BFA0000760</t>
  </si>
  <si>
    <t>不锈钢开口型抽芯铆钉</t>
  </si>
  <si>
    <t>SLT0010346</t>
  </si>
  <si>
    <t>驾驶员左侧护板</t>
  </si>
  <si>
    <t>黄骅雍丰</t>
  </si>
  <si>
    <t>BFA0000096</t>
  </si>
  <si>
    <t>Q2724295-十字槽盘头自攻螺钉</t>
  </si>
  <si>
    <t>SLT0001126</t>
  </si>
  <si>
    <t>预埋钢丝Φ2.5*400</t>
  </si>
  <si>
    <t>SLT0001091</t>
  </si>
  <si>
    <t>驾驶员座垫无纺布</t>
  </si>
  <si>
    <t>SLT0011326</t>
  </si>
  <si>
    <t>驾驶员座垫护面总成</t>
  </si>
  <si>
    <t>SLT0002415</t>
  </si>
  <si>
    <t>驾驶员座垫框架总成</t>
  </si>
  <si>
    <t>BFA0000047</t>
  </si>
  <si>
    <t>弹簧钢丝</t>
  </si>
  <si>
    <t>SLT0010345</t>
  </si>
  <si>
    <t>驾驶员调角器手柄</t>
  </si>
  <si>
    <t>汇铭</t>
  </si>
  <si>
    <t>BFA0000004</t>
  </si>
  <si>
    <t>扎带</t>
  </si>
  <si>
    <t>黄骅俊龙包装</t>
  </si>
  <si>
    <t>小计</t>
  </si>
  <si>
    <t>外   协</t>
  </si>
  <si>
    <t>外协生产商</t>
  </si>
  <si>
    <t>外协件
用量</t>
  </si>
  <si>
    <t>外协件
单价</t>
  </si>
  <si>
    <r>
      <rPr>
        <sz val="12"/>
        <rFont val="仿宋"/>
        <charset val="134"/>
      </rPr>
      <t>外协件关键信息（</t>
    </r>
    <r>
      <rPr>
        <sz val="12"/>
        <color rgb="FFFF0000"/>
        <rFont val="仿宋"/>
        <charset val="134"/>
      </rPr>
      <t>必须准确填写</t>
    </r>
    <r>
      <rPr>
        <sz val="12"/>
        <rFont val="仿宋"/>
        <charset val="134"/>
      </rPr>
      <t>）</t>
    </r>
  </si>
  <si>
    <t>外协件编号</t>
  </si>
  <si>
    <t>外协名称</t>
  </si>
  <si>
    <t>外协生产商全称</t>
  </si>
  <si>
    <t>工艺名称</t>
  </si>
  <si>
    <t>设备名称及型号</t>
  </si>
  <si>
    <t>工时（分钟）</t>
  </si>
  <si>
    <t>操作人数</t>
  </si>
  <si>
    <t>设备功率（KW）</t>
  </si>
  <si>
    <t>热处理（调质）</t>
  </si>
  <si>
    <t>网带炉</t>
  </si>
  <si>
    <t>外购外协费用合计</t>
  </si>
  <si>
    <t>说明：1、零件用量为报价产品每件（套）所含数量；
      2、外购、外协件单价为不含税价；
      3、外购、外协件采购时间应于报价填报日期接近；
      4、外购件原材料材质填写本体材料；
      5、外协件若包含多种工艺时，工艺名称要以签订的“外协单价”为区分依据进行填写；
      6、设备名称及型号是实现前面对应工艺名称的全部设备；
      7、设备功率为实现前面对应工艺名称的全部设备总功率；
      8、操作人数为实现前面对应工艺名称的全部直接人员；
      9、每项外购外协件单价证明需要提供最近一次采购发票扫描件或照片，黏贴在此表下方即可；
        （第3页，共7页）</t>
  </si>
  <si>
    <t>发票扫描件或照片黏贴处</t>
  </si>
  <si>
    <t>加工成本明细表</t>
  </si>
  <si>
    <t>工序编号</t>
  </si>
  <si>
    <t>工序名称</t>
  </si>
  <si>
    <t>工序内容
（明确加工的部位和具体参数）</t>
  </si>
  <si>
    <t>设备名称
（铭牌全称）</t>
  </si>
  <si>
    <t>设备型号
（铭牌全称）</t>
  </si>
  <si>
    <t>设备生产厂家
（全称）</t>
  </si>
  <si>
    <t>工时
(分钟)</t>
  </si>
  <si>
    <t>人工费</t>
  </si>
  <si>
    <t>燃动费</t>
  </si>
  <si>
    <t>设备折旧费</t>
  </si>
  <si>
    <t>设备运行三费
小时单价
（元/小时）</t>
  </si>
  <si>
    <t>直接人数</t>
  </si>
  <si>
    <t>人均薪酬
（元/小时）</t>
  </si>
  <si>
    <t>人工费
（元/件）</t>
  </si>
  <si>
    <t>设备运行效率</t>
  </si>
  <si>
    <t>电费单价
（元/度）</t>
  </si>
  <si>
    <t>燃动费
（元/件）</t>
  </si>
  <si>
    <t>是否为租用的重汽设备</t>
  </si>
  <si>
    <t>设备原值（万元）</t>
  </si>
  <si>
    <t>折旧年限（年）</t>
  </si>
  <si>
    <t>折旧费
（元/件 ）</t>
  </si>
  <si>
    <t>P10</t>
  </si>
  <si>
    <t>钻排气口面</t>
  </si>
  <si>
    <r>
      <rPr>
        <b/>
        <sz val="10"/>
        <color rgb="FFFF0000"/>
        <rFont val="宋体"/>
        <charset val="134"/>
        <scheme val="minor"/>
      </rPr>
      <t>1.钻4*</t>
    </r>
    <r>
      <rPr>
        <b/>
        <sz val="10"/>
        <color rgb="FFFF0000"/>
        <rFont val="仿宋"/>
        <charset val="134"/>
      </rPr>
      <t>Φ</t>
    </r>
    <r>
      <rPr>
        <b/>
        <sz val="10"/>
        <color rgb="FFFF0000"/>
        <rFont val="宋体"/>
        <charset val="134"/>
      </rPr>
      <t>11孔，深度25mm；
2、攻丝4*M10，深度7.5mm；</t>
    </r>
  </si>
  <si>
    <t>立式加工中心</t>
  </si>
  <si>
    <t>VMC700B</t>
  </si>
  <si>
    <t>否</t>
  </si>
  <si>
    <t>组装</t>
  </si>
  <si>
    <t>1880座椅总成</t>
  </si>
  <si>
    <t>皮带线</t>
  </si>
  <si>
    <t>——</t>
  </si>
  <si>
    <t>驾靠背骨架泡沫护面总成（</t>
  </si>
  <si>
    <t>驾靠背骨架装配总成</t>
  </si>
  <si>
    <t>焊接</t>
  </si>
  <si>
    <t>驾靠背骨架焊接总成</t>
  </si>
  <si>
    <t>焊接机器人MHB0130051</t>
  </si>
  <si>
    <t>三轴大回转</t>
  </si>
  <si>
    <t>弯管</t>
  </si>
  <si>
    <t>驾靠背主管</t>
  </si>
  <si>
    <t>冲床（开式固定台压力机）MHB0130092</t>
  </si>
  <si>
    <t>JB23-63</t>
  </si>
  <si>
    <t>驾靠背竖管</t>
  </si>
  <si>
    <t>冲压</t>
  </si>
  <si>
    <t>头枕加强横板</t>
  </si>
  <si>
    <t>头枕加强竖板</t>
  </si>
  <si>
    <t>靠背下横管</t>
  </si>
  <si>
    <t>驾右侧调角器焊接总成</t>
  </si>
  <si>
    <t>驾调角器右侧上连接板焊接总成</t>
  </si>
  <si>
    <t>驾靠背右侧装车钣金焊接总成</t>
  </si>
  <si>
    <t>发泡</t>
  </si>
  <si>
    <t>驾靠背泡沫总成</t>
  </si>
  <si>
    <t>环形发泡线MHB0130382</t>
  </si>
  <si>
    <t>36工位</t>
  </si>
  <si>
    <t>驾座垫泡沫总成</t>
  </si>
  <si>
    <t>说明：1、每序工时包含工序间转运、装夹、加工时间；
      2、操作人数为每序核算人数，一人负责多序或负责多台设备，要据实分解；
      3、直接人工单价根据行业标准或企业实际情况填写；
      4、设备功率填写设备铭牌额定功率；
      5、设备运行效率为设备正常运行时工作效率，按照百分比填写；
      6、电费单价为企业年加权平均价格；
      7、设备折费为设备年折旧额/年设计生产件数得出；
      8、工序名称和工序内容务必详细填写且工序要全覆盖，要与控制计划保持一致；</t>
  </si>
  <si>
    <t>（第4页，共7页）</t>
  </si>
  <si>
    <t>直接生产工装模具/刀具成本明细表</t>
  </si>
  <si>
    <t>工装模具信息</t>
  </si>
  <si>
    <r>
      <rPr>
        <sz val="12"/>
        <color theme="1"/>
        <rFont val="仿宋"/>
        <charset val="134"/>
      </rPr>
      <t>刀具（</t>
    </r>
    <r>
      <rPr>
        <sz val="12"/>
        <color rgb="FFFF0000"/>
        <rFont val="仿宋"/>
        <charset val="134"/>
      </rPr>
      <t>易消耗</t>
    </r>
    <r>
      <rPr>
        <sz val="12"/>
        <color theme="1"/>
        <rFont val="仿宋"/>
        <charset val="134"/>
      </rPr>
      <t>）信息</t>
    </r>
  </si>
  <si>
    <t>工装/模具名称</t>
  </si>
  <si>
    <t>是否租用重汽工装模具</t>
  </si>
  <si>
    <t>模腔</t>
  </si>
  <si>
    <t>材料单价
（元/KG）</t>
  </si>
  <si>
    <t>成品净重（KG）</t>
  </si>
  <si>
    <t>下料净重
（KG）</t>
  </si>
  <si>
    <t>制作费用
（元）</t>
  </si>
  <si>
    <t>总费用
（元）</t>
  </si>
  <si>
    <t>分摊数量
(件)</t>
  </si>
  <si>
    <t>产品摊配额
(元/件）</t>
  </si>
  <si>
    <t>刀具名称</t>
  </si>
  <si>
    <t>是否租用重汽刀具</t>
  </si>
  <si>
    <t>刀具型号</t>
  </si>
  <si>
    <t>刀具品牌</t>
  </si>
  <si>
    <t>刀具价格
（元）</t>
  </si>
  <si>
    <t>刀具寿命(件)</t>
  </si>
  <si>
    <t>刀具装夹单次用量</t>
  </si>
  <si>
    <t>产品摊配额(元/件）</t>
  </si>
  <si>
    <t>锻造</t>
  </si>
  <si>
    <t>预锻模</t>
  </si>
  <si>
    <t>5CrNiMo</t>
  </si>
  <si>
    <t>P20</t>
  </si>
  <si>
    <t>铣排气口面</t>
  </si>
  <si>
    <t>铣夹具</t>
  </si>
  <si>
    <t>45#</t>
  </si>
  <si>
    <t>刀片</t>
  </si>
  <si>
    <t>SCMT09T308-F2 TK2000</t>
  </si>
  <si>
    <t>山高</t>
  </si>
  <si>
    <t>工装模具/刀具费合计：</t>
  </si>
  <si>
    <t>说明：1、工序名称要与加工明细里工序名称填写一致；
      2、造价包含工装模具材料费、制作加工费等全部费用；
      3、模具寿命为工艺额定寿命；
      4、模具达到使用寿命下场后剩余残值；
      5、刀具信息对应工序名称填写完整详实，只填写易消耗的“刀片、钻头、锪刀、丝锥”等价格分摊，刀杆、刀盘、刀座等费用不要填写（此项在制造费用里统一体现）；</t>
  </si>
  <si>
    <t>（第5页，共7页）</t>
  </si>
  <si>
    <t>包装成本表</t>
  </si>
  <si>
    <r>
      <rPr>
        <b/>
        <sz val="14"/>
        <rFont val="宋体"/>
        <charset val="134"/>
      </rPr>
      <t>[产品</t>
    </r>
    <r>
      <rPr>
        <b/>
        <sz val="14"/>
        <color rgb="FFFF0000"/>
        <rFont val="宋体"/>
        <charset val="134"/>
      </rPr>
      <t>实物</t>
    </r>
    <r>
      <rPr>
        <b/>
        <sz val="14"/>
        <rFont val="宋体"/>
        <charset val="134"/>
      </rPr>
      <t>概图]</t>
    </r>
  </si>
  <si>
    <r>
      <rPr>
        <b/>
        <sz val="14"/>
        <rFont val="宋体"/>
        <charset val="134"/>
      </rPr>
      <t>[产品</t>
    </r>
    <r>
      <rPr>
        <b/>
        <sz val="14"/>
        <color rgb="FFFF0000"/>
        <rFont val="宋体"/>
        <charset val="134"/>
      </rPr>
      <t>物流器具/包装</t>
    </r>
    <r>
      <rPr>
        <b/>
        <sz val="14"/>
        <rFont val="宋体"/>
        <charset val="134"/>
      </rPr>
      <t>概图]</t>
    </r>
  </si>
  <si>
    <r>
      <rPr>
        <b/>
        <sz val="14"/>
        <rFont val="宋体"/>
        <charset val="134"/>
      </rPr>
      <t>[产品</t>
    </r>
    <r>
      <rPr>
        <b/>
        <sz val="14"/>
        <color rgb="FFFF0000"/>
        <rFont val="宋体"/>
        <charset val="134"/>
      </rPr>
      <t>称重</t>
    </r>
    <r>
      <rPr>
        <b/>
        <sz val="14"/>
        <rFont val="宋体"/>
        <charset val="134"/>
      </rPr>
      <t>概图]</t>
    </r>
  </si>
  <si>
    <t>为清晰表达产品实物各个视角，可以粘贴多张照片</t>
  </si>
  <si>
    <t>为清晰表达产品包装箱实物各个视角，可以粘贴多张照片</t>
  </si>
  <si>
    <t>为清晰表达产品实物称重各个视角，可以粘贴多张照片</t>
  </si>
  <si>
    <t>器具/包装尺寸(mm)</t>
  </si>
  <si>
    <t>总体积（m³）</t>
  </si>
  <si>
    <t>包装成本</t>
  </si>
  <si>
    <t>包装形式</t>
  </si>
  <si>
    <t>包装材料</t>
  </si>
  <si>
    <t>每个包装中零件数量</t>
  </si>
  <si>
    <t>总包装成本（元)</t>
  </si>
  <si>
    <t>单件包装成本（元/件）</t>
  </si>
  <si>
    <t>总计</t>
  </si>
  <si>
    <t>长</t>
  </si>
  <si>
    <t>总表面积（㎡）</t>
  </si>
  <si>
    <t>中孔板</t>
  </si>
  <si>
    <t>宽</t>
  </si>
  <si>
    <t>总重量（kg）</t>
  </si>
  <si>
    <t>物流器具</t>
  </si>
  <si>
    <t>器具形式</t>
  </si>
  <si>
    <t>器具材料</t>
  </si>
  <si>
    <t>使用寿命（件）</t>
  </si>
  <si>
    <t>每个器具成本（元)</t>
  </si>
  <si>
    <t>单件器具成本（元/件）</t>
  </si>
  <si>
    <t>高</t>
  </si>
  <si>
    <t>单个零件净重（kg）</t>
  </si>
  <si>
    <t>专用器具</t>
  </si>
  <si>
    <t>Q235</t>
  </si>
  <si>
    <t>说明：1、图片要求清晰、完整，参考以下图片示例。
      2、请据实报重，对提报虚假数据的供方将列入黑名单，并处惩罚。
                （第6页，共7页）</t>
  </si>
  <si>
    <t>[产品实物概图]</t>
  </si>
  <si>
    <t>[产品物流器具/包装概图]</t>
  </si>
  <si>
    <t>[产品称重概图]</t>
  </si>
  <si>
    <t>运输成本表</t>
  </si>
  <si>
    <t>工厂所在地</t>
  </si>
  <si>
    <t>工厂名称:</t>
  </si>
  <si>
    <t>工厂地址:</t>
  </si>
  <si>
    <t>河北省黄骅市开发区（序号2的运费根据贵司指定的三方物流换算）</t>
  </si>
  <si>
    <t>运输方式：</t>
  </si>
  <si>
    <t>公路</t>
  </si>
  <si>
    <t>货箱长度（m）：</t>
  </si>
  <si>
    <t>满载载重（吨）：</t>
  </si>
  <si>
    <r>
      <rPr>
        <sz val="12"/>
        <rFont val="仿宋"/>
        <charset val="134"/>
      </rPr>
      <t>满载体积（m</t>
    </r>
    <r>
      <rPr>
        <vertAlign val="superscript"/>
        <sz val="12"/>
        <rFont val="仿宋"/>
        <charset val="134"/>
      </rPr>
      <t>3</t>
    </r>
    <r>
      <rPr>
        <sz val="12"/>
        <rFont val="仿宋"/>
        <charset val="134"/>
      </rPr>
      <t>）：</t>
    </r>
  </si>
  <si>
    <t>理论单车最大可运物流器具/包装数量</t>
  </si>
  <si>
    <t>运输路线起点</t>
  </si>
  <si>
    <t>运输线路终点</t>
  </si>
  <si>
    <t>运输公里数
(km)</t>
  </si>
  <si>
    <t>单趟运费
(元)</t>
  </si>
  <si>
    <t>单车最大可运物流器具/包装数量（个）</t>
  </si>
  <si>
    <t>单个物流器具/包装包含产品数量（个）</t>
  </si>
  <si>
    <t>吨公里单价
(元/km/吨)</t>
  </si>
  <si>
    <r>
      <rPr>
        <sz val="12"/>
        <rFont val="仿宋"/>
        <charset val="134"/>
      </rPr>
      <t>立方米公里单价
(元/km/m</t>
    </r>
    <r>
      <rPr>
        <vertAlign val="superscript"/>
        <sz val="12"/>
        <rFont val="仿宋"/>
        <charset val="134"/>
      </rPr>
      <t>3</t>
    </r>
    <r>
      <rPr>
        <sz val="12"/>
        <rFont val="仿宋"/>
        <charset val="134"/>
      </rPr>
      <t>）</t>
    </r>
  </si>
  <si>
    <t>单件运输成本
（元）</t>
  </si>
  <si>
    <t>河北黄骅</t>
  </si>
  <si>
    <t>山东新联大物流股份有限公司</t>
  </si>
  <si>
    <t>中国重汽济南轻卡有限公司</t>
  </si>
  <si>
    <t>说明：1、运输路线起始点要具体到装卸地点地址；
      2、运输方式默认为公路运输，若实际为其他运输方式的，请进行修改；
      2、公路运输时货箱长度，满载载重及满载体积必须准确填写，仅作为核价参考，内容不影响运费计算结果数值，但不填写不显示计算结果，影响运费的计算。</t>
  </si>
  <si>
    <t>（第7页，共7页）</t>
  </si>
  <si>
    <t>供应商</t>
  </si>
  <si>
    <t>产品图号</t>
  </si>
  <si>
    <t>申请核价的采购单位</t>
  </si>
  <si>
    <t>采购单位联系人</t>
  </si>
  <si>
    <t>价格类别</t>
  </si>
  <si>
    <t>总价</t>
  </si>
  <si>
    <t>1、制造成本 成本项目</t>
  </si>
  <si>
    <t>制造成本小计</t>
  </si>
  <si>
    <t>期间费用小计</t>
  </si>
  <si>
    <t>产品单件净重</t>
  </si>
  <si>
    <t>设备运行三费小时单价
（元/小时）</t>
  </si>
  <si>
    <t>制表人姓名及联系方式</t>
  </si>
  <si>
    <t>供方报价</t>
  </si>
  <si>
    <t>此表无需填写，所有数据自动从前面表格引用。</t>
  </si>
</sst>
</file>

<file path=xl/styles.xml><?xml version="1.0" encoding="utf-8"?>
<styleSheet xmlns="http://schemas.openxmlformats.org/spreadsheetml/2006/main" xmlns:xr9="http://schemas.microsoft.com/office/spreadsheetml/2016/revision9">
  <numFmts count="1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* #,##0.00_);_(* \(#,##0.00\);_(* &quot;-&quot;??_);_(@_)"/>
    <numFmt numFmtId="177" formatCode="0.00_);[Red]\(0.00\)"/>
    <numFmt numFmtId="178" formatCode="0.00_ "/>
    <numFmt numFmtId="179" formatCode="0_ "/>
    <numFmt numFmtId="180" formatCode="0_);[Red]\(0\)"/>
    <numFmt numFmtId="181" formatCode="0&quot;.&quot;0,&quot;万元&quot;"/>
    <numFmt numFmtId="182" formatCode="yyyy/m/d;@"/>
    <numFmt numFmtId="183" formatCode="0.0"/>
    <numFmt numFmtId="184" formatCode="yyyy&quot;年&quot;m&quot;月&quot;d&quot;日&quot;;@"/>
    <numFmt numFmtId="185" formatCode="00000"/>
    <numFmt numFmtId="186" formatCode="0.0000_ "/>
  </numFmts>
  <fonts count="81">
    <font>
      <sz val="11"/>
      <color theme="1"/>
      <name val="宋体"/>
      <charset val="134"/>
      <scheme val="minor"/>
    </font>
    <font>
      <sz val="12"/>
      <color theme="1"/>
      <name val="仿宋"/>
      <charset val="134"/>
    </font>
    <font>
      <sz val="12"/>
      <color theme="1"/>
      <name val="宋体"/>
      <charset val="134"/>
    </font>
    <font>
      <sz val="18"/>
      <color rgb="FFFF0000"/>
      <name val="宋体"/>
      <charset val="134"/>
      <scheme val="minor"/>
    </font>
    <font>
      <sz val="12"/>
      <name val="宋体"/>
      <charset val="134"/>
    </font>
    <font>
      <sz val="11"/>
      <color theme="1"/>
      <name val="仿宋"/>
      <charset val="134"/>
    </font>
    <font>
      <b/>
      <sz val="18"/>
      <name val="仿宋"/>
      <charset val="134"/>
    </font>
    <font>
      <sz val="12"/>
      <name val="仿宋"/>
      <charset val="134"/>
    </font>
    <font>
      <sz val="10"/>
      <name val="Times New Roman"/>
      <charset val="134"/>
    </font>
    <font>
      <b/>
      <sz val="10"/>
      <name val="宋体"/>
      <charset val="134"/>
    </font>
    <font>
      <b/>
      <sz val="14"/>
      <name val="宋体"/>
      <charset val="134"/>
    </font>
    <font>
      <sz val="16"/>
      <name val="华文中宋"/>
      <charset val="134"/>
    </font>
    <font>
      <sz val="16"/>
      <color theme="1"/>
      <name val="宋体"/>
      <charset val="134"/>
      <scheme val="minor"/>
    </font>
    <font>
      <sz val="12"/>
      <name val="华文中宋"/>
      <charset val="134"/>
    </font>
    <font>
      <sz val="16"/>
      <color rgb="FFFF0000"/>
      <name val="华文中宋"/>
      <charset val="134"/>
    </font>
    <font>
      <sz val="11"/>
      <name val="仿宋"/>
      <charset val="134"/>
    </font>
    <font>
      <b/>
      <sz val="18"/>
      <color rgb="FFFF0000"/>
      <name val="宋体"/>
      <charset val="134"/>
      <scheme val="minor"/>
    </font>
    <font>
      <b/>
      <sz val="18"/>
      <name val="宋体"/>
      <charset val="134"/>
      <scheme val="minor"/>
    </font>
    <font>
      <b/>
      <sz val="10"/>
      <color rgb="FFFF0000"/>
      <name val="仿宋"/>
      <charset val="134"/>
    </font>
    <font>
      <b/>
      <sz val="10"/>
      <name val="仿宋"/>
      <charset val="134"/>
    </font>
    <font>
      <sz val="10"/>
      <color theme="1"/>
      <name val="仿宋"/>
      <charset val="134"/>
    </font>
    <font>
      <b/>
      <sz val="10"/>
      <color theme="1"/>
      <name val="宋体"/>
      <charset val="134"/>
      <scheme val="minor"/>
    </font>
    <font>
      <b/>
      <sz val="18"/>
      <color indexed="8"/>
      <name val="仿宋"/>
      <charset val="134"/>
    </font>
    <font>
      <b/>
      <sz val="10"/>
      <color rgb="FFFF0000"/>
      <name val="宋体"/>
      <charset val="134"/>
      <scheme val="minor"/>
    </font>
    <font>
      <b/>
      <sz val="10"/>
      <color rgb="FFFF0000"/>
      <name val="宋体"/>
      <charset val="134"/>
    </font>
    <font>
      <sz val="10"/>
      <color theme="1"/>
      <name val="宋体"/>
      <charset val="134"/>
      <scheme val="minor"/>
    </font>
    <font>
      <b/>
      <sz val="20"/>
      <name val="仿宋"/>
      <charset val="134"/>
    </font>
    <font>
      <sz val="16"/>
      <color rgb="FFFF0000"/>
      <name val="宋体"/>
      <charset val="134"/>
      <scheme val="minor"/>
    </font>
    <font>
      <b/>
      <sz val="14"/>
      <color rgb="FFFF0000"/>
      <name val="仿宋"/>
      <charset val="134"/>
    </font>
    <font>
      <b/>
      <sz val="12"/>
      <color rgb="FFFF0000"/>
      <name val="仿宋"/>
      <charset val="134"/>
    </font>
    <font>
      <sz val="16"/>
      <color rgb="FFFF0000"/>
      <name val="宋体"/>
      <charset val="134"/>
    </font>
    <font>
      <sz val="16"/>
      <color rgb="FF00B0F0"/>
      <name val="宋体"/>
      <charset val="134"/>
    </font>
    <font>
      <b/>
      <sz val="10"/>
      <name val="宋体"/>
      <charset val="134"/>
      <scheme val="minor"/>
    </font>
    <font>
      <sz val="22"/>
      <color rgb="FFFF0000"/>
      <name val="仿宋"/>
      <charset val="134"/>
    </font>
    <font>
      <sz val="10"/>
      <name val="仿宋"/>
      <charset val="134"/>
    </font>
    <font>
      <sz val="11"/>
      <color rgb="FFFF0000"/>
      <name val="仿宋"/>
      <charset val="134"/>
    </font>
    <font>
      <sz val="16"/>
      <color rgb="FF00B0F0"/>
      <name val="宋体"/>
      <charset val="134"/>
      <scheme val="minor"/>
    </font>
    <font>
      <sz val="20"/>
      <color rgb="FFFF0000"/>
      <name val="仿宋"/>
      <charset val="134"/>
    </font>
    <font>
      <b/>
      <sz val="18"/>
      <name val="宋体"/>
      <charset val="134"/>
    </font>
    <font>
      <b/>
      <sz val="18"/>
      <name val="Arial Narrow"/>
      <charset val="134"/>
    </font>
    <font>
      <sz val="12"/>
      <name val="Arial"/>
      <charset val="134"/>
    </font>
    <font>
      <sz val="12"/>
      <color indexed="8"/>
      <name val="仿宋"/>
      <charset val="134"/>
    </font>
    <font>
      <sz val="12"/>
      <color rgb="FF000000"/>
      <name val="仿宋"/>
      <charset val="134"/>
    </font>
    <font>
      <sz val="14"/>
      <color rgb="FFFF0000"/>
      <name val="仿宋"/>
      <charset val="134"/>
    </font>
    <font>
      <b/>
      <sz val="18"/>
      <color theme="1"/>
      <name val="仿宋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Arial"/>
      <charset val="134"/>
    </font>
    <font>
      <sz val="9"/>
      <name val="Arial"/>
      <charset val="134"/>
    </font>
    <font>
      <sz val="10"/>
      <name val="Arial"/>
      <charset val="134"/>
    </font>
    <font>
      <vertAlign val="superscript"/>
      <sz val="12"/>
      <name val="仿宋"/>
      <charset val="134"/>
    </font>
    <font>
      <b/>
      <sz val="14"/>
      <color rgb="FFFF0000"/>
      <name val="宋体"/>
      <charset val="134"/>
    </font>
    <font>
      <sz val="12"/>
      <color rgb="FFFF0000"/>
      <name val="仿宋"/>
      <charset val="134"/>
    </font>
    <font>
      <b/>
      <vertAlign val="superscript"/>
      <sz val="10"/>
      <color rgb="FFFF0000"/>
      <name val="宋体"/>
      <charset val="134"/>
    </font>
    <font>
      <b/>
      <sz val="11"/>
      <color rgb="FFFF0000"/>
      <name val="仿宋"/>
      <charset val="134"/>
    </font>
    <font>
      <sz val="12"/>
      <name val="宋体"/>
      <charset val="134"/>
    </font>
    <font>
      <sz val="10"/>
      <name val="宋体"/>
      <charset val="134"/>
    </font>
    <font>
      <sz val="16"/>
      <name val="宋体"/>
      <charset val="134"/>
    </font>
    <font>
      <sz val="12"/>
      <color rgb="FFFF0000"/>
      <name val="宋体"/>
      <charset val="134"/>
    </font>
    <font>
      <sz val="14"/>
      <name val="宋体"/>
      <charset val="134"/>
    </font>
    <font>
      <sz val="18"/>
      <name val="宋体"/>
      <charset val="134"/>
    </font>
    <font>
      <b/>
      <sz val="14"/>
      <name val="宋体"/>
      <charset val="134"/>
    </font>
    <font>
      <sz val="1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53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45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0" fillId="3" borderId="45" applyNumberFormat="0" applyFont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46" applyNumberFormat="0" applyFill="0" applyAlignment="0" applyProtection="0">
      <alignment vertical="center"/>
    </xf>
    <xf numFmtId="0" fontId="52" fillId="0" borderId="46" applyNumberFormat="0" applyFill="0" applyAlignment="0" applyProtection="0">
      <alignment vertical="center"/>
    </xf>
    <xf numFmtId="0" fontId="53" fillId="0" borderId="47" applyNumberFormat="0" applyFill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4" fillId="4" borderId="48" applyNumberFormat="0" applyAlignment="0" applyProtection="0">
      <alignment vertical="center"/>
    </xf>
    <xf numFmtId="0" fontId="55" fillId="5" borderId="49" applyNumberFormat="0" applyAlignment="0" applyProtection="0">
      <alignment vertical="center"/>
    </xf>
    <xf numFmtId="0" fontId="56" fillId="5" borderId="48" applyNumberFormat="0" applyAlignment="0" applyProtection="0">
      <alignment vertical="center"/>
    </xf>
    <xf numFmtId="0" fontId="57" fillId="6" borderId="50" applyNumberFormat="0" applyAlignment="0" applyProtection="0">
      <alignment vertical="center"/>
    </xf>
    <xf numFmtId="0" fontId="58" fillId="0" borderId="51" applyNumberFormat="0" applyFill="0" applyAlignment="0" applyProtection="0">
      <alignment vertical="center"/>
    </xf>
    <xf numFmtId="0" fontId="59" fillId="0" borderId="52" applyNumberFormat="0" applyFill="0" applyAlignment="0" applyProtection="0">
      <alignment vertical="center"/>
    </xf>
    <xf numFmtId="0" fontId="60" fillId="7" borderId="0" applyNumberFormat="0" applyBorder="0" applyAlignment="0" applyProtection="0">
      <alignment vertical="center"/>
    </xf>
    <xf numFmtId="0" fontId="61" fillId="8" borderId="0" applyNumberFormat="0" applyBorder="0" applyAlignment="0" applyProtection="0">
      <alignment vertical="center"/>
    </xf>
    <xf numFmtId="0" fontId="62" fillId="9" borderId="0" applyNumberFormat="0" applyBorder="0" applyAlignment="0" applyProtection="0">
      <alignment vertical="center"/>
    </xf>
    <xf numFmtId="0" fontId="63" fillId="10" borderId="0" applyNumberFormat="0" applyBorder="0" applyAlignment="0" applyProtection="0">
      <alignment vertical="center"/>
    </xf>
    <xf numFmtId="0" fontId="64" fillId="11" borderId="0" applyNumberFormat="0" applyBorder="0" applyAlignment="0" applyProtection="0">
      <alignment vertical="center"/>
    </xf>
    <xf numFmtId="0" fontId="64" fillId="12" borderId="0" applyNumberFormat="0" applyBorder="0" applyAlignment="0" applyProtection="0">
      <alignment vertical="center"/>
    </xf>
    <xf numFmtId="0" fontId="63" fillId="13" borderId="0" applyNumberFormat="0" applyBorder="0" applyAlignment="0" applyProtection="0">
      <alignment vertical="center"/>
    </xf>
    <xf numFmtId="0" fontId="63" fillId="14" borderId="0" applyNumberFormat="0" applyBorder="0" applyAlignment="0" applyProtection="0">
      <alignment vertical="center"/>
    </xf>
    <xf numFmtId="0" fontId="64" fillId="15" borderId="0" applyNumberFormat="0" applyBorder="0" applyAlignment="0" applyProtection="0">
      <alignment vertical="center"/>
    </xf>
    <xf numFmtId="0" fontId="64" fillId="16" borderId="0" applyNumberFormat="0" applyBorder="0" applyAlignment="0" applyProtection="0">
      <alignment vertical="center"/>
    </xf>
    <xf numFmtId="0" fontId="63" fillId="17" borderId="0" applyNumberFormat="0" applyBorder="0" applyAlignment="0" applyProtection="0">
      <alignment vertical="center"/>
    </xf>
    <xf numFmtId="0" fontId="63" fillId="18" borderId="0" applyNumberFormat="0" applyBorder="0" applyAlignment="0" applyProtection="0">
      <alignment vertical="center"/>
    </xf>
    <xf numFmtId="0" fontId="64" fillId="19" borderId="0" applyNumberFormat="0" applyBorder="0" applyAlignment="0" applyProtection="0">
      <alignment vertical="center"/>
    </xf>
    <xf numFmtId="0" fontId="64" fillId="20" borderId="0" applyNumberFormat="0" applyBorder="0" applyAlignment="0" applyProtection="0">
      <alignment vertical="center"/>
    </xf>
    <xf numFmtId="0" fontId="63" fillId="21" borderId="0" applyNumberFormat="0" applyBorder="0" applyAlignment="0" applyProtection="0">
      <alignment vertical="center"/>
    </xf>
    <xf numFmtId="0" fontId="63" fillId="22" borderId="0" applyNumberFormat="0" applyBorder="0" applyAlignment="0" applyProtection="0">
      <alignment vertical="center"/>
    </xf>
    <xf numFmtId="0" fontId="64" fillId="23" borderId="0" applyNumberFormat="0" applyBorder="0" applyAlignment="0" applyProtection="0">
      <alignment vertical="center"/>
    </xf>
    <xf numFmtId="0" fontId="64" fillId="24" borderId="0" applyNumberFormat="0" applyBorder="0" applyAlignment="0" applyProtection="0">
      <alignment vertical="center"/>
    </xf>
    <xf numFmtId="0" fontId="63" fillId="25" borderId="0" applyNumberFormat="0" applyBorder="0" applyAlignment="0" applyProtection="0">
      <alignment vertical="center"/>
    </xf>
    <xf numFmtId="0" fontId="63" fillId="26" borderId="0" applyNumberFormat="0" applyBorder="0" applyAlignment="0" applyProtection="0">
      <alignment vertical="center"/>
    </xf>
    <xf numFmtId="0" fontId="64" fillId="27" borderId="0" applyNumberFormat="0" applyBorder="0" applyAlignment="0" applyProtection="0">
      <alignment vertical="center"/>
    </xf>
    <xf numFmtId="0" fontId="64" fillId="28" borderId="0" applyNumberFormat="0" applyBorder="0" applyAlignment="0" applyProtection="0">
      <alignment vertical="center"/>
    </xf>
    <xf numFmtId="0" fontId="63" fillId="29" borderId="0" applyNumberFormat="0" applyBorder="0" applyAlignment="0" applyProtection="0">
      <alignment vertical="center"/>
    </xf>
    <xf numFmtId="0" fontId="63" fillId="30" borderId="0" applyNumberFormat="0" applyBorder="0" applyAlignment="0" applyProtection="0">
      <alignment vertical="center"/>
    </xf>
    <xf numFmtId="0" fontId="64" fillId="31" borderId="0" applyNumberFormat="0" applyBorder="0" applyAlignment="0" applyProtection="0">
      <alignment vertical="center"/>
    </xf>
    <xf numFmtId="0" fontId="64" fillId="32" borderId="0" applyNumberFormat="0" applyBorder="0" applyAlignment="0" applyProtection="0">
      <alignment vertical="center"/>
    </xf>
    <xf numFmtId="0" fontId="63" fillId="33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65" fillId="0" borderId="0">
      <alignment vertical="top"/>
    </xf>
    <xf numFmtId="0" fontId="4" fillId="0" borderId="0" applyProtection="0"/>
    <xf numFmtId="9" fontId="45" fillId="0" borderId="0" applyFont="0" applyFill="0" applyBorder="0" applyAlignment="0" applyProtection="0">
      <alignment vertical="center"/>
    </xf>
    <xf numFmtId="9" fontId="45" fillId="0" borderId="0" applyFont="0" applyFill="0" applyBorder="0" applyAlignment="0" applyProtection="0">
      <alignment vertical="center"/>
    </xf>
    <xf numFmtId="9" fontId="45" fillId="0" borderId="0" applyFont="0" applyFill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4" fillId="0" borderId="0"/>
    <xf numFmtId="0" fontId="66" fillId="0" borderId="4" applyNumberFormat="0" applyFill="0" applyBorder="0" applyAlignment="0" applyProtection="0">
      <alignment vertical="center"/>
    </xf>
    <xf numFmtId="0" fontId="4" fillId="0" borderId="0"/>
    <xf numFmtId="0" fontId="67" fillId="0" borderId="0"/>
  </cellStyleXfs>
  <cellXfs count="387">
    <xf numFmtId="0" fontId="0" fillId="0" borderId="0" xfId="0">
      <alignment vertical="center"/>
    </xf>
    <xf numFmtId="0" fontId="0" fillId="0" borderId="0" xfId="0" applyAlignment="1" applyProtection="1">
      <alignment horizontal="center" vertical="center"/>
    </xf>
    <xf numFmtId="0" fontId="1" fillId="0" borderId="0" xfId="0" applyNumberFormat="1" applyFont="1" applyAlignment="1" applyProtection="1">
      <alignment horizontal="center" vertical="center"/>
    </xf>
    <xf numFmtId="0" fontId="0" fillId="0" borderId="0" xfId="0" applyProtection="1">
      <alignment vertical="center"/>
    </xf>
    <xf numFmtId="177" fontId="2" fillId="0" borderId="1" xfId="0" applyNumberFormat="1" applyFont="1" applyBorder="1" applyAlignment="1" applyProtection="1">
      <alignment horizontal="center" vertical="center" wrapText="1"/>
    </xf>
    <xf numFmtId="177" fontId="2" fillId="0" borderId="2" xfId="0" applyNumberFormat="1" applyFont="1" applyBorder="1" applyAlignment="1" applyProtection="1">
      <alignment horizontal="center" vertical="center" wrapText="1"/>
    </xf>
    <xf numFmtId="177" fontId="2" fillId="0" borderId="3" xfId="0" applyNumberFormat="1" applyFont="1" applyBorder="1" applyAlignment="1" applyProtection="1">
      <alignment horizontal="center" vertical="center" wrapText="1"/>
    </xf>
    <xf numFmtId="177" fontId="2" fillId="0" borderId="4" xfId="0" applyNumberFormat="1" applyFont="1" applyBorder="1" applyAlignment="1" applyProtection="1">
      <alignment horizontal="center" vertical="center" wrapText="1"/>
    </xf>
    <xf numFmtId="0" fontId="2" fillId="0" borderId="5" xfId="0" applyNumberFormat="1" applyFont="1" applyBorder="1" applyAlignment="1" applyProtection="1">
      <alignment horizontal="center" vertical="center" wrapText="1"/>
    </xf>
    <xf numFmtId="0" fontId="2" fillId="0" borderId="6" xfId="0" applyNumberFormat="1" applyFont="1" applyBorder="1" applyAlignment="1" applyProtection="1">
      <alignment horizontal="center" vertical="center" wrapText="1"/>
    </xf>
    <xf numFmtId="178" fontId="2" fillId="0" borderId="6" xfId="0" applyNumberFormat="1" applyFont="1" applyBorder="1" applyAlignment="1" applyProtection="1">
      <alignment horizontal="center" vertical="center" wrapText="1"/>
    </xf>
    <xf numFmtId="0" fontId="3" fillId="0" borderId="0" xfId="0" applyFont="1" applyAlignment="1" applyProtection="1">
      <alignment vertical="center"/>
    </xf>
    <xf numFmtId="177" fontId="2" fillId="0" borderId="2" xfId="0" applyNumberFormat="1" applyFont="1" applyFill="1" applyBorder="1" applyAlignment="1" applyProtection="1">
      <alignment horizontal="center" vertical="center"/>
    </xf>
    <xf numFmtId="177" fontId="4" fillId="0" borderId="4" xfId="58" applyNumberFormat="1" applyFont="1" applyFill="1" applyBorder="1" applyAlignment="1" applyProtection="1">
      <alignment horizontal="center" vertical="center" wrapText="1"/>
    </xf>
    <xf numFmtId="177" fontId="2" fillId="0" borderId="2" xfId="0" applyNumberFormat="1" applyFont="1" applyFill="1" applyBorder="1" applyAlignment="1" applyProtection="1">
      <alignment horizontal="center" vertical="center" wrapText="1"/>
    </xf>
    <xf numFmtId="177" fontId="4" fillId="0" borderId="2" xfId="58" applyNumberFormat="1" applyFont="1" applyFill="1" applyBorder="1" applyAlignment="1" applyProtection="1">
      <alignment horizontal="center" vertical="center" wrapText="1"/>
    </xf>
    <xf numFmtId="177" fontId="2" fillId="0" borderId="4" xfId="0" applyNumberFormat="1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 wrapText="1"/>
    </xf>
    <xf numFmtId="0" fontId="4" fillId="0" borderId="2" xfId="51" applyFont="1" applyFill="1" applyBorder="1" applyAlignment="1" applyProtection="1">
      <alignment horizontal="center" vertical="center" wrapText="1"/>
    </xf>
    <xf numFmtId="0" fontId="2" fillId="0" borderId="7" xfId="0" applyFont="1" applyFill="1" applyBorder="1" applyAlignment="1" applyProtection="1">
      <alignment horizontal="center" vertical="center" wrapText="1"/>
    </xf>
    <xf numFmtId="0" fontId="2" fillId="0" borderId="4" xfId="0" applyFont="1" applyFill="1" applyBorder="1" applyAlignment="1" applyProtection="1">
      <alignment horizontal="center" vertical="center" wrapText="1"/>
    </xf>
    <xf numFmtId="0" fontId="4" fillId="0" borderId="4" xfId="51" applyFont="1" applyFill="1" applyBorder="1" applyAlignment="1" applyProtection="1">
      <alignment horizontal="center" vertical="center" wrapText="1"/>
    </xf>
    <xf numFmtId="0" fontId="2" fillId="0" borderId="8" xfId="0" applyFont="1" applyFill="1" applyBorder="1" applyAlignment="1" applyProtection="1">
      <alignment horizontal="center" vertical="center" wrapText="1"/>
    </xf>
    <xf numFmtId="0" fontId="2" fillId="0" borderId="9" xfId="0" applyNumberFormat="1" applyFont="1" applyBorder="1" applyAlignment="1" applyProtection="1">
      <alignment horizontal="center" vertical="center" wrapText="1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0" xfId="0" applyFont="1" applyProtection="1">
      <alignment vertical="center"/>
      <protection locked="0"/>
    </xf>
    <xf numFmtId="0" fontId="6" fillId="0" borderId="0" xfId="51" applyNumberFormat="1" applyFont="1" applyFill="1" applyAlignment="1" applyProtection="1">
      <alignment horizontal="center" vertical="center"/>
    </xf>
    <xf numFmtId="0" fontId="7" fillId="0" borderId="1" xfId="51" applyNumberFormat="1" applyFont="1" applyFill="1" applyBorder="1" applyAlignment="1" applyProtection="1">
      <alignment horizontal="center" vertical="center"/>
    </xf>
    <xf numFmtId="0" fontId="7" fillId="0" borderId="2" xfId="51" applyNumberFormat="1" applyFont="1" applyFill="1" applyBorder="1" applyAlignment="1" applyProtection="1">
      <alignment horizontal="center" vertical="center"/>
    </xf>
    <xf numFmtId="0" fontId="7" fillId="2" borderId="10" xfId="51" applyNumberFormat="1" applyFont="1" applyFill="1" applyBorder="1" applyAlignment="1" applyProtection="1">
      <alignment horizontal="center" vertical="center"/>
      <protection locked="0"/>
    </xf>
    <xf numFmtId="0" fontId="7" fillId="2" borderId="11" xfId="51" applyNumberFormat="1" applyFont="1" applyFill="1" applyBorder="1" applyAlignment="1" applyProtection="1">
      <alignment horizontal="center" vertical="center"/>
      <protection locked="0"/>
    </xf>
    <xf numFmtId="0" fontId="7" fillId="0" borderId="3" xfId="51" applyNumberFormat="1" applyFont="1" applyFill="1" applyBorder="1" applyAlignment="1" applyProtection="1">
      <alignment horizontal="center" vertical="center"/>
    </xf>
    <xf numFmtId="0" fontId="7" fillId="0" borderId="4" xfId="51" applyNumberFormat="1" applyFont="1" applyFill="1" applyBorder="1" applyAlignment="1" applyProtection="1">
      <alignment horizontal="center" vertical="center"/>
    </xf>
    <xf numFmtId="0" fontId="7" fillId="2" borderId="4" xfId="51" applyNumberFormat="1" applyFont="1" applyFill="1" applyBorder="1" applyAlignment="1" applyProtection="1">
      <alignment horizontal="center" vertical="center"/>
      <protection locked="0"/>
    </xf>
    <xf numFmtId="0" fontId="7" fillId="0" borderId="3" xfId="51" applyNumberFormat="1" applyFont="1" applyFill="1" applyBorder="1" applyAlignment="1" applyProtection="1">
      <alignment horizontal="center" vertical="center" wrapText="1"/>
    </xf>
    <xf numFmtId="0" fontId="7" fillId="0" borderId="4" xfId="51" applyNumberFormat="1" applyFont="1" applyFill="1" applyBorder="1" applyAlignment="1" applyProtection="1">
      <alignment horizontal="center" vertical="center" wrapText="1"/>
    </xf>
    <xf numFmtId="0" fontId="8" fillId="0" borderId="3" xfId="57" applyFont="1" applyFill="1" applyBorder="1" applyAlignment="1" applyProtection="1">
      <alignment horizontal="center" vertical="center" wrapText="1"/>
      <protection locked="0"/>
    </xf>
    <xf numFmtId="178" fontId="7" fillId="0" borderId="4" xfId="51" applyNumberFormat="1" applyFont="1" applyFill="1" applyBorder="1" applyAlignment="1" applyProtection="1">
      <alignment horizontal="center" vertical="center"/>
    </xf>
    <xf numFmtId="0" fontId="9" fillId="0" borderId="12" xfId="51" applyNumberFormat="1" applyFont="1" applyFill="1" applyBorder="1" applyAlignment="1" applyProtection="1">
      <alignment horizontal="center" vertical="center"/>
    </xf>
    <xf numFmtId="0" fontId="7" fillId="0" borderId="6" xfId="51" applyNumberFormat="1" applyFont="1" applyFill="1" applyBorder="1" applyAlignment="1" applyProtection="1">
      <alignment horizontal="center" vertical="center"/>
    </xf>
    <xf numFmtId="0" fontId="5" fillId="0" borderId="0" xfId="0" applyFont="1" applyAlignment="1" applyProtection="1">
      <alignment horizontal="left" vertical="center" wrapText="1"/>
    </xf>
    <xf numFmtId="0" fontId="5" fillId="0" borderId="0" xfId="0" applyFont="1" applyProtection="1">
      <alignment vertical="center"/>
    </xf>
    <xf numFmtId="0" fontId="5" fillId="0" borderId="0" xfId="0" applyFont="1" applyAlignment="1" applyProtection="1">
      <alignment horizontal="center" vertical="center"/>
    </xf>
    <xf numFmtId="0" fontId="7" fillId="2" borderId="13" xfId="51" applyNumberFormat="1" applyFont="1" applyFill="1" applyBorder="1" applyAlignment="1" applyProtection="1">
      <alignment horizontal="center" vertical="center"/>
      <protection locked="0"/>
    </xf>
    <xf numFmtId="0" fontId="5" fillId="0" borderId="8" xfId="0" applyFont="1" applyFill="1" applyBorder="1" applyAlignment="1" applyProtection="1">
      <alignment horizontal="center" vertical="center"/>
    </xf>
    <xf numFmtId="0" fontId="7" fillId="0" borderId="8" xfId="51" applyNumberFormat="1" applyFont="1" applyFill="1" applyBorder="1" applyAlignment="1" applyProtection="1">
      <alignment horizontal="center" vertical="center" wrapText="1"/>
    </xf>
    <xf numFmtId="178" fontId="7" fillId="0" borderId="8" xfId="51" applyNumberFormat="1" applyFont="1" applyFill="1" applyBorder="1" applyAlignment="1" applyProtection="1">
      <alignment horizontal="center" vertical="center"/>
    </xf>
    <xf numFmtId="178" fontId="7" fillId="0" borderId="9" xfId="51" applyNumberFormat="1" applyFont="1" applyFill="1" applyBorder="1" applyAlignment="1" applyProtection="1">
      <alignment horizontal="center" vertical="center"/>
    </xf>
    <xf numFmtId="0" fontId="0" fillId="0" borderId="0" xfId="0" applyProtection="1">
      <alignment vertical="center"/>
      <protection locked="0"/>
    </xf>
    <xf numFmtId="0" fontId="6" fillId="0" borderId="0" xfId="51" applyFont="1" applyFill="1" applyAlignment="1" applyProtection="1">
      <alignment horizontal="center" vertical="center" wrapText="1"/>
    </xf>
    <xf numFmtId="0" fontId="10" fillId="0" borderId="0" xfId="51" applyFont="1" applyFill="1" applyAlignment="1" applyProtection="1">
      <alignment horizontal="center" vertical="center" wrapText="1"/>
    </xf>
    <xf numFmtId="0" fontId="8" fillId="0" borderId="0" xfId="51" applyFont="1" applyFill="1" applyBorder="1" applyAlignment="1" applyProtection="1">
      <alignment vertical="center" wrapText="1"/>
      <protection locked="0"/>
    </xf>
    <xf numFmtId="0" fontId="11" fillId="2" borderId="14" xfId="51" applyNumberFormat="1" applyFont="1" applyFill="1" applyBorder="1" applyAlignment="1" applyProtection="1">
      <alignment horizontal="center" vertical="top" wrapText="1"/>
      <protection locked="0"/>
    </xf>
    <xf numFmtId="0" fontId="12" fillId="2" borderId="15" xfId="51" applyNumberFormat="1" applyFont="1" applyFill="1" applyBorder="1" applyAlignment="1" applyProtection="1">
      <alignment horizontal="center" vertical="top" wrapText="1"/>
      <protection locked="0"/>
    </xf>
    <xf numFmtId="0" fontId="12" fillId="2" borderId="16" xfId="51" applyNumberFormat="1" applyFont="1" applyFill="1" applyBorder="1" applyAlignment="1" applyProtection="1">
      <alignment horizontal="center" vertical="top" wrapText="1"/>
      <protection locked="0"/>
    </xf>
    <xf numFmtId="0" fontId="13" fillId="0" borderId="0" xfId="51" applyFont="1" applyFill="1" applyAlignment="1" applyProtection="1">
      <alignment vertical="center" wrapText="1"/>
      <protection locked="0"/>
    </xf>
    <xf numFmtId="0" fontId="14" fillId="2" borderId="15" xfId="51" applyNumberFormat="1" applyFont="1" applyFill="1" applyBorder="1" applyAlignment="1" applyProtection="1">
      <alignment horizontal="center" vertical="top" wrapText="1"/>
      <protection locked="0"/>
    </xf>
    <xf numFmtId="0" fontId="11" fillId="2" borderId="17" xfId="51" applyNumberFormat="1" applyFont="1" applyFill="1" applyBorder="1" applyAlignment="1" applyProtection="1">
      <alignment horizontal="center" vertical="top" wrapText="1"/>
      <protection locked="0"/>
    </xf>
    <xf numFmtId="0" fontId="12" fillId="2" borderId="0" xfId="51" applyNumberFormat="1" applyFont="1" applyFill="1" applyAlignment="1" applyProtection="1">
      <alignment horizontal="center" vertical="top" wrapText="1"/>
      <protection locked="0"/>
    </xf>
    <xf numFmtId="0" fontId="12" fillId="2" borderId="18" xfId="51" applyNumberFormat="1" applyFont="1" applyFill="1" applyBorder="1" applyAlignment="1" applyProtection="1">
      <alignment horizontal="center" vertical="top" wrapText="1"/>
      <protection locked="0"/>
    </xf>
    <xf numFmtId="0" fontId="14" fillId="2" borderId="17" xfId="51" applyNumberFormat="1" applyFont="1" applyFill="1" applyBorder="1" applyAlignment="1" applyProtection="1">
      <alignment horizontal="center" vertical="top" wrapText="1"/>
      <protection locked="0"/>
    </xf>
    <xf numFmtId="0" fontId="14" fillId="2" borderId="0" xfId="51" applyNumberFormat="1" applyFont="1" applyFill="1" applyAlignment="1" applyProtection="1">
      <alignment horizontal="center" vertical="top" wrapText="1"/>
      <protection locked="0"/>
    </xf>
    <xf numFmtId="0" fontId="11" fillId="2" borderId="19" xfId="51" applyNumberFormat="1" applyFont="1" applyFill="1" applyBorder="1" applyAlignment="1" applyProtection="1">
      <alignment horizontal="center" vertical="top" wrapText="1"/>
      <protection locked="0"/>
    </xf>
    <xf numFmtId="0" fontId="12" fillId="2" borderId="20" xfId="51" applyNumberFormat="1" applyFont="1" applyFill="1" applyBorder="1" applyAlignment="1" applyProtection="1">
      <alignment horizontal="center" vertical="top" wrapText="1"/>
      <protection locked="0"/>
    </xf>
    <xf numFmtId="0" fontId="12" fillId="2" borderId="21" xfId="51" applyNumberFormat="1" applyFont="1" applyFill="1" applyBorder="1" applyAlignment="1" applyProtection="1">
      <alignment horizontal="center" vertical="top" wrapText="1"/>
      <protection locked="0"/>
    </xf>
    <xf numFmtId="0" fontId="14" fillId="2" borderId="19" xfId="51" applyNumberFormat="1" applyFont="1" applyFill="1" applyBorder="1" applyAlignment="1" applyProtection="1">
      <alignment horizontal="center" vertical="top" wrapText="1"/>
      <protection locked="0"/>
    </xf>
    <xf numFmtId="0" fontId="14" fillId="2" borderId="20" xfId="51" applyNumberFormat="1" applyFont="1" applyFill="1" applyBorder="1" applyAlignment="1" applyProtection="1">
      <alignment horizontal="center" vertical="top" wrapText="1"/>
      <protection locked="0"/>
    </xf>
    <xf numFmtId="0" fontId="4" fillId="0" borderId="22" xfId="51" applyFont="1" applyFill="1" applyBorder="1" applyAlignment="1" applyProtection="1">
      <alignment horizontal="center" vertical="center" wrapText="1"/>
    </xf>
    <xf numFmtId="0" fontId="4" fillId="0" borderId="23" xfId="51" applyFont="1" applyFill="1" applyBorder="1" applyAlignment="1" applyProtection="1">
      <alignment horizontal="center" vertical="center" wrapText="1"/>
    </xf>
    <xf numFmtId="178" fontId="4" fillId="0" borderId="7" xfId="51" applyNumberFormat="1" applyFont="1" applyFill="1" applyBorder="1" applyAlignment="1" applyProtection="1">
      <alignment horizontal="center" vertical="center" wrapText="1"/>
    </xf>
    <xf numFmtId="178" fontId="2" fillId="0" borderId="24" xfId="51" applyNumberFormat="1" applyFont="1" applyFill="1" applyBorder="1" applyAlignment="1" applyProtection="1">
      <alignment horizontal="center" vertical="center"/>
    </xf>
    <xf numFmtId="178" fontId="2" fillId="0" borderId="2" xfId="51" applyNumberFormat="1" applyFont="1" applyFill="1" applyBorder="1" applyAlignment="1" applyProtection="1">
      <alignment horizontal="center" vertical="center"/>
    </xf>
    <xf numFmtId="0" fontId="4" fillId="0" borderId="3" xfId="51" applyFont="1" applyFill="1" applyBorder="1" applyAlignment="1" applyProtection="1">
      <alignment horizontal="center" vertical="center" wrapText="1"/>
    </xf>
    <xf numFmtId="179" fontId="4" fillId="2" borderId="8" xfId="51" applyNumberFormat="1" applyFont="1" applyFill="1" applyBorder="1" applyAlignment="1" applyProtection="1">
      <alignment horizontal="center" vertical="center" wrapText="1"/>
      <protection locked="0"/>
    </xf>
    <xf numFmtId="0" fontId="4" fillId="0" borderId="25" xfId="51" applyFont="1" applyFill="1" applyBorder="1" applyAlignment="1" applyProtection="1">
      <alignment horizontal="center" vertical="center" wrapText="1"/>
    </xf>
    <xf numFmtId="178" fontId="4" fillId="0" borderId="8" xfId="51" applyNumberFormat="1" applyFont="1" applyFill="1" applyBorder="1" applyAlignment="1" applyProtection="1">
      <alignment horizontal="center" vertical="center" wrapText="1"/>
    </xf>
    <xf numFmtId="178" fontId="2" fillId="0" borderId="26" xfId="51" applyNumberFormat="1" applyFont="1" applyFill="1" applyBorder="1" applyAlignment="1" applyProtection="1">
      <alignment horizontal="center" vertical="center"/>
    </xf>
    <xf numFmtId="178" fontId="4" fillId="2" borderId="4" xfId="51" applyNumberFormat="1" applyFont="1" applyFill="1" applyBorder="1" applyAlignment="1" applyProtection="1">
      <alignment horizontal="center" vertical="center"/>
      <protection locked="0"/>
    </xf>
    <xf numFmtId="178" fontId="4" fillId="2" borderId="8" xfId="51" applyNumberFormat="1" applyFont="1" applyFill="1" applyBorder="1" applyAlignment="1" applyProtection="1">
      <alignment horizontal="center" vertical="center" wrapText="1"/>
      <protection locked="0"/>
    </xf>
    <xf numFmtId="178" fontId="4" fillId="0" borderId="27" xfId="51" applyNumberFormat="1" applyFont="1" applyFill="1" applyBorder="1" applyAlignment="1" applyProtection="1">
      <alignment horizontal="center" vertical="center"/>
    </xf>
    <xf numFmtId="178" fontId="4" fillId="0" borderId="4" xfId="51" applyNumberFormat="1" applyFont="1" applyFill="1" applyBorder="1" applyAlignment="1" applyProtection="1">
      <alignment horizontal="center" vertical="center"/>
    </xf>
    <xf numFmtId="0" fontId="4" fillId="0" borderId="5" xfId="51" applyFont="1" applyFill="1" applyBorder="1" applyAlignment="1" applyProtection="1">
      <alignment horizontal="center" vertical="center" wrapText="1"/>
    </xf>
    <xf numFmtId="179" fontId="4" fillId="2" borderId="9" xfId="51" applyNumberFormat="1" applyFont="1" applyFill="1" applyBorder="1" applyAlignment="1" applyProtection="1">
      <alignment horizontal="center" vertical="center" wrapText="1"/>
      <protection locked="0"/>
    </xf>
    <xf numFmtId="0" fontId="4" fillId="0" borderId="12" xfId="51" applyFont="1" applyFill="1" applyBorder="1" applyAlignment="1" applyProtection="1">
      <alignment horizontal="center" vertical="center" wrapText="1"/>
    </xf>
    <xf numFmtId="178" fontId="4" fillId="2" borderId="9" xfId="51" applyNumberFormat="1" applyFont="1" applyFill="1" applyBorder="1" applyAlignment="1" applyProtection="1">
      <alignment horizontal="center" vertical="center" wrapText="1"/>
      <protection locked="0"/>
    </xf>
    <xf numFmtId="178" fontId="4" fillId="0" borderId="28" xfId="51" applyNumberFormat="1" applyFont="1" applyFill="1" applyBorder="1" applyAlignment="1" applyProtection="1">
      <alignment horizontal="center" vertical="center"/>
    </xf>
    <xf numFmtId="178" fontId="4" fillId="2" borderId="6" xfId="51" applyNumberFormat="1" applyFont="1" applyFill="1" applyBorder="1" applyAlignment="1" applyProtection="1">
      <alignment horizontal="center" vertical="center"/>
      <protection locked="0"/>
    </xf>
    <xf numFmtId="0" fontId="15" fillId="0" borderId="0" xfId="0" applyFont="1" applyAlignment="1" applyProtection="1">
      <alignment horizontal="left" vertical="top" wrapText="1"/>
    </xf>
    <xf numFmtId="0" fontId="16" fillId="0" borderId="0" xfId="6" applyFont="1" applyAlignment="1" applyProtection="1">
      <alignment horizontal="center" vertical="center" wrapText="1"/>
    </xf>
    <xf numFmtId="0" fontId="17" fillId="0" borderId="0" xfId="0" applyFont="1" applyAlignment="1" applyProtection="1">
      <alignment horizontal="center" vertical="center"/>
    </xf>
    <xf numFmtId="0" fontId="0" fillId="0" borderId="0" xfId="0" applyFill="1" applyProtection="1">
      <alignment vertical="center"/>
      <protection locked="0"/>
    </xf>
    <xf numFmtId="0" fontId="10" fillId="0" borderId="20" xfId="51" applyFont="1" applyFill="1" applyBorder="1" applyAlignment="1" applyProtection="1">
      <alignment horizontal="center" vertical="center" wrapText="1"/>
    </xf>
    <xf numFmtId="0" fontId="14" fillId="2" borderId="16" xfId="51" applyNumberFormat="1" applyFont="1" applyFill="1" applyBorder="1" applyAlignment="1" applyProtection="1">
      <alignment horizontal="center" vertical="top" wrapText="1"/>
      <protection locked="0"/>
    </xf>
    <xf numFmtId="0" fontId="14" fillId="2" borderId="18" xfId="51" applyNumberFormat="1" applyFont="1" applyFill="1" applyBorder="1" applyAlignment="1" applyProtection="1">
      <alignment horizontal="center" vertical="top" wrapText="1"/>
      <protection locked="0"/>
    </xf>
    <xf numFmtId="0" fontId="14" fillId="2" borderId="21" xfId="51" applyNumberFormat="1" applyFont="1" applyFill="1" applyBorder="1" applyAlignment="1" applyProtection="1">
      <alignment horizontal="center" vertical="top" wrapText="1"/>
      <protection locked="0"/>
    </xf>
    <xf numFmtId="178" fontId="4" fillId="0" borderId="2" xfId="51" applyNumberFormat="1" applyFont="1" applyFill="1" applyBorder="1" applyAlignment="1" applyProtection="1">
      <alignment horizontal="center" vertical="center" wrapText="1"/>
    </xf>
    <xf numFmtId="0" fontId="2" fillId="2" borderId="4" xfId="0" applyFont="1" applyFill="1" applyBorder="1" applyAlignment="1" applyProtection="1">
      <alignment horizontal="center" vertical="center"/>
      <protection locked="0"/>
    </xf>
    <xf numFmtId="179" fontId="2" fillId="2" borderId="4" xfId="51" applyNumberFormat="1" applyFont="1" applyFill="1" applyBorder="1" applyAlignment="1" applyProtection="1">
      <alignment horizontal="center" vertical="center"/>
      <protection locked="0"/>
    </xf>
    <xf numFmtId="178" fontId="2" fillId="2" borderId="4" xfId="51" applyNumberFormat="1" applyFont="1" applyFill="1" applyBorder="1" applyAlignment="1" applyProtection="1">
      <alignment horizontal="center" vertical="center"/>
      <protection locked="0"/>
    </xf>
    <xf numFmtId="178" fontId="2" fillId="0" borderId="4" xfId="51" applyNumberFormat="1" applyFont="1" applyFill="1" applyBorder="1" applyAlignment="1" applyProtection="1">
      <alignment horizontal="center" vertical="center"/>
    </xf>
    <xf numFmtId="178" fontId="4" fillId="0" borderId="4" xfId="51" applyNumberFormat="1" applyFont="1" applyFill="1" applyBorder="1" applyAlignment="1" applyProtection="1">
      <alignment horizontal="center" vertical="center" wrapText="1"/>
    </xf>
    <xf numFmtId="0" fontId="2" fillId="2" borderId="6" xfId="0" applyFont="1" applyFill="1" applyBorder="1" applyAlignment="1" applyProtection="1">
      <alignment horizontal="center" vertical="center"/>
      <protection locked="0"/>
    </xf>
    <xf numFmtId="179" fontId="2" fillId="2" borderId="6" xfId="51" applyNumberFormat="1" applyFont="1" applyFill="1" applyBorder="1" applyAlignment="1" applyProtection="1">
      <alignment horizontal="center" vertical="center"/>
      <protection locked="0"/>
    </xf>
    <xf numFmtId="178" fontId="2" fillId="2" borderId="6" xfId="51" applyNumberFormat="1" applyFont="1" applyFill="1" applyBorder="1" applyAlignment="1" applyProtection="1">
      <alignment horizontal="center" vertical="center"/>
      <protection locked="0"/>
    </xf>
    <xf numFmtId="178" fontId="2" fillId="0" borderId="6" xfId="51" applyNumberFormat="1" applyFont="1" applyFill="1" applyBorder="1" applyAlignment="1" applyProtection="1">
      <alignment horizontal="center" vertical="center"/>
    </xf>
    <xf numFmtId="178" fontId="4" fillId="0" borderId="29" xfId="51" applyNumberFormat="1" applyFont="1" applyFill="1" applyBorder="1" applyAlignment="1" applyProtection="1">
      <alignment horizontal="center" vertical="center" wrapText="1"/>
    </xf>
    <xf numFmtId="178" fontId="4" fillId="0" borderId="30" xfId="51" applyNumberFormat="1" applyFont="1" applyFill="1" applyBorder="1" applyAlignment="1" applyProtection="1">
      <alignment horizontal="center" vertical="center" wrapText="1"/>
    </xf>
    <xf numFmtId="178" fontId="4" fillId="0" borderId="31" xfId="51" applyNumberFormat="1" applyFont="1" applyFill="1" applyBorder="1" applyAlignment="1" applyProtection="1">
      <alignment horizontal="center" vertical="center" wrapText="1"/>
    </xf>
    <xf numFmtId="0" fontId="1" fillId="0" borderId="0" xfId="0" applyFont="1" applyProtection="1">
      <alignment vertical="center"/>
      <protection locked="0"/>
    </xf>
    <xf numFmtId="178" fontId="5" fillId="0" borderId="0" xfId="0" applyNumberFormat="1" applyFont="1" applyProtection="1">
      <alignment vertical="center"/>
      <protection locked="0"/>
    </xf>
    <xf numFmtId="180" fontId="5" fillId="0" borderId="0" xfId="0" applyNumberFormat="1" applyFont="1" applyProtection="1">
      <alignment vertical="center"/>
      <protection locked="0"/>
    </xf>
    <xf numFmtId="0" fontId="6" fillId="0" borderId="0" xfId="58" applyNumberFormat="1" applyFont="1" applyFill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/>
    </xf>
    <xf numFmtId="0" fontId="1" fillId="0" borderId="2" xfId="0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/>
    </xf>
    <xf numFmtId="0" fontId="1" fillId="0" borderId="3" xfId="0" applyFont="1" applyBorder="1" applyAlignment="1" applyProtection="1">
      <alignment horizontal="center" vertical="center"/>
    </xf>
    <xf numFmtId="0" fontId="1" fillId="0" borderId="4" xfId="0" applyFont="1" applyBorder="1" applyAlignment="1" applyProtection="1">
      <alignment horizontal="center" vertical="center" wrapText="1"/>
    </xf>
    <xf numFmtId="0" fontId="1" fillId="0" borderId="4" xfId="0" applyFont="1" applyBorder="1" applyAlignment="1" applyProtection="1">
      <alignment horizontal="center" vertical="center"/>
    </xf>
    <xf numFmtId="0" fontId="7" fillId="0" borderId="4" xfId="58" applyNumberFormat="1" applyFont="1" applyFill="1" applyBorder="1" applyAlignment="1" applyProtection="1">
      <alignment horizontal="center" vertical="center" wrapText="1"/>
    </xf>
    <xf numFmtId="0" fontId="18" fillId="0" borderId="3" xfId="0" applyFont="1" applyBorder="1" applyAlignment="1" applyProtection="1">
      <alignment horizontal="center" vertical="center" wrapText="1"/>
    </xf>
    <xf numFmtId="0" fontId="18" fillId="0" borderId="4" xfId="0" applyFont="1" applyBorder="1" applyAlignment="1" applyProtection="1">
      <alignment horizontal="center" vertical="center" wrapText="1"/>
    </xf>
    <xf numFmtId="0" fontId="18" fillId="0" borderId="4" xfId="53" applyNumberFormat="1" applyFont="1" applyFill="1" applyBorder="1" applyAlignment="1" applyProtection="1">
      <alignment horizontal="center" vertical="center" wrapText="1"/>
    </xf>
    <xf numFmtId="0" fontId="18" fillId="0" borderId="4" xfId="58" applyNumberFormat="1" applyFont="1" applyFill="1" applyBorder="1" applyAlignment="1" applyProtection="1">
      <alignment horizontal="center" vertical="center" wrapText="1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7" fillId="2" borderId="4" xfId="58" applyNumberFormat="1" applyFont="1" applyFill="1" applyBorder="1" applyAlignment="1" applyProtection="1">
      <alignment horizontal="center" vertical="center" wrapText="1"/>
      <protection locked="0"/>
    </xf>
    <xf numFmtId="179" fontId="6" fillId="0" borderId="0" xfId="58" applyNumberFormat="1" applyFont="1" applyFill="1" applyBorder="1" applyAlignment="1" applyProtection="1">
      <alignment horizontal="center" vertical="center"/>
    </xf>
    <xf numFmtId="178" fontId="7" fillId="0" borderId="4" xfId="58" applyNumberFormat="1" applyFont="1" applyFill="1" applyBorder="1" applyAlignment="1" applyProtection="1">
      <alignment horizontal="center" vertical="center" wrapText="1"/>
    </xf>
    <xf numFmtId="180" fontId="7" fillId="0" borderId="4" xfId="58" applyNumberFormat="1" applyFont="1" applyFill="1" applyBorder="1" applyAlignment="1" applyProtection="1">
      <alignment horizontal="center" vertical="center" wrapText="1"/>
    </xf>
    <xf numFmtId="181" fontId="18" fillId="0" borderId="4" xfId="53" applyNumberFormat="1" applyFont="1" applyFill="1" applyBorder="1" applyAlignment="1" applyProtection="1">
      <alignment horizontal="center" vertical="center" wrapText="1"/>
    </xf>
    <xf numFmtId="180" fontId="18" fillId="0" borderId="4" xfId="53" applyNumberFormat="1" applyFont="1" applyFill="1" applyBorder="1" applyAlignment="1" applyProtection="1">
      <alignment horizontal="center" vertical="center" wrapText="1"/>
    </xf>
    <xf numFmtId="178" fontId="18" fillId="0" borderId="4" xfId="53" applyNumberFormat="1" applyFont="1" applyFill="1" applyBorder="1" applyAlignment="1" applyProtection="1">
      <alignment horizontal="center" vertical="center" wrapText="1"/>
    </xf>
    <xf numFmtId="180" fontId="7" fillId="2" borderId="4" xfId="53" applyNumberFormat="1" applyFont="1" applyFill="1" applyBorder="1" applyAlignment="1" applyProtection="1">
      <alignment horizontal="center" vertical="center" wrapText="1"/>
      <protection locked="0"/>
    </xf>
    <xf numFmtId="178" fontId="19" fillId="0" borderId="4" xfId="53" applyNumberFormat="1" applyFont="1" applyFill="1" applyBorder="1" applyAlignment="1" applyProtection="1">
      <alignment horizontal="center" vertical="center" wrapText="1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0" fontId="20" fillId="0" borderId="8" xfId="0" applyFont="1" applyBorder="1" applyAlignment="1" applyProtection="1">
      <alignment horizontal="center" vertical="center" wrapText="1"/>
    </xf>
    <xf numFmtId="178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8" xfId="0" applyFont="1" applyFill="1" applyBorder="1" applyAlignment="1" applyProtection="1">
      <alignment vertical="center" wrapText="1"/>
      <protection locked="0"/>
    </xf>
    <xf numFmtId="0" fontId="21" fillId="0" borderId="3" xfId="0" applyFont="1" applyFill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left" vertical="top" wrapText="1"/>
    </xf>
    <xf numFmtId="178" fontId="7" fillId="0" borderId="4" xfId="53" applyNumberFormat="1" applyFont="1" applyFill="1" applyBorder="1" applyAlignment="1" applyProtection="1">
      <alignment horizontal="center" vertical="center" wrapText="1"/>
    </xf>
    <xf numFmtId="181" fontId="7" fillId="0" borderId="4" xfId="53" applyNumberFormat="1" applyFont="1" applyFill="1" applyBorder="1" applyAlignment="1" applyProtection="1">
      <alignment horizontal="center" vertical="center" wrapText="1"/>
    </xf>
    <xf numFmtId="180" fontId="1" fillId="0" borderId="4" xfId="0" applyNumberFormat="1" applyFont="1" applyBorder="1" applyAlignment="1" applyProtection="1">
      <alignment horizontal="center" vertical="center" wrapText="1"/>
    </xf>
    <xf numFmtId="179" fontId="1" fillId="0" borderId="6" xfId="0" applyNumberFormat="1" applyFont="1" applyBorder="1" applyAlignment="1" applyProtection="1">
      <alignment horizontal="center" vertical="center" wrapText="1"/>
    </xf>
    <xf numFmtId="178" fontId="1" fillId="0" borderId="6" xfId="0" applyNumberFormat="1" applyFont="1" applyBorder="1" applyAlignment="1" applyProtection="1">
      <alignment horizontal="center" vertical="center" wrapText="1"/>
    </xf>
    <xf numFmtId="179" fontId="5" fillId="0" borderId="0" xfId="0" applyNumberFormat="1" applyFont="1" applyBorder="1" applyAlignment="1" applyProtection="1">
      <alignment horizontal="left" vertical="top" wrapText="1"/>
    </xf>
    <xf numFmtId="178" fontId="5" fillId="0" borderId="0" xfId="0" applyNumberFormat="1" applyFont="1" applyProtection="1">
      <alignment vertical="center"/>
    </xf>
    <xf numFmtId="180" fontId="5" fillId="0" borderId="0" xfId="0" applyNumberFormat="1" applyFont="1" applyProtection="1">
      <alignment vertical="center"/>
    </xf>
    <xf numFmtId="178" fontId="1" fillId="0" borderId="4" xfId="0" applyNumberFormat="1" applyFont="1" applyBorder="1" applyAlignment="1" applyProtection="1">
      <alignment horizontal="center" vertical="center" wrapText="1"/>
    </xf>
    <xf numFmtId="0" fontId="1" fillId="0" borderId="8" xfId="0" applyFont="1" applyBorder="1" applyAlignment="1" applyProtection="1">
      <alignment horizontal="center" vertical="center" wrapText="1"/>
    </xf>
    <xf numFmtId="178" fontId="1" fillId="0" borderId="9" xfId="0" applyNumberFormat="1" applyFont="1" applyBorder="1" applyAlignment="1" applyProtection="1">
      <alignment horizontal="center" vertical="center" wrapText="1"/>
    </xf>
    <xf numFmtId="0" fontId="22" fillId="0" borderId="32" xfId="0" applyFont="1" applyFill="1" applyBorder="1" applyAlignment="1" applyProtection="1">
      <alignment horizontal="center" vertical="center"/>
    </xf>
    <xf numFmtId="0" fontId="22" fillId="0" borderId="0" xfId="0" applyFont="1" applyFill="1" applyAlignment="1" applyProtection="1">
      <alignment horizontal="center" vertical="center"/>
    </xf>
    <xf numFmtId="49" fontId="7" fillId="0" borderId="1" xfId="61" applyNumberFormat="1" applyFont="1" applyFill="1" applyBorder="1" applyAlignment="1" applyProtection="1">
      <alignment horizontal="center" vertical="center" wrapText="1"/>
    </xf>
    <xf numFmtId="0" fontId="7" fillId="0" borderId="2" xfId="61" applyFont="1" applyFill="1" applyBorder="1" applyAlignment="1" applyProtection="1">
      <alignment horizontal="center" vertical="center" wrapText="1"/>
    </xf>
    <xf numFmtId="0" fontId="7" fillId="0" borderId="33" xfId="61" applyFont="1" applyFill="1" applyBorder="1" applyAlignment="1" applyProtection="1">
      <alignment horizontal="center" vertical="center" wrapText="1"/>
    </xf>
    <xf numFmtId="49" fontId="7" fillId="0" borderId="3" xfId="61" applyNumberFormat="1" applyFont="1" applyFill="1" applyBorder="1" applyAlignment="1" applyProtection="1">
      <alignment horizontal="center" vertical="center" wrapText="1"/>
    </xf>
    <xf numFmtId="0" fontId="7" fillId="0" borderId="4" xfId="61" applyFont="1" applyFill="1" applyBorder="1" applyAlignment="1" applyProtection="1">
      <alignment horizontal="center" vertical="center" wrapText="1"/>
    </xf>
    <xf numFmtId="0" fontId="7" fillId="0" borderId="34" xfId="61" applyFont="1" applyFill="1" applyBorder="1" applyAlignment="1" applyProtection="1">
      <alignment horizontal="center" vertical="center" wrapText="1"/>
    </xf>
    <xf numFmtId="49" fontId="23" fillId="0" borderId="3" xfId="61" applyNumberFormat="1" applyFont="1" applyFill="1" applyBorder="1" applyAlignment="1" applyProtection="1">
      <alignment horizontal="center" vertical="center" wrapText="1"/>
    </xf>
    <xf numFmtId="0" fontId="23" fillId="0" borderId="4" xfId="0" applyFont="1" applyFill="1" applyBorder="1" applyAlignment="1" applyProtection="1">
      <alignment horizontal="center" vertical="center" wrapText="1"/>
    </xf>
    <xf numFmtId="0" fontId="24" fillId="0" borderId="4" xfId="67" applyFont="1" applyFill="1" applyBorder="1" applyAlignment="1" applyProtection="1">
      <alignment horizontal="center" vertical="center" wrapText="1" shrinkToFit="1"/>
    </xf>
    <xf numFmtId="0" fontId="23" fillId="0" borderId="4" xfId="0" applyFont="1" applyFill="1" applyBorder="1" applyAlignment="1" applyProtection="1">
      <alignment horizontal="left" vertical="center" wrapText="1"/>
    </xf>
    <xf numFmtId="0" fontId="7" fillId="2" borderId="4" xfId="0" applyFont="1" applyFill="1" applyBorder="1" applyAlignment="1" applyProtection="1">
      <alignment horizontal="center" vertical="center" wrapText="1"/>
      <protection locked="0"/>
    </xf>
    <xf numFmtId="0" fontId="7" fillId="2" borderId="4" xfId="57" applyFont="1" applyFill="1" applyBorder="1" applyAlignment="1" applyProtection="1">
      <alignment horizontal="center" vertical="center" wrapText="1"/>
      <protection locked="0"/>
    </xf>
    <xf numFmtId="0" fontId="7" fillId="2" borderId="4" xfId="0" applyFont="1" applyFill="1" applyBorder="1" applyAlignment="1" applyProtection="1">
      <alignment horizontal="left" vertical="center" wrapText="1"/>
      <protection locked="0"/>
    </xf>
    <xf numFmtId="0" fontId="7" fillId="0" borderId="2" xfId="51" applyFont="1" applyFill="1" applyBorder="1" applyAlignment="1" applyProtection="1">
      <alignment horizontal="center" vertical="center" wrapText="1"/>
    </xf>
    <xf numFmtId="0" fontId="7" fillId="0" borderId="35" xfId="51" applyFont="1" applyFill="1" applyBorder="1" applyAlignment="1" applyProtection="1">
      <alignment horizontal="center" vertical="center" wrapText="1"/>
    </xf>
    <xf numFmtId="0" fontId="7" fillId="0" borderId="4" xfId="51" applyFont="1" applyFill="1" applyBorder="1" applyAlignment="1" applyProtection="1">
      <alignment horizontal="center" vertical="center" wrapText="1"/>
    </xf>
    <xf numFmtId="0" fontId="1" fillId="0" borderId="4" xfId="0" applyFont="1" applyFill="1" applyBorder="1" applyAlignment="1" applyProtection="1">
      <alignment horizontal="center" vertical="center" wrapText="1"/>
    </xf>
    <xf numFmtId="178" fontId="23" fillId="0" borderId="4" xfId="0" applyNumberFormat="1" applyFont="1" applyFill="1" applyBorder="1" applyAlignment="1" applyProtection="1">
      <alignment horizontal="center" vertical="center" wrapText="1"/>
    </xf>
    <xf numFmtId="9" fontId="23" fillId="0" borderId="4" xfId="0" applyNumberFormat="1" applyFont="1" applyFill="1" applyBorder="1" applyAlignment="1" applyProtection="1">
      <alignment horizontal="center" vertical="center" wrapText="1"/>
    </xf>
    <xf numFmtId="178" fontId="7" fillId="0" borderId="4" xfId="0" applyNumberFormat="1" applyFont="1" applyFill="1" applyBorder="1" applyAlignment="1" applyProtection="1">
      <alignment horizontal="center" vertical="center" wrapText="1"/>
    </xf>
    <xf numFmtId="9" fontId="7" fillId="2" borderId="4" xfId="0" applyNumberFormat="1" applyFont="1" applyFill="1" applyBorder="1" applyAlignment="1" applyProtection="1">
      <alignment horizontal="center" vertical="center" wrapText="1"/>
      <protection locked="0"/>
    </xf>
    <xf numFmtId="178" fontId="7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23" xfId="51" applyFont="1" applyFill="1" applyBorder="1" applyAlignment="1" applyProtection="1">
      <alignment horizontal="center" vertical="center" wrapText="1"/>
    </xf>
    <xf numFmtId="0" fontId="7" fillId="0" borderId="36" xfId="51" applyFont="1" applyFill="1" applyBorder="1" applyAlignment="1" applyProtection="1">
      <alignment horizontal="center" vertical="center" wrapText="1"/>
    </xf>
    <xf numFmtId="0" fontId="7" fillId="0" borderId="33" xfId="51" applyFont="1" applyFill="1" applyBorder="1" applyAlignment="1" applyProtection="1">
      <alignment horizontal="center" vertical="center" wrapText="1"/>
    </xf>
    <xf numFmtId="0" fontId="1" fillId="0" borderId="37" xfId="0" applyFont="1" applyFill="1" applyBorder="1" applyAlignment="1" applyProtection="1">
      <alignment horizontal="center" vertical="center" wrapText="1"/>
    </xf>
    <xf numFmtId="0" fontId="7" fillId="0" borderId="34" xfId="51" applyFont="1" applyFill="1" applyBorder="1" applyAlignment="1" applyProtection="1">
      <alignment horizontal="center" vertical="center" wrapText="1"/>
    </xf>
    <xf numFmtId="0" fontId="1" fillId="0" borderId="38" xfId="0" applyFont="1" applyFill="1" applyBorder="1" applyAlignment="1" applyProtection="1">
      <alignment horizontal="center" vertical="center" wrapText="1"/>
    </xf>
    <xf numFmtId="0" fontId="23" fillId="0" borderId="4" xfId="0" applyNumberFormat="1" applyFont="1" applyFill="1" applyBorder="1" applyAlignment="1" applyProtection="1">
      <alignment horizontal="center" vertical="center" wrapText="1"/>
    </xf>
    <xf numFmtId="0" fontId="23" fillId="0" borderId="8" xfId="0" applyFont="1" applyFill="1" applyBorder="1" applyAlignment="1" applyProtection="1">
      <alignment horizontal="center" vertical="center" wrapText="1"/>
    </xf>
    <xf numFmtId="0" fontId="7" fillId="0" borderId="8" xfId="0" applyFont="1" applyFill="1" applyBorder="1" applyAlignment="1" applyProtection="1">
      <alignment horizontal="center" vertical="center" wrapText="1"/>
      <protection locked="0"/>
    </xf>
    <xf numFmtId="0" fontId="21" fillId="0" borderId="5" xfId="0" applyFont="1" applyFill="1" applyBorder="1" applyAlignment="1" applyProtection="1">
      <alignment horizontal="center" vertical="center"/>
      <protection locked="0"/>
    </xf>
    <xf numFmtId="0" fontId="7" fillId="0" borderId="6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Alignment="1" applyProtection="1">
      <alignment horizontal="left" vertical="center" wrapText="1"/>
    </xf>
    <xf numFmtId="0" fontId="0" fillId="0" borderId="0" xfId="0" applyFill="1" applyBorder="1" applyProtection="1">
      <alignment vertical="center"/>
    </xf>
    <xf numFmtId="0" fontId="20" fillId="0" borderId="0" xfId="0" applyFont="1" applyFill="1" applyBorder="1" applyAlignment="1" applyProtection="1">
      <alignment vertical="center"/>
    </xf>
    <xf numFmtId="0" fontId="25" fillId="0" borderId="0" xfId="0" applyFont="1" applyFill="1" applyBorder="1" applyAlignment="1" applyProtection="1">
      <alignment vertical="center"/>
    </xf>
    <xf numFmtId="0" fontId="7" fillId="0" borderId="6" xfId="68" applyFont="1" applyFill="1" applyBorder="1" applyAlignment="1" applyProtection="1">
      <alignment horizontal="center" vertical="center" wrapText="1"/>
      <protection locked="0"/>
    </xf>
    <xf numFmtId="178" fontId="7" fillId="0" borderId="6" xfId="68" applyNumberFormat="1" applyFont="1" applyFill="1" applyBorder="1" applyAlignment="1" applyProtection="1">
      <alignment horizontal="center" vertical="center" wrapText="1"/>
    </xf>
    <xf numFmtId="178" fontId="7" fillId="0" borderId="6" xfId="0" applyNumberFormat="1" applyFont="1" applyFill="1" applyBorder="1" applyAlignment="1" applyProtection="1">
      <alignment horizontal="center" vertical="center" wrapText="1"/>
    </xf>
    <xf numFmtId="9" fontId="7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ill="1" applyBorder="1" applyAlignment="1" applyProtection="1">
      <alignment horizontal="center" vertical="center"/>
    </xf>
    <xf numFmtId="0" fontId="7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9" xfId="0" applyFont="1" applyFill="1" applyBorder="1" applyAlignment="1" applyProtection="1">
      <alignment horizontal="center" vertical="center" wrapText="1"/>
      <protection locked="0"/>
    </xf>
    <xf numFmtId="0" fontId="0" fillId="0" borderId="0" xfId="0" applyFill="1" applyBorder="1" applyAlignment="1" applyProtection="1">
      <alignment horizontal="center" vertical="center"/>
      <protection locked="0"/>
    </xf>
    <xf numFmtId="0" fontId="0" fillId="0" borderId="0" xfId="0" applyFill="1" applyBorder="1" applyProtection="1">
      <alignment vertical="center"/>
      <protection locked="0"/>
    </xf>
    <xf numFmtId="0" fontId="5" fillId="0" borderId="0" xfId="0" applyFont="1" applyFill="1" applyAlignment="1" applyProtection="1">
      <alignment horizontal="left"/>
      <protection locked="0"/>
    </xf>
    <xf numFmtId="0" fontId="15" fillId="0" borderId="0" xfId="0" applyFont="1" applyFill="1" applyAlignment="1" applyProtection="1">
      <alignment horizontal="center" vertical="center"/>
      <protection locked="0"/>
    </xf>
    <xf numFmtId="0" fontId="15" fillId="0" borderId="0" xfId="0" applyFont="1" applyFill="1" applyProtection="1">
      <alignment vertical="center"/>
      <protection locked="0"/>
    </xf>
    <xf numFmtId="0" fontId="6" fillId="0" borderId="0" xfId="57" applyFont="1" applyFill="1" applyBorder="1" applyAlignment="1" applyProtection="1">
      <alignment horizontal="center" vertical="center"/>
    </xf>
    <xf numFmtId="0" fontId="26" fillId="0" borderId="1" xfId="58" applyFont="1" applyFill="1" applyBorder="1" applyAlignment="1" applyProtection="1">
      <alignment horizontal="center" vertical="center"/>
    </xf>
    <xf numFmtId="0" fontId="26" fillId="0" borderId="2" xfId="58" applyFont="1" applyFill="1" applyBorder="1" applyAlignment="1" applyProtection="1">
      <alignment horizontal="center" vertical="center"/>
    </xf>
    <xf numFmtId="0" fontId="7" fillId="0" borderId="3" xfId="0" applyFont="1" applyFill="1" applyBorder="1" applyAlignment="1" applyProtection="1">
      <alignment horizontal="center" vertical="center"/>
    </xf>
    <xf numFmtId="0" fontId="7" fillId="0" borderId="10" xfId="57" applyFont="1" applyFill="1" applyBorder="1" applyAlignment="1" applyProtection="1">
      <alignment horizontal="center" vertical="center" wrapText="1"/>
    </xf>
    <xf numFmtId="0" fontId="7" fillId="0" borderId="11" xfId="57" applyFont="1" applyFill="1" applyBorder="1" applyAlignment="1" applyProtection="1">
      <alignment horizontal="center" vertical="center" wrapText="1"/>
    </xf>
    <xf numFmtId="0" fontId="7" fillId="0" borderId="13" xfId="57" applyFont="1" applyFill="1" applyBorder="1" applyAlignment="1" applyProtection="1">
      <alignment horizontal="center" vertical="center" wrapText="1"/>
    </xf>
    <xf numFmtId="0" fontId="7" fillId="0" borderId="4" xfId="57" applyFont="1" applyFill="1" applyBorder="1" applyAlignment="1" applyProtection="1">
      <alignment horizontal="center" vertical="center" wrapText="1"/>
    </xf>
    <xf numFmtId="0" fontId="7" fillId="0" borderId="39" xfId="57" applyFont="1" applyFill="1" applyBorder="1" applyAlignment="1" applyProtection="1">
      <alignment horizontal="center" vertical="center" wrapText="1"/>
    </xf>
    <xf numFmtId="0" fontId="7" fillId="0" borderId="10" xfId="0" applyFont="1" applyFill="1" applyBorder="1" applyAlignment="1" applyProtection="1">
      <alignment horizontal="center" vertical="center"/>
    </xf>
    <xf numFmtId="0" fontId="7" fillId="0" borderId="4" xfId="0" applyFont="1" applyFill="1" applyBorder="1" applyAlignment="1" applyProtection="1">
      <alignment horizontal="center" vertical="center"/>
    </xf>
    <xf numFmtId="0" fontId="7" fillId="0" borderId="34" xfId="57" applyFont="1" applyFill="1" applyBorder="1" applyAlignment="1" applyProtection="1">
      <alignment horizontal="center" vertical="center" wrapText="1"/>
    </xf>
    <xf numFmtId="0" fontId="7" fillId="0" borderId="4" xfId="0" applyFont="1" applyFill="1" applyBorder="1" applyAlignment="1" applyProtection="1">
      <alignment horizontal="center" vertical="center" wrapText="1"/>
    </xf>
    <xf numFmtId="0" fontId="18" fillId="0" borderId="3" xfId="0" applyFont="1" applyFill="1" applyBorder="1" applyAlignment="1" applyProtection="1">
      <alignment horizontal="center" vertical="center"/>
    </xf>
    <xf numFmtId="0" fontId="24" fillId="0" borderId="4" xfId="0" applyFont="1" applyFill="1" applyBorder="1" applyAlignment="1" applyProtection="1">
      <alignment horizontal="center" vertical="center" wrapText="1"/>
    </xf>
    <xf numFmtId="0" fontId="24" fillId="0" borderId="4" xfId="57" applyFont="1" applyFill="1" applyBorder="1" applyAlignment="1" applyProtection="1">
      <alignment horizontal="center" vertical="center" wrapText="1"/>
    </xf>
    <xf numFmtId="178" fontId="24" fillId="0" borderId="4" xfId="57" applyNumberFormat="1" applyFont="1" applyFill="1" applyBorder="1" applyAlignment="1" applyProtection="1">
      <alignment horizontal="center" vertical="center" wrapText="1"/>
    </xf>
    <xf numFmtId="177" fontId="24" fillId="0" borderId="4" xfId="0" applyNumberFormat="1" applyFont="1" applyFill="1" applyBorder="1" applyAlignment="1" applyProtection="1">
      <alignment horizontal="center" vertical="center" wrapText="1"/>
    </xf>
    <xf numFmtId="178" fontId="7" fillId="2" borderId="4" xfId="57" applyNumberFormat="1" applyFont="1" applyFill="1" applyBorder="1" applyAlignment="1" applyProtection="1">
      <alignment horizontal="center" vertical="center" wrapText="1"/>
      <protection locked="0"/>
    </xf>
    <xf numFmtId="177" fontId="7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26" fillId="0" borderId="7" xfId="58" applyFont="1" applyFill="1" applyBorder="1" applyAlignment="1" applyProtection="1">
      <alignment horizontal="center" vertical="center"/>
    </xf>
    <xf numFmtId="0" fontId="27" fillId="0" borderId="0" xfId="0" applyFont="1" applyAlignment="1">
      <alignment vertical="center" wrapText="1"/>
    </xf>
    <xf numFmtId="0" fontId="28" fillId="0" borderId="0" xfId="0" applyFont="1" applyFill="1" applyAlignment="1" applyProtection="1">
      <alignment vertical="center" wrapText="1"/>
    </xf>
    <xf numFmtId="0" fontId="7" fillId="0" borderId="11" xfId="0" applyFont="1" applyFill="1" applyBorder="1" applyAlignment="1" applyProtection="1">
      <alignment horizontal="center" vertical="center"/>
    </xf>
    <xf numFmtId="0" fontId="7" fillId="0" borderId="29" xfId="57" applyFont="1" applyFill="1" applyBorder="1" applyAlignment="1" applyProtection="1">
      <alignment horizontal="center" vertical="center" wrapText="1"/>
    </xf>
    <xf numFmtId="0" fontId="15" fillId="0" borderId="4" xfId="0" applyFont="1" applyFill="1" applyBorder="1" applyAlignment="1" applyProtection="1">
      <alignment horizontal="center" vertical="center"/>
    </xf>
    <xf numFmtId="0" fontId="7" fillId="0" borderId="10" xfId="0" applyFont="1" applyFill="1" applyBorder="1" applyAlignment="1" applyProtection="1">
      <alignment horizontal="center" vertical="center" wrapText="1"/>
    </xf>
    <xf numFmtId="0" fontId="7" fillId="0" borderId="38" xfId="57" applyFont="1" applyFill="1" applyBorder="1" applyAlignment="1" applyProtection="1">
      <alignment horizontal="center" vertical="center" wrapText="1"/>
    </xf>
    <xf numFmtId="178" fontId="24" fillId="0" borderId="4" xfId="0" applyNumberFormat="1" applyFont="1" applyFill="1" applyBorder="1" applyAlignment="1" applyProtection="1">
      <alignment horizontal="center" vertical="center" wrapText="1"/>
    </xf>
    <xf numFmtId="0" fontId="29" fillId="0" borderId="8" xfId="57" applyFont="1" applyFill="1" applyBorder="1" applyAlignment="1" applyProtection="1">
      <alignment horizontal="center" vertical="center" wrapText="1"/>
    </xf>
    <xf numFmtId="178" fontId="7" fillId="0" borderId="4" xfId="57" applyNumberFormat="1" applyFont="1" applyFill="1" applyBorder="1" applyAlignment="1" applyProtection="1">
      <alignment horizontal="center" vertical="center" wrapText="1"/>
    </xf>
    <xf numFmtId="0" fontId="7" fillId="0" borderId="8" xfId="57" applyFont="1" applyFill="1" applyBorder="1" applyAlignment="1" applyProtection="1">
      <alignment horizontal="center" vertical="center" wrapText="1"/>
      <protection locked="0"/>
    </xf>
    <xf numFmtId="0" fontId="27" fillId="0" borderId="0" xfId="6" applyFont="1" applyFill="1" applyAlignment="1" applyProtection="1">
      <alignment horizontal="left" vertical="center" wrapText="1"/>
    </xf>
    <xf numFmtId="0" fontId="30" fillId="0" borderId="0" xfId="0" applyFont="1" applyFill="1" applyAlignment="1" applyProtection="1">
      <alignment horizontal="center" vertical="center" wrapText="1"/>
      <protection locked="0"/>
    </xf>
    <xf numFmtId="0" fontId="31" fillId="0" borderId="0" xfId="0" applyFont="1" applyFill="1" applyAlignment="1" applyProtection="1">
      <alignment horizontal="center" vertical="center" wrapText="1"/>
      <protection locked="0"/>
    </xf>
    <xf numFmtId="0" fontId="32" fillId="0" borderId="12" xfId="57" applyFont="1" applyFill="1" applyBorder="1" applyAlignment="1" applyProtection="1">
      <alignment horizontal="center" vertical="center"/>
      <protection locked="0"/>
    </xf>
    <xf numFmtId="0" fontId="7" fillId="0" borderId="6" xfId="0" applyFont="1" applyFill="1" applyBorder="1" applyAlignment="1" applyProtection="1">
      <alignment horizontal="center" vertical="center" wrapText="1"/>
    </xf>
    <xf numFmtId="0" fontId="7" fillId="0" borderId="6" xfId="57" applyFont="1" applyFill="1" applyBorder="1" applyAlignment="1" applyProtection="1">
      <alignment horizontal="center" vertical="center" wrapText="1"/>
    </xf>
    <xf numFmtId="178" fontId="7" fillId="0" borderId="6" xfId="57" applyNumberFormat="1" applyFont="1" applyFill="1" applyBorder="1" applyAlignment="1" applyProtection="1">
      <alignment horizontal="center" vertical="center" wrapText="1"/>
    </xf>
    <xf numFmtId="177" fontId="7" fillId="0" borderId="6" xfId="0" applyNumberFormat="1" applyFont="1" applyFill="1" applyBorder="1" applyAlignment="1" applyProtection="1">
      <alignment horizontal="center" vertical="center" wrapText="1"/>
    </xf>
    <xf numFmtId="0" fontId="32" fillId="0" borderId="0" xfId="57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Border="1" applyAlignment="1" applyProtection="1">
      <alignment horizontal="center" vertical="center" wrapText="1"/>
    </xf>
    <xf numFmtId="0" fontId="7" fillId="0" borderId="0" xfId="57" applyFont="1" applyFill="1" applyBorder="1" applyAlignment="1" applyProtection="1">
      <alignment horizontal="center" vertical="center" wrapText="1"/>
    </xf>
    <xf numFmtId="178" fontId="7" fillId="0" borderId="0" xfId="57" applyNumberFormat="1" applyFont="1" applyFill="1" applyBorder="1" applyAlignment="1" applyProtection="1">
      <alignment horizontal="center" vertical="center" wrapText="1"/>
    </xf>
    <xf numFmtId="177" fontId="7" fillId="0" borderId="0" xfId="0" applyNumberFormat="1" applyFont="1" applyFill="1" applyBorder="1" applyAlignment="1" applyProtection="1">
      <alignment horizontal="center" vertical="center" wrapText="1"/>
    </xf>
    <xf numFmtId="0" fontId="26" fillId="0" borderId="1" xfId="57" applyFont="1" applyFill="1" applyBorder="1" applyAlignment="1" applyProtection="1">
      <alignment horizontal="center" vertical="center"/>
    </xf>
    <xf numFmtId="0" fontId="26" fillId="0" borderId="2" xfId="57" applyFont="1" applyFill="1" applyBorder="1" applyAlignment="1" applyProtection="1">
      <alignment horizontal="center" vertical="center"/>
    </xf>
    <xf numFmtId="0" fontId="18" fillId="0" borderId="3" xfId="0" applyFont="1" applyFill="1" applyBorder="1" applyAlignment="1" applyProtection="1">
      <alignment horizontal="center" vertical="center" wrapText="1"/>
    </xf>
    <xf numFmtId="0" fontId="24" fillId="0" borderId="4" xfId="0" applyNumberFormat="1" applyFont="1" applyFill="1" applyBorder="1" applyAlignment="1" applyProtection="1">
      <alignment horizontal="center" vertical="center" wrapText="1"/>
    </xf>
    <xf numFmtId="0" fontId="7" fillId="2" borderId="4" xfId="57" applyNumberFormat="1" applyFont="1" applyFill="1" applyBorder="1" applyAlignment="1" applyProtection="1">
      <alignment horizontal="center" vertical="center" wrapText="1"/>
      <protection locked="0"/>
    </xf>
    <xf numFmtId="0" fontId="7" fillId="0" borderId="9" xfId="57" applyFont="1" applyFill="1" applyBorder="1" applyAlignment="1" applyProtection="1">
      <alignment horizontal="center" vertical="center" wrapText="1"/>
    </xf>
    <xf numFmtId="178" fontId="7" fillId="0" borderId="0" xfId="0" applyNumberFormat="1" applyFont="1" applyFill="1" applyBorder="1" applyAlignment="1" applyProtection="1">
      <alignment horizontal="center" vertical="center" wrapText="1"/>
    </xf>
    <xf numFmtId="178" fontId="7" fillId="0" borderId="0" xfId="68" applyNumberFormat="1" applyFont="1" applyFill="1" applyBorder="1" applyAlignment="1" applyProtection="1">
      <alignment horizontal="center" vertical="center" wrapText="1"/>
    </xf>
    <xf numFmtId="0" fontId="26" fillId="0" borderId="7" xfId="57" applyFont="1" applyFill="1" applyBorder="1" applyAlignment="1" applyProtection="1">
      <alignment horizontal="center" vertical="center"/>
    </xf>
    <xf numFmtId="0" fontId="27" fillId="0" borderId="0" xfId="6" applyFont="1" applyFill="1" applyAlignment="1" applyProtection="1">
      <alignment horizontal="center" vertical="center" wrapText="1"/>
      <protection locked="0"/>
    </xf>
    <xf numFmtId="0" fontId="7" fillId="2" borderId="39" xfId="0" applyFont="1" applyFill="1" applyBorder="1" applyAlignment="1" applyProtection="1">
      <alignment horizontal="center" vertical="center" wrapText="1"/>
      <protection locked="0"/>
    </xf>
    <xf numFmtId="0" fontId="7" fillId="2" borderId="39" xfId="57" applyFont="1" applyFill="1" applyBorder="1" applyAlignment="1" applyProtection="1">
      <alignment horizontal="center" vertical="center" wrapText="1"/>
      <protection locked="0"/>
    </xf>
    <xf numFmtId="0" fontId="7" fillId="2" borderId="39" xfId="57" applyNumberFormat="1" applyFont="1" applyFill="1" applyBorder="1" applyAlignment="1" applyProtection="1">
      <alignment horizontal="center" vertical="center" wrapText="1"/>
      <protection locked="0"/>
    </xf>
    <xf numFmtId="178" fontId="7" fillId="2" borderId="39" xfId="57" applyNumberFormat="1" applyFont="1" applyFill="1" applyBorder="1" applyAlignment="1" applyProtection="1">
      <alignment horizontal="center" vertical="center" wrapText="1"/>
      <protection locked="0"/>
    </xf>
    <xf numFmtId="0" fontId="27" fillId="0" borderId="0" xfId="6" applyFont="1" applyFill="1" applyAlignment="1" applyProtection="1">
      <alignment horizontal="center" vertical="center"/>
      <protection locked="0"/>
    </xf>
    <xf numFmtId="0" fontId="7" fillId="0" borderId="29" xfId="57" applyFont="1" applyFill="1" applyBorder="1" applyAlignment="1" applyProtection="1">
      <alignment horizontal="center" vertical="center" wrapText="1"/>
      <protection locked="0"/>
    </xf>
    <xf numFmtId="0" fontId="7" fillId="0" borderId="6" xfId="57" applyNumberFormat="1" applyFont="1" applyFill="1" applyBorder="1" applyAlignment="1" applyProtection="1">
      <alignment horizontal="center" vertical="center" wrapText="1"/>
    </xf>
    <xf numFmtId="0" fontId="6" fillId="0" borderId="40" xfId="0" applyFont="1" applyFill="1" applyBorder="1" applyAlignment="1" applyProtection="1">
      <alignment horizontal="center" vertical="center"/>
    </xf>
    <xf numFmtId="0" fontId="6" fillId="0" borderId="41" xfId="0" applyFont="1" applyFill="1" applyBorder="1" applyAlignment="1" applyProtection="1">
      <alignment horizontal="center" vertical="center"/>
    </xf>
    <xf numFmtId="0" fontId="15" fillId="0" borderId="42" xfId="57" applyFont="1" applyFill="1" applyBorder="1" applyAlignment="1" applyProtection="1">
      <alignment horizontal="left" vertical="top" wrapText="1"/>
    </xf>
    <xf numFmtId="0" fontId="15" fillId="0" borderId="0" xfId="57" applyFont="1" applyFill="1" applyBorder="1" applyAlignment="1" applyProtection="1">
      <alignment horizontal="left" vertical="top" wrapText="1"/>
    </xf>
    <xf numFmtId="0" fontId="33" fillId="0" borderId="4" xfId="0" applyFont="1" applyFill="1" applyBorder="1" applyAlignment="1" applyProtection="1">
      <alignment horizontal="center" vertical="center"/>
      <protection locked="0"/>
    </xf>
    <xf numFmtId="0" fontId="15" fillId="0" borderId="4" xfId="0" applyFont="1" applyFill="1" applyBorder="1" applyAlignment="1" applyProtection="1">
      <alignment horizontal="center" vertical="center"/>
      <protection locked="0"/>
    </xf>
    <xf numFmtId="0" fontId="6" fillId="0" borderId="43" xfId="0" applyFont="1" applyFill="1" applyBorder="1" applyAlignment="1" applyProtection="1">
      <alignment horizontal="center" vertical="center"/>
    </xf>
    <xf numFmtId="178" fontId="34" fillId="0" borderId="41" xfId="68" applyNumberFormat="1" applyFont="1" applyFill="1" applyBorder="1" applyAlignment="1" applyProtection="1">
      <alignment horizontal="center" vertical="center" wrapText="1"/>
    </xf>
    <xf numFmtId="178" fontId="34" fillId="0" borderId="43" xfId="68" applyNumberFormat="1" applyFont="1" applyFill="1" applyBorder="1" applyAlignment="1" applyProtection="1">
      <alignment horizontal="center" vertical="center" wrapText="1"/>
    </xf>
    <xf numFmtId="0" fontId="15" fillId="0" borderId="42" xfId="57" applyFont="1" applyFill="1" applyBorder="1" applyAlignment="1" applyProtection="1">
      <alignment horizontal="center" vertical="top" wrapText="1"/>
    </xf>
    <xf numFmtId="0" fontId="15" fillId="0" borderId="0" xfId="57" applyFont="1" applyFill="1" applyBorder="1" applyAlignment="1" applyProtection="1">
      <alignment horizontal="center" vertical="top" wrapText="1"/>
    </xf>
    <xf numFmtId="0" fontId="27" fillId="0" borderId="0" xfId="6" applyFont="1" applyFill="1" applyAlignment="1" applyProtection="1">
      <alignment horizontal="center" vertical="center" wrapText="1"/>
    </xf>
    <xf numFmtId="0" fontId="34" fillId="0" borderId="0" xfId="0" applyFont="1" applyFill="1" applyAlignment="1" applyProtection="1">
      <alignment vertical="center"/>
      <protection locked="0"/>
    </xf>
    <xf numFmtId="0" fontId="15" fillId="0" borderId="0" xfId="0" applyFont="1" applyFill="1" applyAlignment="1" applyProtection="1">
      <alignment vertical="center"/>
      <protection locked="0"/>
    </xf>
    <xf numFmtId="178" fontId="15" fillId="0" borderId="0" xfId="0" applyNumberFormat="1" applyFont="1" applyFill="1" applyAlignment="1" applyProtection="1">
      <alignment vertical="center"/>
      <protection locked="0"/>
    </xf>
    <xf numFmtId="0" fontId="7" fillId="0" borderId="1" xfId="57" applyFont="1" applyFill="1" applyBorder="1" applyAlignment="1" applyProtection="1">
      <alignment horizontal="center" vertical="center" wrapText="1"/>
    </xf>
    <xf numFmtId="0" fontId="7" fillId="0" borderId="35" xfId="0" applyFont="1" applyFill="1" applyBorder="1" applyAlignment="1" applyProtection="1">
      <alignment horizontal="center" vertical="center"/>
    </xf>
    <xf numFmtId="0" fontId="7" fillId="0" borderId="23" xfId="0" applyFont="1" applyFill="1" applyBorder="1" applyAlignment="1" applyProtection="1">
      <alignment horizontal="center" vertical="center"/>
    </xf>
    <xf numFmtId="0" fontId="7" fillId="0" borderId="3" xfId="57" applyFont="1" applyFill="1" applyBorder="1" applyAlignment="1" applyProtection="1">
      <alignment horizontal="center" vertical="center" wrapText="1"/>
    </xf>
    <xf numFmtId="0" fontId="18" fillId="0" borderId="3" xfId="57" applyFont="1" applyFill="1" applyBorder="1" applyAlignment="1" applyProtection="1">
      <alignment horizontal="center" vertical="center" wrapText="1"/>
    </xf>
    <xf numFmtId="0" fontId="18" fillId="0" borderId="4" xfId="57" applyFont="1" applyFill="1" applyBorder="1" applyAlignment="1" applyProtection="1">
      <alignment horizontal="center" vertical="center" wrapText="1"/>
    </xf>
    <xf numFmtId="0" fontId="18" fillId="0" borderId="4" xfId="0" applyFont="1" applyFill="1" applyBorder="1" applyAlignment="1" applyProtection="1">
      <alignment horizontal="center" vertical="center" wrapText="1"/>
    </xf>
    <xf numFmtId="182" fontId="18" fillId="0" borderId="4" xfId="57" applyNumberFormat="1" applyFont="1" applyFill="1" applyBorder="1" applyAlignment="1" applyProtection="1">
      <alignment horizontal="center" vertical="center" wrapText="1"/>
    </xf>
    <xf numFmtId="0" fontId="18" fillId="0" borderId="39" xfId="0" applyFont="1" applyFill="1" applyBorder="1" applyAlignment="1" applyProtection="1">
      <alignment horizontal="center" vertical="center" wrapText="1"/>
    </xf>
    <xf numFmtId="0" fontId="18" fillId="0" borderId="0" xfId="0" applyFont="1" applyFill="1" applyAlignment="1" applyProtection="1">
      <alignment horizontal="center" vertical="center" wrapText="1"/>
    </xf>
    <xf numFmtId="0" fontId="18" fillId="0" borderId="39" xfId="57" applyFont="1" applyFill="1" applyBorder="1" applyAlignment="1" applyProtection="1">
      <alignment horizontal="center" vertical="center" wrapText="1"/>
    </xf>
    <xf numFmtId="182" fontId="18" fillId="0" borderId="39" xfId="57" applyNumberFormat="1" applyFont="1" applyFill="1" applyBorder="1" applyAlignment="1" applyProtection="1">
      <alignment horizontal="center" vertical="center" wrapText="1"/>
    </xf>
    <xf numFmtId="182" fontId="7" fillId="2" borderId="4" xfId="57" applyNumberFormat="1" applyFont="1" applyFill="1" applyBorder="1" applyAlignment="1" applyProtection="1">
      <alignment horizontal="center" vertical="center" wrapText="1"/>
      <protection locked="0"/>
    </xf>
    <xf numFmtId="178" fontId="6" fillId="0" borderId="0" xfId="57" applyNumberFormat="1" applyFont="1" applyFill="1" applyBorder="1" applyAlignment="1" applyProtection="1">
      <alignment horizontal="center" vertical="center"/>
    </xf>
    <xf numFmtId="178" fontId="7" fillId="0" borderId="23" xfId="0" applyNumberFormat="1" applyFont="1" applyFill="1" applyBorder="1" applyAlignment="1" applyProtection="1">
      <alignment horizontal="center" vertical="center"/>
    </xf>
    <xf numFmtId="0" fontId="7" fillId="0" borderId="36" xfId="0" applyFont="1" applyFill="1" applyBorder="1" applyAlignment="1" applyProtection="1">
      <alignment horizontal="center" vertical="center"/>
    </xf>
    <xf numFmtId="178" fontId="7" fillId="0" borderId="2" xfId="57" applyNumberFormat="1" applyFont="1" applyFill="1" applyBorder="1" applyAlignment="1" applyProtection="1">
      <alignment horizontal="center" vertical="center" wrapText="1"/>
    </xf>
    <xf numFmtId="0" fontId="7" fillId="0" borderId="2" xfId="57" applyFont="1" applyFill="1" applyBorder="1" applyAlignment="1" applyProtection="1">
      <alignment horizontal="center" vertical="center" wrapText="1"/>
    </xf>
    <xf numFmtId="178" fontId="15" fillId="0" borderId="2" xfId="0" applyNumberFormat="1" applyFont="1" applyFill="1" applyBorder="1" applyAlignment="1" applyProtection="1">
      <alignment horizontal="center" vertical="center"/>
      <protection locked="0"/>
    </xf>
    <xf numFmtId="178" fontId="18" fillId="0" borderId="4" xfId="57" applyNumberFormat="1" applyFont="1" applyFill="1" applyBorder="1" applyAlignment="1" applyProtection="1">
      <alignment horizontal="center" vertical="center" wrapText="1"/>
    </xf>
    <xf numFmtId="0" fontId="18" fillId="0" borderId="39" xfId="57" applyNumberFormat="1" applyFont="1" applyFill="1" applyBorder="1" applyAlignment="1" applyProtection="1">
      <alignment horizontal="center" vertical="center" wrapText="1"/>
    </xf>
    <xf numFmtId="10" fontId="18" fillId="0" borderId="4" xfId="57" applyNumberFormat="1" applyFont="1" applyFill="1" applyBorder="1" applyAlignment="1" applyProtection="1">
      <alignment horizontal="center" vertical="center" wrapText="1"/>
    </xf>
    <xf numFmtId="178" fontId="18" fillId="0" borderId="39" xfId="57" applyNumberFormat="1" applyFont="1" applyFill="1" applyBorder="1" applyAlignment="1" applyProtection="1">
      <alignment horizontal="center" vertical="center" wrapText="1"/>
    </xf>
    <xf numFmtId="10" fontId="18" fillId="0" borderId="39" xfId="57" applyNumberFormat="1" applyFont="1" applyFill="1" applyBorder="1" applyAlignment="1" applyProtection="1">
      <alignment horizontal="center" vertical="center" wrapText="1"/>
    </xf>
    <xf numFmtId="0" fontId="24" fillId="0" borderId="39" xfId="57" applyNumberFormat="1" applyFont="1" applyFill="1" applyBorder="1" applyAlignment="1" applyProtection="1">
      <alignment horizontal="center" vertical="center" wrapText="1"/>
    </xf>
    <xf numFmtId="10" fontId="7" fillId="0" borderId="4" xfId="57" applyNumberFormat="1" applyFont="1" applyFill="1" applyBorder="1" applyAlignment="1" applyProtection="1">
      <alignment horizontal="center" vertical="center" wrapText="1"/>
    </xf>
    <xf numFmtId="178" fontId="7" fillId="2" borderId="4" xfId="3" applyNumberFormat="1" applyFont="1" applyFill="1" applyBorder="1" applyAlignment="1" applyProtection="1">
      <alignment horizontal="center" vertical="center" wrapText="1"/>
      <protection locked="0"/>
    </xf>
    <xf numFmtId="178" fontId="7" fillId="2" borderId="41" xfId="0" applyNumberFormat="1" applyFont="1" applyFill="1" applyBorder="1" applyAlignment="1" applyProtection="1">
      <alignment horizontal="center" vertical="center" wrapText="1"/>
      <protection locked="0"/>
    </xf>
    <xf numFmtId="178" fontId="7" fillId="2" borderId="11" xfId="0" applyNumberFormat="1" applyFont="1" applyFill="1" applyBorder="1" applyAlignment="1" applyProtection="1">
      <alignment horizontal="center" vertical="center" wrapText="1"/>
      <protection locked="0"/>
    </xf>
    <xf numFmtId="178" fontId="7" fillId="2" borderId="42" xfId="0" applyNumberFormat="1" applyFont="1" applyFill="1" applyBorder="1" applyAlignment="1" applyProtection="1">
      <alignment horizontal="center" vertical="center" wrapText="1"/>
      <protection locked="0"/>
    </xf>
    <xf numFmtId="0" fontId="35" fillId="0" borderId="0" xfId="0" applyFont="1" applyFill="1" applyAlignment="1" applyProtection="1">
      <alignment vertical="center" wrapText="1"/>
      <protection locked="0"/>
    </xf>
    <xf numFmtId="178" fontId="7" fillId="0" borderId="33" xfId="57" applyNumberFormat="1" applyFont="1" applyFill="1" applyBorder="1" applyAlignment="1" applyProtection="1">
      <alignment horizontal="center" vertical="center" wrapText="1"/>
    </xf>
    <xf numFmtId="0" fontId="7" fillId="0" borderId="7" xfId="57" applyFont="1" applyFill="1" applyBorder="1" applyAlignment="1" applyProtection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178" fontId="7" fillId="0" borderId="34" xfId="57" applyNumberFormat="1" applyFont="1" applyFill="1" applyBorder="1" applyAlignment="1" applyProtection="1">
      <alignment horizontal="center" vertical="center" wrapText="1"/>
    </xf>
    <xf numFmtId="0" fontId="7" fillId="0" borderId="8" xfId="57" applyFont="1" applyFill="1" applyBorder="1" applyAlignment="1" applyProtection="1">
      <alignment horizontal="center" vertical="center" wrapText="1"/>
    </xf>
    <xf numFmtId="0" fontId="34" fillId="0" borderId="8" xfId="57" applyFont="1" applyFill="1" applyBorder="1" applyAlignment="1" applyProtection="1">
      <alignment horizontal="center" vertical="center" wrapText="1"/>
    </xf>
    <xf numFmtId="0" fontId="36" fillId="0" borderId="0" xfId="0" applyFont="1" applyAlignment="1">
      <alignment vertical="center" wrapText="1"/>
    </xf>
    <xf numFmtId="0" fontId="36" fillId="0" borderId="0" xfId="6" applyFont="1" applyFill="1" applyBorder="1" applyAlignment="1" applyProtection="1">
      <alignment vertical="center"/>
    </xf>
    <xf numFmtId="183" fontId="7" fillId="0" borderId="8" xfId="0" applyNumberFormat="1" applyFont="1" applyFill="1" applyBorder="1" applyAlignment="1" applyProtection="1">
      <alignment horizontal="center" vertical="center" wrapText="1"/>
      <protection locked="0"/>
    </xf>
    <xf numFmtId="0" fontId="32" fillId="0" borderId="12" xfId="57" applyFont="1" applyFill="1" applyBorder="1" applyAlignment="1" applyProtection="1">
      <alignment horizontal="center" vertical="center" wrapText="1"/>
      <protection locked="0"/>
    </xf>
    <xf numFmtId="0" fontId="7" fillId="0" borderId="44" xfId="57" applyFont="1" applyFill="1" applyBorder="1" applyAlignment="1" applyProtection="1">
      <alignment horizontal="center" vertical="center" wrapText="1"/>
      <protection locked="0"/>
    </xf>
    <xf numFmtId="0" fontId="7" fillId="0" borderId="6" xfId="57" applyFont="1" applyFill="1" applyBorder="1" applyAlignment="1" applyProtection="1">
      <alignment horizontal="center" vertical="center" wrapText="1"/>
      <protection locked="0"/>
    </xf>
    <xf numFmtId="182" fontId="7" fillId="0" borderId="6" xfId="57" applyNumberFormat="1" applyFont="1" applyFill="1" applyBorder="1" applyAlignment="1" applyProtection="1">
      <alignment horizontal="center" vertical="center" wrapText="1"/>
      <protection locked="0"/>
    </xf>
    <xf numFmtId="0" fontId="15" fillId="0" borderId="0" xfId="57" applyFont="1" applyFill="1" applyBorder="1" applyAlignment="1" applyProtection="1">
      <alignment horizontal="left" vertical="center" wrapText="1"/>
    </xf>
    <xf numFmtId="0" fontId="15" fillId="0" borderId="0" xfId="57" applyFont="1" applyFill="1" applyBorder="1" applyAlignment="1" applyProtection="1">
      <alignment horizontal="left" vertical="center"/>
    </xf>
    <xf numFmtId="0" fontId="15" fillId="0" borderId="0" xfId="0" applyFont="1" applyFill="1" applyAlignment="1" applyProtection="1">
      <alignment vertical="center"/>
    </xf>
    <xf numFmtId="0" fontId="15" fillId="0" borderId="0" xfId="0" applyFont="1" applyFill="1" applyBorder="1" applyAlignment="1" applyProtection="1">
      <alignment horizontal="center" vertical="center"/>
    </xf>
    <xf numFmtId="0" fontId="15" fillId="0" borderId="0" xfId="0" applyFont="1" applyFill="1" applyBorder="1" applyAlignment="1" applyProtection="1">
      <alignment vertical="center"/>
    </xf>
    <xf numFmtId="0" fontId="37" fillId="0" borderId="4" xfId="0" applyFont="1" applyFill="1" applyBorder="1" applyAlignment="1" applyProtection="1">
      <alignment horizontal="center" vertical="center"/>
      <protection locked="0"/>
    </xf>
    <xf numFmtId="178" fontId="7" fillId="0" borderId="6" xfId="57" applyNumberFormat="1" applyFont="1" applyFill="1" applyBorder="1" applyAlignment="1" applyProtection="1">
      <alignment horizontal="center" vertical="center" wrapText="1"/>
      <protection locked="0"/>
    </xf>
    <xf numFmtId="0" fontId="7" fillId="0" borderId="6" xfId="57" applyNumberFormat="1" applyFont="1" applyFill="1" applyBorder="1" applyAlignment="1" applyProtection="1">
      <alignment horizontal="center" vertical="center" wrapText="1"/>
      <protection locked="0"/>
    </xf>
    <xf numFmtId="178" fontId="15" fillId="0" borderId="0" xfId="57" applyNumberFormat="1" applyFont="1" applyFill="1" applyBorder="1" applyAlignment="1" applyProtection="1">
      <alignment horizontal="left" vertical="center"/>
    </xf>
    <xf numFmtId="178" fontId="15" fillId="0" borderId="0" xfId="0" applyNumberFormat="1" applyFont="1" applyFill="1" applyAlignment="1" applyProtection="1">
      <alignment vertical="center"/>
    </xf>
    <xf numFmtId="178" fontId="15" fillId="0" borderId="0" xfId="0" applyNumberFormat="1" applyFont="1" applyFill="1" applyBorder="1" applyAlignment="1" applyProtection="1">
      <alignment vertical="center"/>
    </xf>
    <xf numFmtId="178" fontId="15" fillId="0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/>
    <xf numFmtId="178" fontId="0" fillId="0" borderId="0" xfId="0" applyNumberFormat="1" applyAlignment="1"/>
    <xf numFmtId="0" fontId="38" fillId="0" borderId="0" xfId="58" applyFont="1" applyAlignment="1" applyProtection="1">
      <alignment horizontal="center" vertical="center"/>
    </xf>
    <xf numFmtId="178" fontId="39" fillId="0" borderId="0" xfId="58" applyNumberFormat="1" applyFont="1" applyAlignment="1" applyProtection="1">
      <alignment horizontal="center" vertical="center"/>
    </xf>
    <xf numFmtId="0" fontId="39" fillId="0" borderId="0" xfId="58" applyFont="1" applyAlignment="1" applyProtection="1">
      <alignment horizontal="center" vertical="center"/>
    </xf>
    <xf numFmtId="0" fontId="7" fillId="0" borderId="0" xfId="58" applyFont="1" applyBorder="1" applyAlignment="1" applyProtection="1">
      <alignment horizontal="right" vertical="center"/>
    </xf>
    <xf numFmtId="0" fontId="7" fillId="0" borderId="4" xfId="58" applyFont="1" applyBorder="1" applyAlignment="1" applyProtection="1">
      <alignment horizontal="center" vertical="center"/>
    </xf>
    <xf numFmtId="0" fontId="7" fillId="2" borderId="4" xfId="58" applyFont="1" applyFill="1" applyBorder="1" applyAlignment="1" applyProtection="1">
      <alignment horizontal="center" vertical="center"/>
      <protection locked="0"/>
    </xf>
    <xf numFmtId="178" fontId="7" fillId="0" borderId="4" xfId="58" applyNumberFormat="1" applyFont="1" applyBorder="1" applyAlignment="1" applyProtection="1">
      <alignment horizontal="center" vertical="center"/>
    </xf>
    <xf numFmtId="184" fontId="7" fillId="2" borderId="4" xfId="58" applyNumberFormat="1" applyFont="1" applyFill="1" applyBorder="1" applyAlignment="1" applyProtection="1">
      <alignment horizontal="center" vertical="center" wrapText="1"/>
      <protection locked="0"/>
    </xf>
    <xf numFmtId="185" fontId="7" fillId="2" borderId="4" xfId="58" applyNumberFormat="1" applyFont="1" applyFill="1" applyBorder="1" applyAlignment="1" applyProtection="1">
      <alignment horizontal="center" vertical="center" wrapText="1"/>
      <protection locked="0"/>
    </xf>
    <xf numFmtId="0" fontId="40" fillId="2" borderId="4" xfId="58" applyFont="1" applyFill="1" applyBorder="1" applyAlignment="1" applyProtection="1">
      <alignment horizontal="center" vertical="center" wrapText="1"/>
      <protection locked="0"/>
    </xf>
    <xf numFmtId="0" fontId="7" fillId="2" borderId="4" xfId="58" applyFont="1" applyFill="1" applyBorder="1" applyAlignment="1" applyProtection="1">
      <alignment horizontal="center" vertical="center" wrapText="1"/>
      <protection locked="0"/>
    </xf>
    <xf numFmtId="178" fontId="7" fillId="2" borderId="4" xfId="58" applyNumberFormat="1" applyFont="1" applyFill="1" applyBorder="1" applyAlignment="1" applyProtection="1">
      <alignment horizontal="center" vertical="center" wrapText="1"/>
      <protection locked="0"/>
    </xf>
    <xf numFmtId="0" fontId="7" fillId="0" borderId="4" xfId="58" applyFont="1" applyBorder="1" applyAlignment="1" applyProtection="1">
      <alignment horizontal="center" vertical="center" wrapText="1"/>
    </xf>
    <xf numFmtId="0" fontId="7" fillId="0" borderId="4" xfId="58" applyNumberFormat="1" applyFont="1" applyFill="1" applyBorder="1" applyAlignment="1" applyProtection="1">
      <alignment horizontal="left" vertical="center"/>
    </xf>
    <xf numFmtId="178" fontId="41" fillId="0" borderId="4" xfId="58" applyNumberFormat="1" applyFont="1" applyBorder="1" applyAlignment="1" applyProtection="1">
      <alignment horizontal="center" vertical="center" wrapText="1"/>
    </xf>
    <xf numFmtId="10" fontId="7" fillId="0" borderId="4" xfId="68" applyNumberFormat="1" applyFont="1" applyFill="1" applyBorder="1" applyAlignment="1" applyProtection="1">
      <alignment horizontal="center" vertical="center" wrapText="1"/>
    </xf>
    <xf numFmtId="0" fontId="0" fillId="0" borderId="0" xfId="0" applyAlignment="1" applyProtection="1">
      <protection locked="0"/>
    </xf>
    <xf numFmtId="0" fontId="7" fillId="0" borderId="4" xfId="58" applyNumberFormat="1" applyFont="1" applyFill="1" applyBorder="1" applyAlignment="1" applyProtection="1">
      <alignment horizontal="left" vertical="center" wrapText="1"/>
    </xf>
    <xf numFmtId="178" fontId="41" fillId="2" borderId="4" xfId="58" applyNumberFormat="1" applyFont="1" applyFill="1" applyBorder="1" applyAlignment="1" applyProtection="1">
      <alignment horizontal="center" vertical="center" wrapText="1"/>
      <protection locked="0"/>
    </xf>
    <xf numFmtId="0" fontId="15" fillId="0" borderId="4" xfId="58" applyFont="1" applyBorder="1" applyAlignment="1" applyProtection="1">
      <alignment horizontal="left" vertical="center"/>
    </xf>
    <xf numFmtId="178" fontId="7" fillId="0" borderId="4" xfId="58" applyNumberFormat="1" applyFont="1" applyBorder="1" applyAlignment="1" applyProtection="1">
      <alignment horizontal="center" vertical="center" wrapText="1"/>
    </xf>
    <xf numFmtId="0" fontId="0" fillId="0" borderId="0" xfId="0" applyAlignment="1" applyProtection="1"/>
    <xf numFmtId="0" fontId="7" fillId="0" borderId="4" xfId="58" applyFont="1" applyBorder="1" applyAlignment="1" applyProtection="1">
      <alignment horizontal="left" vertical="center"/>
    </xf>
    <xf numFmtId="0" fontId="7" fillId="0" borderId="4" xfId="58" applyFont="1" applyBorder="1" applyAlignment="1" applyProtection="1">
      <alignment horizontal="left" vertical="center" wrapText="1"/>
    </xf>
    <xf numFmtId="186" fontId="7" fillId="0" borderId="4" xfId="58" applyNumberFormat="1" applyFont="1" applyBorder="1" applyAlignment="1" applyProtection="1">
      <alignment horizontal="center" vertical="center" wrapText="1"/>
    </xf>
    <xf numFmtId="0" fontId="0" fillId="0" borderId="0" xfId="0" applyAlignment="1">
      <alignment horizontal="center"/>
    </xf>
    <xf numFmtId="178" fontId="7" fillId="0" borderId="4" xfId="58" applyNumberFormat="1" applyFont="1" applyBorder="1" applyAlignment="1" applyProtection="1">
      <alignment horizontal="left" vertical="center"/>
    </xf>
    <xf numFmtId="0" fontId="42" fillId="2" borderId="4" xfId="58" applyFont="1" applyFill="1" applyBorder="1" applyAlignment="1" applyProtection="1">
      <alignment horizontal="center" vertical="center" wrapText="1"/>
      <protection locked="0"/>
    </xf>
    <xf numFmtId="10" fontId="7" fillId="0" borderId="4" xfId="58" applyNumberFormat="1" applyFont="1" applyBorder="1" applyAlignment="1" applyProtection="1">
      <alignment horizontal="center" vertical="center" wrapText="1"/>
    </xf>
    <xf numFmtId="0" fontId="1" fillId="2" borderId="4" xfId="0" applyFont="1" applyFill="1" applyBorder="1" applyAlignment="1" applyProtection="1">
      <alignment horizontal="center" wrapText="1"/>
      <protection locked="0"/>
    </xf>
    <xf numFmtId="0" fontId="41" fillId="2" borderId="4" xfId="58" applyFont="1" applyFill="1" applyBorder="1" applyAlignment="1" applyProtection="1">
      <alignment horizontal="center" vertical="center" wrapText="1"/>
      <protection locked="0"/>
    </xf>
    <xf numFmtId="0" fontId="43" fillId="2" borderId="4" xfId="58" applyFont="1" applyFill="1" applyBorder="1" applyAlignment="1" applyProtection="1">
      <alignment horizontal="left" vertical="center" wrapText="1"/>
      <protection locked="0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178" fontId="5" fillId="0" borderId="0" xfId="0" applyNumberFormat="1" applyFont="1" applyAlignment="1">
      <alignment vertical="center" wrapText="1"/>
    </xf>
    <xf numFmtId="0" fontId="44" fillId="0" borderId="0" xfId="0" applyFont="1" applyFill="1" applyAlignment="1" applyProtection="1">
      <alignment horizontal="center" vertical="center"/>
    </xf>
    <xf numFmtId="0" fontId="1" fillId="0" borderId="4" xfId="0" applyFont="1" applyFill="1" applyBorder="1" applyAlignment="1" applyProtection="1">
      <alignment horizontal="center" vertical="center"/>
    </xf>
    <xf numFmtId="0" fontId="7" fillId="0" borderId="4" xfId="58" applyFont="1" applyFill="1" applyBorder="1" applyAlignment="1" applyProtection="1">
      <alignment horizontal="center" vertical="center"/>
    </xf>
    <xf numFmtId="178" fontId="1" fillId="0" borderId="4" xfId="0" applyNumberFormat="1" applyFont="1" applyFill="1" applyBorder="1" applyAlignment="1" applyProtection="1">
      <alignment horizontal="center" vertical="center" wrapText="1"/>
    </xf>
    <xf numFmtId="0" fontId="5" fillId="0" borderId="4" xfId="0" applyFont="1" applyFill="1" applyBorder="1" applyAlignment="1" applyProtection="1">
      <alignment horizontal="center" vertical="center"/>
    </xf>
    <xf numFmtId="0" fontId="7" fillId="0" borderId="4" xfId="58" applyFont="1" applyFill="1" applyBorder="1" applyAlignment="1" applyProtection="1">
      <alignment horizontal="center" vertical="center" wrapText="1"/>
    </xf>
    <xf numFmtId="0" fontId="7" fillId="0" borderId="4" xfId="58" applyNumberFormat="1" applyFont="1" applyFill="1" applyBorder="1" applyAlignment="1" applyProtection="1">
      <alignment horizontal="center" vertical="center"/>
    </xf>
    <xf numFmtId="178" fontId="5" fillId="0" borderId="4" xfId="0" applyNumberFormat="1" applyFont="1" applyFill="1" applyBorder="1" applyAlignment="1" applyProtection="1">
      <alignment vertical="center" wrapText="1"/>
    </xf>
    <xf numFmtId="0" fontId="7" fillId="0" borderId="10" xfId="58" applyFont="1" applyFill="1" applyBorder="1" applyAlignment="1" applyProtection="1">
      <alignment horizontal="center" vertical="center"/>
    </xf>
    <xf numFmtId="0" fontId="7" fillId="0" borderId="13" xfId="58" applyFont="1" applyFill="1" applyBorder="1" applyAlignment="1" applyProtection="1">
      <alignment horizontal="center" vertical="center"/>
    </xf>
    <xf numFmtId="178" fontId="35" fillId="0" borderId="4" xfId="0" applyNumberFormat="1" applyFont="1" applyFill="1" applyBorder="1" applyAlignment="1" applyProtection="1">
      <alignment vertical="center" wrapText="1"/>
    </xf>
    <xf numFmtId="0" fontId="28" fillId="0" borderId="4" xfId="0" applyFont="1" applyFill="1" applyBorder="1" applyAlignment="1" applyProtection="1">
      <alignment horizontal="left" vertical="center" wrapText="1"/>
    </xf>
  </cellXfs>
  <cellStyles count="8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x000a_mouse.drv=lm" xfId="49"/>
    <cellStyle name="_x000a_mouse.drv=lm 2" xfId="50"/>
    <cellStyle name="_x000a_mouse.drv=lm 3" xfId="51"/>
    <cellStyle name="_ET_STYLE_NoName_00_" xfId="52"/>
    <cellStyle name="_x005f_x000a_mouse.drv=lm" xfId="53"/>
    <cellStyle name="百分比 2" xfId="54"/>
    <cellStyle name="百分比 2 2" xfId="55"/>
    <cellStyle name="百分比 2 3" xfId="56"/>
    <cellStyle name="常规 2" xfId="57"/>
    <cellStyle name="常规 2 2" xfId="58"/>
    <cellStyle name="常规 2 2 2" xfId="59"/>
    <cellStyle name="常规 2 2 3" xfId="60"/>
    <cellStyle name="常规 3" xfId="61"/>
    <cellStyle name="常规 3 2" xfId="62"/>
    <cellStyle name="常规 3 3" xfId="63"/>
    <cellStyle name="常规 3 3 2" xfId="64"/>
    <cellStyle name="常规 3 3 3" xfId="65"/>
    <cellStyle name="常规 4" xfId="66"/>
    <cellStyle name="常规_Sheet1_1" xfId="67"/>
    <cellStyle name="常规_产品报价单" xfId="68"/>
    <cellStyle name="货币 2" xfId="69"/>
    <cellStyle name="货币 2 2" xfId="70"/>
    <cellStyle name="货币 2 3" xfId="71"/>
    <cellStyle name="货币 2 3 2" xfId="72"/>
    <cellStyle name="货币 2 3 3" xfId="73"/>
    <cellStyle name="千位分隔 2" xfId="74"/>
    <cellStyle name="千位分隔 2 2" xfId="75"/>
    <cellStyle name="千位分隔 2 3" xfId="76"/>
    <cellStyle name="千位分隔 2 3 2" xfId="77"/>
    <cellStyle name="千位分隔 2 3 3" xfId="78"/>
    <cellStyle name="样式 1" xfId="79"/>
    <cellStyle name="BOM_Level_Below3" xfId="80"/>
    <cellStyle name="样式 1 10" xfId="81"/>
    <cellStyle name="常规 5" xfId="82"/>
  </cellStyles>
  <dxfs count="4">
    <dxf>
      <font>
        <color auto="1"/>
      </font>
      <fill>
        <patternFill patternType="solid">
          <bgColor theme="5" tint="0.399945066682943"/>
        </patternFill>
      </fill>
    </dxf>
    <dxf>
      <fill>
        <patternFill patternType="solid">
          <bgColor theme="5" tint="0.399945066682943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</dxf>
  </dxfs>
  <tableStyles count="0" defaultTableStyle="TableStyleMedium9" defaultPivotStyle="PivotStyleLight16"/>
  <colors>
    <mruColors>
      <color rgb="00FFFF99"/>
      <color rgb="000000CC"/>
      <color rgb="00FFFFFF"/>
      <color rgb="00FFFFCC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externalLink" Target="externalLinks/externalLink1.xml"/><Relationship Id="rId11" Type="http://schemas.openxmlformats.org/officeDocument/2006/relationships/customXml" Target="../customXml/item2.xml"/><Relationship Id="rId10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5" Type="http://schemas.openxmlformats.org/officeDocument/2006/relationships/image" Target="../media/image5.jpeg"/><Relationship Id="rId4" Type="http://schemas.openxmlformats.org/officeDocument/2006/relationships/image" Target="../media/image4.jpeg"/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200025</xdr:colOff>
      <xdr:row>30</xdr:row>
      <xdr:rowOff>123190</xdr:rowOff>
    </xdr:from>
    <xdr:to>
      <xdr:col>3</xdr:col>
      <xdr:colOff>360045</xdr:colOff>
      <xdr:row>44</xdr:row>
      <xdr:rowOff>168275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485775" y="7392035"/>
          <a:ext cx="1969770" cy="2534285"/>
        </a:xfrm>
        <a:prstGeom prst="rect">
          <a:avLst/>
        </a:prstGeom>
      </xdr:spPr>
    </xdr:pic>
    <xdr:clientData/>
  </xdr:twoCellAnchor>
  <xdr:twoCellAnchor editAs="oneCell">
    <xdr:from>
      <xdr:col>3</xdr:col>
      <xdr:colOff>571500</xdr:colOff>
      <xdr:row>34</xdr:row>
      <xdr:rowOff>142240</xdr:rowOff>
    </xdr:from>
    <xdr:to>
      <xdr:col>5</xdr:col>
      <xdr:colOff>4445</xdr:colOff>
      <xdr:row>42</xdr:row>
      <xdr:rowOff>91440</xdr:rowOff>
    </xdr:to>
    <xdr:pic>
      <xdr:nvPicPr>
        <xdr:cNvPr id="5" name="图片 4"/>
        <xdr:cNvPicPr>
          <a:picLocks noChangeAspect="1"/>
        </xdr:cNvPicPr>
      </xdr:nvPicPr>
      <xdr:blipFill>
        <a:blip r:embed="rId2"/>
        <a:srcRect/>
        <a:stretch>
          <a:fillRect/>
        </a:stretch>
      </xdr:blipFill>
      <xdr:spPr>
        <a:xfrm>
          <a:off x="2667000" y="8122285"/>
          <a:ext cx="2182495" cy="1371600"/>
        </a:xfrm>
        <a:prstGeom prst="rect">
          <a:avLst/>
        </a:prstGeom>
      </xdr:spPr>
    </xdr:pic>
    <xdr:clientData/>
  </xdr:twoCellAnchor>
  <xdr:twoCellAnchor editAs="oneCell">
    <xdr:from>
      <xdr:col>6</xdr:col>
      <xdr:colOff>76200</xdr:colOff>
      <xdr:row>31</xdr:row>
      <xdr:rowOff>75565</xdr:rowOff>
    </xdr:from>
    <xdr:to>
      <xdr:col>8</xdr:col>
      <xdr:colOff>826770</xdr:colOff>
      <xdr:row>45</xdr:row>
      <xdr:rowOff>57150</xdr:rowOff>
    </xdr:to>
    <xdr:pic>
      <xdr:nvPicPr>
        <xdr:cNvPr id="7" name="图片 6" descr="IMG_20200608_092015"/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5429250" y="7522210"/>
          <a:ext cx="2395220" cy="2470785"/>
        </a:xfrm>
        <a:prstGeom prst="rect">
          <a:avLst/>
        </a:prstGeom>
      </xdr:spPr>
    </xdr:pic>
    <xdr:clientData/>
  </xdr:twoCellAnchor>
  <xdr:twoCellAnchor editAs="oneCell">
    <xdr:from>
      <xdr:col>9</xdr:col>
      <xdr:colOff>342900</xdr:colOff>
      <xdr:row>33</xdr:row>
      <xdr:rowOff>38100</xdr:rowOff>
    </xdr:from>
    <xdr:to>
      <xdr:col>12</xdr:col>
      <xdr:colOff>473075</xdr:colOff>
      <xdr:row>43</xdr:row>
      <xdr:rowOff>161925</xdr:rowOff>
    </xdr:to>
    <xdr:pic>
      <xdr:nvPicPr>
        <xdr:cNvPr id="8" name="Picture 4"/>
        <xdr:cNvPicPr>
          <a:picLocks noChangeAspect="1" noChangeArrowheads="1"/>
        </xdr:cNvPicPr>
      </xdr:nvPicPr>
      <xdr:blipFill>
        <a:blip r:embed="rId4"/>
        <a:srcRect/>
        <a:stretch>
          <a:fillRect/>
        </a:stretch>
      </xdr:blipFill>
      <xdr:spPr>
        <a:xfrm>
          <a:off x="8223250" y="7840345"/>
          <a:ext cx="2105025" cy="190182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377190</xdr:colOff>
      <xdr:row>30</xdr:row>
      <xdr:rowOff>85725</xdr:rowOff>
    </xdr:from>
    <xdr:to>
      <xdr:col>16</xdr:col>
      <xdr:colOff>1057910</xdr:colOff>
      <xdr:row>45</xdr:row>
      <xdr:rowOff>111125</xdr:rowOff>
    </xdr:to>
    <xdr:pic>
      <xdr:nvPicPr>
        <xdr:cNvPr id="2" name="图片 1" descr="微信图片_20201013113214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2556490" y="7354570"/>
          <a:ext cx="1842770" cy="26924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z\Desktop\&#20215;&#20540;&#24037;&#31243;\&#25253;&#20215;&#34920;&#26679;-&#25913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总表"/>
      <sheetName val="总表改"/>
      <sheetName val="附件1.原材料"/>
      <sheetName val="附件2.外协产品"/>
      <sheetName val="附件3.加工费用"/>
      <sheetName val="附件4.数据填写后转入附件3"/>
      <sheetName val="附件5.模具量具"/>
      <sheetName val="附件6.运输成本"/>
      <sheetName val="附件7.包装尺寸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.xml"/><Relationship Id="rId1" Type="http://schemas.openxmlformats.org/officeDocument/2006/relationships/comments" Target="../comments5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comments" Target="../comments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6"/>
  <sheetViews>
    <sheetView showGridLines="0" workbookViewId="0">
      <selection activeCell="B3" sqref="B3:B10"/>
    </sheetView>
  </sheetViews>
  <sheetFormatPr defaultColWidth="9" defaultRowHeight="14" outlineLevelCol="6"/>
  <cols>
    <col min="1" max="1" width="7.27272727272727" style="372" customWidth="1"/>
    <col min="2" max="2" width="20.4545454545455" style="373" customWidth="1"/>
    <col min="3" max="3" width="18.3636363636364" style="373" customWidth="1"/>
    <col min="4" max="4" width="56.2727272727273" style="374" customWidth="1"/>
    <col min="5" max="16384" width="9" style="373"/>
  </cols>
  <sheetData>
    <row r="1" ht="23" spans="1:4">
      <c r="A1" s="375" t="s">
        <v>0</v>
      </c>
      <c r="B1" s="375"/>
      <c r="C1" s="375"/>
      <c r="D1" s="375"/>
    </row>
    <row r="2" ht="24" customHeight="1" spans="1:4">
      <c r="A2" s="376" t="s">
        <v>1</v>
      </c>
      <c r="B2" s="377" t="s">
        <v>2</v>
      </c>
      <c r="C2" s="377" t="s">
        <v>3</v>
      </c>
      <c r="D2" s="378" t="s">
        <v>4</v>
      </c>
    </row>
    <row r="3" ht="24" customHeight="1" spans="1:4">
      <c r="A3" s="379">
        <v>1</v>
      </c>
      <c r="B3" s="380" t="s">
        <v>5</v>
      </c>
      <c r="C3" s="381" t="s">
        <v>6</v>
      </c>
      <c r="D3" s="382" t="s">
        <v>7</v>
      </c>
    </row>
    <row r="4" ht="24" customHeight="1" spans="1:4">
      <c r="A4" s="379">
        <v>2</v>
      </c>
      <c r="B4" s="380"/>
      <c r="C4" s="381" t="s">
        <v>8</v>
      </c>
      <c r="D4" s="382" t="s">
        <v>9</v>
      </c>
    </row>
    <row r="5" ht="24" customHeight="1" spans="1:4">
      <c r="A5" s="379">
        <v>3</v>
      </c>
      <c r="B5" s="380"/>
      <c r="C5" s="381" t="s">
        <v>10</v>
      </c>
      <c r="D5" s="382" t="s">
        <v>11</v>
      </c>
    </row>
    <row r="6" ht="24" customHeight="1" spans="1:4">
      <c r="A6" s="379">
        <v>4</v>
      </c>
      <c r="B6" s="380"/>
      <c r="C6" s="381" t="s">
        <v>12</v>
      </c>
      <c r="D6" s="382" t="s">
        <v>11</v>
      </c>
    </row>
    <row r="7" ht="24" customHeight="1" spans="1:4">
      <c r="A7" s="379">
        <v>5</v>
      </c>
      <c r="B7" s="380"/>
      <c r="C7" s="381" t="s">
        <v>13</v>
      </c>
      <c r="D7" s="382" t="s">
        <v>11</v>
      </c>
    </row>
    <row r="8" ht="24.75" customHeight="1" spans="1:4">
      <c r="A8" s="379">
        <v>6</v>
      </c>
      <c r="B8" s="380"/>
      <c r="C8" s="118" t="s">
        <v>14</v>
      </c>
      <c r="D8" s="382" t="s">
        <v>15</v>
      </c>
    </row>
    <row r="9" ht="24" customHeight="1" spans="1:4">
      <c r="A9" s="379">
        <v>7</v>
      </c>
      <c r="B9" s="380"/>
      <c r="C9" s="381" t="s">
        <v>16</v>
      </c>
      <c r="D9" s="382" t="s">
        <v>17</v>
      </c>
    </row>
    <row r="10" ht="33" customHeight="1" spans="1:4">
      <c r="A10" s="379">
        <v>8</v>
      </c>
      <c r="B10" s="380"/>
      <c r="C10" s="381" t="s">
        <v>18</v>
      </c>
      <c r="D10" s="382" t="s">
        <v>19</v>
      </c>
    </row>
    <row r="11" ht="24" customHeight="1" spans="1:4">
      <c r="A11" s="379">
        <v>9</v>
      </c>
      <c r="B11" s="379" t="s">
        <v>20</v>
      </c>
      <c r="C11" s="379"/>
      <c r="D11" s="382" t="s">
        <v>21</v>
      </c>
    </row>
    <row r="12" ht="34.5" customHeight="1" spans="1:7">
      <c r="A12" s="379">
        <v>10</v>
      </c>
      <c r="B12" s="380" t="s">
        <v>22</v>
      </c>
      <c r="C12" s="377" t="s">
        <v>23</v>
      </c>
      <c r="D12" s="382" t="s">
        <v>24</v>
      </c>
      <c r="G12" s="41"/>
    </row>
    <row r="13" ht="38.25" customHeight="1" spans="1:4">
      <c r="A13" s="379">
        <v>11</v>
      </c>
      <c r="B13" s="380"/>
      <c r="C13" s="377" t="s">
        <v>25</v>
      </c>
      <c r="D13" s="382" t="s">
        <v>26</v>
      </c>
    </row>
    <row r="14" ht="49.5" customHeight="1" spans="1:4">
      <c r="A14" s="379">
        <v>12</v>
      </c>
      <c r="B14" s="380"/>
      <c r="C14" s="380" t="s">
        <v>27</v>
      </c>
      <c r="D14" s="382" t="s">
        <v>28</v>
      </c>
    </row>
    <row r="15" ht="24" customHeight="1" spans="1:4">
      <c r="A15" s="379">
        <v>13</v>
      </c>
      <c r="B15" s="379" t="s">
        <v>29</v>
      </c>
      <c r="C15" s="379"/>
      <c r="D15" s="382" t="s">
        <v>30</v>
      </c>
    </row>
    <row r="16" ht="36.75" customHeight="1" spans="1:4">
      <c r="A16" s="379">
        <v>14</v>
      </c>
      <c r="B16" s="377" t="s">
        <v>31</v>
      </c>
      <c r="C16" s="377"/>
      <c r="D16" s="382" t="s">
        <v>32</v>
      </c>
    </row>
    <row r="17" ht="24" customHeight="1" spans="1:4">
      <c r="A17" s="379">
        <v>15</v>
      </c>
      <c r="B17" s="377" t="s">
        <v>33</v>
      </c>
      <c r="C17" s="377"/>
      <c r="D17" s="382" t="s">
        <v>34</v>
      </c>
    </row>
    <row r="18" ht="24" customHeight="1" spans="1:4">
      <c r="A18" s="379">
        <v>16</v>
      </c>
      <c r="B18" s="377" t="s">
        <v>35</v>
      </c>
      <c r="C18" s="377"/>
      <c r="D18" s="382" t="s">
        <v>36</v>
      </c>
    </row>
    <row r="19" ht="39.75" customHeight="1" spans="1:4">
      <c r="A19" s="379">
        <v>17</v>
      </c>
      <c r="B19" s="377" t="s">
        <v>37</v>
      </c>
      <c r="C19" s="377"/>
      <c r="D19" s="382" t="s">
        <v>38</v>
      </c>
    </row>
    <row r="20" ht="24" customHeight="1" spans="1:4">
      <c r="A20" s="379">
        <v>18</v>
      </c>
      <c r="B20" s="383" t="s">
        <v>39</v>
      </c>
      <c r="C20" s="384"/>
      <c r="D20" s="382" t="s">
        <v>40</v>
      </c>
    </row>
    <row r="21" ht="24" customHeight="1" spans="1:4">
      <c r="A21" s="379">
        <v>19</v>
      </c>
      <c r="B21" s="383" t="s">
        <v>41</v>
      </c>
      <c r="C21" s="384"/>
      <c r="D21" s="382" t="s">
        <v>42</v>
      </c>
    </row>
    <row r="22" ht="24" customHeight="1" spans="1:4">
      <c r="A22" s="379">
        <v>20</v>
      </c>
      <c r="B22" s="383" t="s">
        <v>43</v>
      </c>
      <c r="C22" s="384"/>
      <c r="D22" s="382" t="s">
        <v>40</v>
      </c>
    </row>
    <row r="23" ht="24" customHeight="1" spans="1:4">
      <c r="A23" s="379">
        <v>21</v>
      </c>
      <c r="B23" s="383" t="s">
        <v>44</v>
      </c>
      <c r="C23" s="384"/>
      <c r="D23" s="382" t="s">
        <v>40</v>
      </c>
    </row>
    <row r="24" ht="30" customHeight="1" spans="1:4">
      <c r="A24" s="379">
        <v>22</v>
      </c>
      <c r="B24" s="383" t="s">
        <v>45</v>
      </c>
      <c r="C24" s="384"/>
      <c r="D24" s="385" t="s">
        <v>46</v>
      </c>
    </row>
    <row r="25" ht="24" customHeight="1" spans="1:4">
      <c r="A25" s="379">
        <v>23</v>
      </c>
      <c r="B25" s="383" t="s">
        <v>47</v>
      </c>
      <c r="C25" s="384"/>
      <c r="D25" s="382" t="s">
        <v>40</v>
      </c>
    </row>
    <row r="26" ht="24" customHeight="1" spans="1:4">
      <c r="A26" s="379">
        <v>24</v>
      </c>
      <c r="B26" s="383" t="s">
        <v>48</v>
      </c>
      <c r="C26" s="384"/>
      <c r="D26" s="382" t="s">
        <v>40</v>
      </c>
    </row>
    <row r="27" ht="24.75" customHeight="1" spans="1:4">
      <c r="A27" s="379">
        <v>25</v>
      </c>
      <c r="B27" s="383" t="s">
        <v>49</v>
      </c>
      <c r="C27" s="384"/>
      <c r="D27" s="385" t="s">
        <v>50</v>
      </c>
    </row>
    <row r="28" ht="24.75" customHeight="1" spans="1:4">
      <c r="A28" s="379">
        <v>26</v>
      </c>
      <c r="B28" s="383" t="s">
        <v>51</v>
      </c>
      <c r="C28" s="384"/>
      <c r="D28" s="382" t="s">
        <v>40</v>
      </c>
    </row>
    <row r="29" ht="24.75" customHeight="1" spans="1:4">
      <c r="A29" s="379">
        <v>27</v>
      </c>
      <c r="B29" s="383" t="s">
        <v>52</v>
      </c>
      <c r="C29" s="384"/>
      <c r="D29" s="382" t="s">
        <v>40</v>
      </c>
    </row>
    <row r="30" ht="24.75" customHeight="1" spans="1:4">
      <c r="A30" s="379">
        <v>28</v>
      </c>
      <c r="B30" s="383" t="s">
        <v>53</v>
      </c>
      <c r="C30" s="384"/>
      <c r="D30" s="382" t="s">
        <v>40</v>
      </c>
    </row>
    <row r="31" ht="24.75" customHeight="1" spans="1:4">
      <c r="A31" s="379">
        <v>29</v>
      </c>
      <c r="B31" s="383" t="s">
        <v>54</v>
      </c>
      <c r="C31" s="384"/>
      <c r="D31" s="382" t="s">
        <v>40</v>
      </c>
    </row>
    <row r="32" ht="24.75" customHeight="1" spans="1:4">
      <c r="A32" s="379">
        <v>30</v>
      </c>
      <c r="B32" s="383" t="s">
        <v>55</v>
      </c>
      <c r="C32" s="384"/>
      <c r="D32" s="382" t="s">
        <v>40</v>
      </c>
    </row>
    <row r="33" ht="24.75" customHeight="1" spans="1:4">
      <c r="A33" s="379">
        <v>31</v>
      </c>
      <c r="B33" s="383" t="s">
        <v>56</v>
      </c>
      <c r="C33" s="384"/>
      <c r="D33" s="382" t="s">
        <v>57</v>
      </c>
    </row>
    <row r="34" ht="24.75" customHeight="1" spans="1:4">
      <c r="A34" s="379">
        <v>32</v>
      </c>
      <c r="B34" s="383" t="s">
        <v>58</v>
      </c>
      <c r="C34" s="384"/>
      <c r="D34" s="382" t="s">
        <v>59</v>
      </c>
    </row>
    <row r="35" ht="24.75" customHeight="1" spans="1:4">
      <c r="A35" s="379">
        <v>33</v>
      </c>
      <c r="B35" s="383" t="s">
        <v>60</v>
      </c>
      <c r="C35" s="384"/>
      <c r="D35" s="382" t="s">
        <v>61</v>
      </c>
    </row>
    <row r="36" ht="69" customHeight="1" spans="1:4">
      <c r="A36" s="386" t="s">
        <v>62</v>
      </c>
      <c r="B36" s="386"/>
      <c r="C36" s="386"/>
      <c r="D36" s="386"/>
    </row>
  </sheetData>
  <sheetProtection password="CE0A" sheet="1" objects="1"/>
  <mergeCells count="26">
    <mergeCell ref="A1:D1"/>
    <mergeCell ref="B11:C11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A36:D36"/>
    <mergeCell ref="B3:B10"/>
    <mergeCell ref="B12:B14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8"/>
  <sheetViews>
    <sheetView showGridLines="0" showZeros="0" tabSelected="1" view="pageBreakPreview" zoomScale="85" zoomScaleNormal="100" topLeftCell="A3" workbookViewId="0">
      <selection activeCell="B36" sqref="B36:D36"/>
    </sheetView>
  </sheetViews>
  <sheetFormatPr defaultColWidth="9" defaultRowHeight="14" outlineLevelCol="7"/>
  <cols>
    <col min="1" max="1" width="28.2727272727273" style="338" customWidth="1"/>
    <col min="2" max="2" width="19.3636363636364" style="338" customWidth="1"/>
    <col min="3" max="3" width="26" style="339" customWidth="1"/>
    <col min="4" max="4" width="25.3636363636364" style="338" customWidth="1"/>
    <col min="5" max="5" width="33.0909090909091" style="338" customWidth="1"/>
    <col min="6" max="255" width="9" style="338"/>
    <col min="256" max="256" width="20.0909090909091" style="338" customWidth="1"/>
    <col min="257" max="257" width="19.4545454545455" style="338" customWidth="1"/>
    <col min="258" max="258" width="20.0909090909091" style="338" customWidth="1"/>
    <col min="259" max="259" width="23.2727272727273" style="338" customWidth="1"/>
    <col min="260" max="511" width="9" style="338"/>
    <col min="512" max="512" width="20.0909090909091" style="338" customWidth="1"/>
    <col min="513" max="513" width="19.4545454545455" style="338" customWidth="1"/>
    <col min="514" max="514" width="20.0909090909091" style="338" customWidth="1"/>
    <col min="515" max="515" width="23.2727272727273" style="338" customWidth="1"/>
    <col min="516" max="767" width="9" style="338"/>
    <col min="768" max="768" width="20.0909090909091" style="338" customWidth="1"/>
    <col min="769" max="769" width="19.4545454545455" style="338" customWidth="1"/>
    <col min="770" max="770" width="20.0909090909091" style="338" customWidth="1"/>
    <col min="771" max="771" width="23.2727272727273" style="338" customWidth="1"/>
    <col min="772" max="1023" width="9" style="338"/>
    <col min="1024" max="1024" width="20.0909090909091" style="338" customWidth="1"/>
    <col min="1025" max="1025" width="19.4545454545455" style="338" customWidth="1"/>
    <col min="1026" max="1026" width="20.0909090909091" style="338" customWidth="1"/>
    <col min="1027" max="1027" width="23.2727272727273" style="338" customWidth="1"/>
    <col min="1028" max="1279" width="9" style="338"/>
    <col min="1280" max="1280" width="20.0909090909091" style="338" customWidth="1"/>
    <col min="1281" max="1281" width="19.4545454545455" style="338" customWidth="1"/>
    <col min="1282" max="1282" width="20.0909090909091" style="338" customWidth="1"/>
    <col min="1283" max="1283" width="23.2727272727273" style="338" customWidth="1"/>
    <col min="1284" max="1535" width="9" style="338"/>
    <col min="1536" max="1536" width="20.0909090909091" style="338" customWidth="1"/>
    <col min="1537" max="1537" width="19.4545454545455" style="338" customWidth="1"/>
    <col min="1538" max="1538" width="20.0909090909091" style="338" customWidth="1"/>
    <col min="1539" max="1539" width="23.2727272727273" style="338" customWidth="1"/>
    <col min="1540" max="1791" width="9" style="338"/>
    <col min="1792" max="1792" width="20.0909090909091" style="338" customWidth="1"/>
    <col min="1793" max="1793" width="19.4545454545455" style="338" customWidth="1"/>
    <col min="1794" max="1794" width="20.0909090909091" style="338" customWidth="1"/>
    <col min="1795" max="1795" width="23.2727272727273" style="338" customWidth="1"/>
    <col min="1796" max="2047" width="9" style="338"/>
    <col min="2048" max="2048" width="20.0909090909091" style="338" customWidth="1"/>
    <col min="2049" max="2049" width="19.4545454545455" style="338" customWidth="1"/>
    <col min="2050" max="2050" width="20.0909090909091" style="338" customWidth="1"/>
    <col min="2051" max="2051" width="23.2727272727273" style="338" customWidth="1"/>
    <col min="2052" max="2303" width="9" style="338"/>
    <col min="2304" max="2304" width="20.0909090909091" style="338" customWidth="1"/>
    <col min="2305" max="2305" width="19.4545454545455" style="338" customWidth="1"/>
    <col min="2306" max="2306" width="20.0909090909091" style="338" customWidth="1"/>
    <col min="2307" max="2307" width="23.2727272727273" style="338" customWidth="1"/>
    <col min="2308" max="2559" width="9" style="338"/>
    <col min="2560" max="2560" width="20.0909090909091" style="338" customWidth="1"/>
    <col min="2561" max="2561" width="19.4545454545455" style="338" customWidth="1"/>
    <col min="2562" max="2562" width="20.0909090909091" style="338" customWidth="1"/>
    <col min="2563" max="2563" width="23.2727272727273" style="338" customWidth="1"/>
    <col min="2564" max="2815" width="9" style="338"/>
    <col min="2816" max="2816" width="20.0909090909091" style="338" customWidth="1"/>
    <col min="2817" max="2817" width="19.4545454545455" style="338" customWidth="1"/>
    <col min="2818" max="2818" width="20.0909090909091" style="338" customWidth="1"/>
    <col min="2819" max="2819" width="23.2727272727273" style="338" customWidth="1"/>
    <col min="2820" max="3071" width="9" style="338"/>
    <col min="3072" max="3072" width="20.0909090909091" style="338" customWidth="1"/>
    <col min="3073" max="3073" width="19.4545454545455" style="338" customWidth="1"/>
    <col min="3074" max="3074" width="20.0909090909091" style="338" customWidth="1"/>
    <col min="3075" max="3075" width="23.2727272727273" style="338" customWidth="1"/>
    <col min="3076" max="3327" width="9" style="338"/>
    <col min="3328" max="3328" width="20.0909090909091" style="338" customWidth="1"/>
    <col min="3329" max="3329" width="19.4545454545455" style="338" customWidth="1"/>
    <col min="3330" max="3330" width="20.0909090909091" style="338" customWidth="1"/>
    <col min="3331" max="3331" width="23.2727272727273" style="338" customWidth="1"/>
    <col min="3332" max="3583" width="9" style="338"/>
    <col min="3584" max="3584" width="20.0909090909091" style="338" customWidth="1"/>
    <col min="3585" max="3585" width="19.4545454545455" style="338" customWidth="1"/>
    <col min="3586" max="3586" width="20.0909090909091" style="338" customWidth="1"/>
    <col min="3587" max="3587" width="23.2727272727273" style="338" customWidth="1"/>
    <col min="3588" max="3839" width="9" style="338"/>
    <col min="3840" max="3840" width="20.0909090909091" style="338" customWidth="1"/>
    <col min="3841" max="3841" width="19.4545454545455" style="338" customWidth="1"/>
    <col min="3842" max="3842" width="20.0909090909091" style="338" customWidth="1"/>
    <col min="3843" max="3843" width="23.2727272727273" style="338" customWidth="1"/>
    <col min="3844" max="4095" width="9" style="338"/>
    <col min="4096" max="4096" width="20.0909090909091" style="338" customWidth="1"/>
    <col min="4097" max="4097" width="19.4545454545455" style="338" customWidth="1"/>
    <col min="4098" max="4098" width="20.0909090909091" style="338" customWidth="1"/>
    <col min="4099" max="4099" width="23.2727272727273" style="338" customWidth="1"/>
    <col min="4100" max="4351" width="9" style="338"/>
    <col min="4352" max="4352" width="20.0909090909091" style="338" customWidth="1"/>
    <col min="4353" max="4353" width="19.4545454545455" style="338" customWidth="1"/>
    <col min="4354" max="4354" width="20.0909090909091" style="338" customWidth="1"/>
    <col min="4355" max="4355" width="23.2727272727273" style="338" customWidth="1"/>
    <col min="4356" max="4607" width="9" style="338"/>
    <col min="4608" max="4608" width="20.0909090909091" style="338" customWidth="1"/>
    <col min="4609" max="4609" width="19.4545454545455" style="338" customWidth="1"/>
    <col min="4610" max="4610" width="20.0909090909091" style="338" customWidth="1"/>
    <col min="4611" max="4611" width="23.2727272727273" style="338" customWidth="1"/>
    <col min="4612" max="4863" width="9" style="338"/>
    <col min="4864" max="4864" width="20.0909090909091" style="338" customWidth="1"/>
    <col min="4865" max="4865" width="19.4545454545455" style="338" customWidth="1"/>
    <col min="4866" max="4866" width="20.0909090909091" style="338" customWidth="1"/>
    <col min="4867" max="4867" width="23.2727272727273" style="338" customWidth="1"/>
    <col min="4868" max="5119" width="9" style="338"/>
    <col min="5120" max="5120" width="20.0909090909091" style="338" customWidth="1"/>
    <col min="5121" max="5121" width="19.4545454545455" style="338" customWidth="1"/>
    <col min="5122" max="5122" width="20.0909090909091" style="338" customWidth="1"/>
    <col min="5123" max="5123" width="23.2727272727273" style="338" customWidth="1"/>
    <col min="5124" max="5375" width="9" style="338"/>
    <col min="5376" max="5376" width="20.0909090909091" style="338" customWidth="1"/>
    <col min="5377" max="5377" width="19.4545454545455" style="338" customWidth="1"/>
    <col min="5378" max="5378" width="20.0909090909091" style="338" customWidth="1"/>
    <col min="5379" max="5379" width="23.2727272727273" style="338" customWidth="1"/>
    <col min="5380" max="5631" width="9" style="338"/>
    <col min="5632" max="5632" width="20.0909090909091" style="338" customWidth="1"/>
    <col min="5633" max="5633" width="19.4545454545455" style="338" customWidth="1"/>
    <col min="5634" max="5634" width="20.0909090909091" style="338" customWidth="1"/>
    <col min="5635" max="5635" width="23.2727272727273" style="338" customWidth="1"/>
    <col min="5636" max="5887" width="9" style="338"/>
    <col min="5888" max="5888" width="20.0909090909091" style="338" customWidth="1"/>
    <col min="5889" max="5889" width="19.4545454545455" style="338" customWidth="1"/>
    <col min="5890" max="5890" width="20.0909090909091" style="338" customWidth="1"/>
    <col min="5891" max="5891" width="23.2727272727273" style="338" customWidth="1"/>
    <col min="5892" max="6143" width="9" style="338"/>
    <col min="6144" max="6144" width="20.0909090909091" style="338" customWidth="1"/>
    <col min="6145" max="6145" width="19.4545454545455" style="338" customWidth="1"/>
    <col min="6146" max="6146" width="20.0909090909091" style="338" customWidth="1"/>
    <col min="6147" max="6147" width="23.2727272727273" style="338" customWidth="1"/>
    <col min="6148" max="6399" width="9" style="338"/>
    <col min="6400" max="6400" width="20.0909090909091" style="338" customWidth="1"/>
    <col min="6401" max="6401" width="19.4545454545455" style="338" customWidth="1"/>
    <col min="6402" max="6402" width="20.0909090909091" style="338" customWidth="1"/>
    <col min="6403" max="6403" width="23.2727272727273" style="338" customWidth="1"/>
    <col min="6404" max="6655" width="9" style="338"/>
    <col min="6656" max="6656" width="20.0909090909091" style="338" customWidth="1"/>
    <col min="6657" max="6657" width="19.4545454545455" style="338" customWidth="1"/>
    <col min="6658" max="6658" width="20.0909090909091" style="338" customWidth="1"/>
    <col min="6659" max="6659" width="23.2727272727273" style="338" customWidth="1"/>
    <col min="6660" max="6911" width="9" style="338"/>
    <col min="6912" max="6912" width="20.0909090909091" style="338" customWidth="1"/>
    <col min="6913" max="6913" width="19.4545454545455" style="338" customWidth="1"/>
    <col min="6914" max="6914" width="20.0909090909091" style="338" customWidth="1"/>
    <col min="6915" max="6915" width="23.2727272727273" style="338" customWidth="1"/>
    <col min="6916" max="7167" width="9" style="338"/>
    <col min="7168" max="7168" width="20.0909090909091" style="338" customWidth="1"/>
    <col min="7169" max="7169" width="19.4545454545455" style="338" customWidth="1"/>
    <col min="7170" max="7170" width="20.0909090909091" style="338" customWidth="1"/>
    <col min="7171" max="7171" width="23.2727272727273" style="338" customWidth="1"/>
    <col min="7172" max="7423" width="9" style="338"/>
    <col min="7424" max="7424" width="20.0909090909091" style="338" customWidth="1"/>
    <col min="7425" max="7425" width="19.4545454545455" style="338" customWidth="1"/>
    <col min="7426" max="7426" width="20.0909090909091" style="338" customWidth="1"/>
    <col min="7427" max="7427" width="23.2727272727273" style="338" customWidth="1"/>
    <col min="7428" max="7679" width="9" style="338"/>
    <col min="7680" max="7680" width="20.0909090909091" style="338" customWidth="1"/>
    <col min="7681" max="7681" width="19.4545454545455" style="338" customWidth="1"/>
    <col min="7682" max="7682" width="20.0909090909091" style="338" customWidth="1"/>
    <col min="7683" max="7683" width="23.2727272727273" style="338" customWidth="1"/>
    <col min="7684" max="7935" width="9" style="338"/>
    <col min="7936" max="7936" width="20.0909090909091" style="338" customWidth="1"/>
    <col min="7937" max="7937" width="19.4545454545455" style="338" customWidth="1"/>
    <col min="7938" max="7938" width="20.0909090909091" style="338" customWidth="1"/>
    <col min="7939" max="7939" width="23.2727272727273" style="338" customWidth="1"/>
    <col min="7940" max="8191" width="9" style="338"/>
    <col min="8192" max="8192" width="20.0909090909091" style="338" customWidth="1"/>
    <col min="8193" max="8193" width="19.4545454545455" style="338" customWidth="1"/>
    <col min="8194" max="8194" width="20.0909090909091" style="338" customWidth="1"/>
    <col min="8195" max="8195" width="23.2727272727273" style="338" customWidth="1"/>
    <col min="8196" max="8447" width="9" style="338"/>
    <col min="8448" max="8448" width="20.0909090909091" style="338" customWidth="1"/>
    <col min="8449" max="8449" width="19.4545454545455" style="338" customWidth="1"/>
    <col min="8450" max="8450" width="20.0909090909091" style="338" customWidth="1"/>
    <col min="8451" max="8451" width="23.2727272727273" style="338" customWidth="1"/>
    <col min="8452" max="8703" width="9" style="338"/>
    <col min="8704" max="8704" width="20.0909090909091" style="338" customWidth="1"/>
    <col min="8705" max="8705" width="19.4545454545455" style="338" customWidth="1"/>
    <col min="8706" max="8706" width="20.0909090909091" style="338" customWidth="1"/>
    <col min="8707" max="8707" width="23.2727272727273" style="338" customWidth="1"/>
    <col min="8708" max="8959" width="9" style="338"/>
    <col min="8960" max="8960" width="20.0909090909091" style="338" customWidth="1"/>
    <col min="8961" max="8961" width="19.4545454545455" style="338" customWidth="1"/>
    <col min="8962" max="8962" width="20.0909090909091" style="338" customWidth="1"/>
    <col min="8963" max="8963" width="23.2727272727273" style="338" customWidth="1"/>
    <col min="8964" max="9215" width="9" style="338"/>
    <col min="9216" max="9216" width="20.0909090909091" style="338" customWidth="1"/>
    <col min="9217" max="9217" width="19.4545454545455" style="338" customWidth="1"/>
    <col min="9218" max="9218" width="20.0909090909091" style="338" customWidth="1"/>
    <col min="9219" max="9219" width="23.2727272727273" style="338" customWidth="1"/>
    <col min="9220" max="9471" width="9" style="338"/>
    <col min="9472" max="9472" width="20.0909090909091" style="338" customWidth="1"/>
    <col min="9473" max="9473" width="19.4545454545455" style="338" customWidth="1"/>
    <col min="9474" max="9474" width="20.0909090909091" style="338" customWidth="1"/>
    <col min="9475" max="9475" width="23.2727272727273" style="338" customWidth="1"/>
    <col min="9476" max="9727" width="9" style="338"/>
    <col min="9728" max="9728" width="20.0909090909091" style="338" customWidth="1"/>
    <col min="9729" max="9729" width="19.4545454545455" style="338" customWidth="1"/>
    <col min="9730" max="9730" width="20.0909090909091" style="338" customWidth="1"/>
    <col min="9731" max="9731" width="23.2727272727273" style="338" customWidth="1"/>
    <col min="9732" max="9983" width="9" style="338"/>
    <col min="9984" max="9984" width="20.0909090909091" style="338" customWidth="1"/>
    <col min="9985" max="9985" width="19.4545454545455" style="338" customWidth="1"/>
    <col min="9986" max="9986" width="20.0909090909091" style="338" customWidth="1"/>
    <col min="9987" max="9987" width="23.2727272727273" style="338" customWidth="1"/>
    <col min="9988" max="10239" width="9" style="338"/>
    <col min="10240" max="10240" width="20.0909090909091" style="338" customWidth="1"/>
    <col min="10241" max="10241" width="19.4545454545455" style="338" customWidth="1"/>
    <col min="10242" max="10242" width="20.0909090909091" style="338" customWidth="1"/>
    <col min="10243" max="10243" width="23.2727272727273" style="338" customWidth="1"/>
    <col min="10244" max="10495" width="9" style="338"/>
    <col min="10496" max="10496" width="20.0909090909091" style="338" customWidth="1"/>
    <col min="10497" max="10497" width="19.4545454545455" style="338" customWidth="1"/>
    <col min="10498" max="10498" width="20.0909090909091" style="338" customWidth="1"/>
    <col min="10499" max="10499" width="23.2727272727273" style="338" customWidth="1"/>
    <col min="10500" max="10751" width="9" style="338"/>
    <col min="10752" max="10752" width="20.0909090909091" style="338" customWidth="1"/>
    <col min="10753" max="10753" width="19.4545454545455" style="338" customWidth="1"/>
    <col min="10754" max="10754" width="20.0909090909091" style="338" customWidth="1"/>
    <col min="10755" max="10755" width="23.2727272727273" style="338" customWidth="1"/>
    <col min="10756" max="11007" width="9" style="338"/>
    <col min="11008" max="11008" width="20.0909090909091" style="338" customWidth="1"/>
    <col min="11009" max="11009" width="19.4545454545455" style="338" customWidth="1"/>
    <col min="11010" max="11010" width="20.0909090909091" style="338" customWidth="1"/>
    <col min="11011" max="11011" width="23.2727272727273" style="338" customWidth="1"/>
    <col min="11012" max="11263" width="9" style="338"/>
    <col min="11264" max="11264" width="20.0909090909091" style="338" customWidth="1"/>
    <col min="11265" max="11265" width="19.4545454545455" style="338" customWidth="1"/>
    <col min="11266" max="11266" width="20.0909090909091" style="338" customWidth="1"/>
    <col min="11267" max="11267" width="23.2727272727273" style="338" customWidth="1"/>
    <col min="11268" max="11519" width="9" style="338"/>
    <col min="11520" max="11520" width="20.0909090909091" style="338" customWidth="1"/>
    <col min="11521" max="11521" width="19.4545454545455" style="338" customWidth="1"/>
    <col min="11522" max="11522" width="20.0909090909091" style="338" customWidth="1"/>
    <col min="11523" max="11523" width="23.2727272727273" style="338" customWidth="1"/>
    <col min="11524" max="11775" width="9" style="338"/>
    <col min="11776" max="11776" width="20.0909090909091" style="338" customWidth="1"/>
    <col min="11777" max="11777" width="19.4545454545455" style="338" customWidth="1"/>
    <col min="11778" max="11778" width="20.0909090909091" style="338" customWidth="1"/>
    <col min="11779" max="11779" width="23.2727272727273" style="338" customWidth="1"/>
    <col min="11780" max="12031" width="9" style="338"/>
    <col min="12032" max="12032" width="20.0909090909091" style="338" customWidth="1"/>
    <col min="12033" max="12033" width="19.4545454545455" style="338" customWidth="1"/>
    <col min="12034" max="12034" width="20.0909090909091" style="338" customWidth="1"/>
    <col min="12035" max="12035" width="23.2727272727273" style="338" customWidth="1"/>
    <col min="12036" max="12287" width="9" style="338"/>
    <col min="12288" max="12288" width="20.0909090909091" style="338" customWidth="1"/>
    <col min="12289" max="12289" width="19.4545454545455" style="338" customWidth="1"/>
    <col min="12290" max="12290" width="20.0909090909091" style="338" customWidth="1"/>
    <col min="12291" max="12291" width="23.2727272727273" style="338" customWidth="1"/>
    <col min="12292" max="12543" width="9" style="338"/>
    <col min="12544" max="12544" width="20.0909090909091" style="338" customWidth="1"/>
    <col min="12545" max="12545" width="19.4545454545455" style="338" customWidth="1"/>
    <col min="12546" max="12546" width="20.0909090909091" style="338" customWidth="1"/>
    <col min="12547" max="12547" width="23.2727272727273" style="338" customWidth="1"/>
    <col min="12548" max="12799" width="9" style="338"/>
    <col min="12800" max="12800" width="20.0909090909091" style="338" customWidth="1"/>
    <col min="12801" max="12801" width="19.4545454545455" style="338" customWidth="1"/>
    <col min="12802" max="12802" width="20.0909090909091" style="338" customWidth="1"/>
    <col min="12803" max="12803" width="23.2727272727273" style="338" customWidth="1"/>
    <col min="12804" max="13055" width="9" style="338"/>
    <col min="13056" max="13056" width="20.0909090909091" style="338" customWidth="1"/>
    <col min="13057" max="13057" width="19.4545454545455" style="338" customWidth="1"/>
    <col min="13058" max="13058" width="20.0909090909091" style="338" customWidth="1"/>
    <col min="13059" max="13059" width="23.2727272727273" style="338" customWidth="1"/>
    <col min="13060" max="13311" width="9" style="338"/>
    <col min="13312" max="13312" width="20.0909090909091" style="338" customWidth="1"/>
    <col min="13313" max="13313" width="19.4545454545455" style="338" customWidth="1"/>
    <col min="13314" max="13314" width="20.0909090909091" style="338" customWidth="1"/>
    <col min="13315" max="13315" width="23.2727272727273" style="338" customWidth="1"/>
    <col min="13316" max="13567" width="9" style="338"/>
    <col min="13568" max="13568" width="20.0909090909091" style="338" customWidth="1"/>
    <col min="13569" max="13569" width="19.4545454545455" style="338" customWidth="1"/>
    <col min="13570" max="13570" width="20.0909090909091" style="338" customWidth="1"/>
    <col min="13571" max="13571" width="23.2727272727273" style="338" customWidth="1"/>
    <col min="13572" max="13823" width="9" style="338"/>
    <col min="13824" max="13824" width="20.0909090909091" style="338" customWidth="1"/>
    <col min="13825" max="13825" width="19.4545454545455" style="338" customWidth="1"/>
    <col min="13826" max="13826" width="20.0909090909091" style="338" customWidth="1"/>
    <col min="13827" max="13827" width="23.2727272727273" style="338" customWidth="1"/>
    <col min="13828" max="14079" width="9" style="338"/>
    <col min="14080" max="14080" width="20.0909090909091" style="338" customWidth="1"/>
    <col min="14081" max="14081" width="19.4545454545455" style="338" customWidth="1"/>
    <col min="14082" max="14082" width="20.0909090909091" style="338" customWidth="1"/>
    <col min="14083" max="14083" width="23.2727272727273" style="338" customWidth="1"/>
    <col min="14084" max="14335" width="9" style="338"/>
    <col min="14336" max="14336" width="20.0909090909091" style="338" customWidth="1"/>
    <col min="14337" max="14337" width="19.4545454545455" style="338" customWidth="1"/>
    <col min="14338" max="14338" width="20.0909090909091" style="338" customWidth="1"/>
    <col min="14339" max="14339" width="23.2727272727273" style="338" customWidth="1"/>
    <col min="14340" max="14591" width="9" style="338"/>
    <col min="14592" max="14592" width="20.0909090909091" style="338" customWidth="1"/>
    <col min="14593" max="14593" width="19.4545454545455" style="338" customWidth="1"/>
    <col min="14594" max="14594" width="20.0909090909091" style="338" customWidth="1"/>
    <col min="14595" max="14595" width="23.2727272727273" style="338" customWidth="1"/>
    <col min="14596" max="14847" width="9" style="338"/>
    <col min="14848" max="14848" width="20.0909090909091" style="338" customWidth="1"/>
    <col min="14849" max="14849" width="19.4545454545455" style="338" customWidth="1"/>
    <col min="14850" max="14850" width="20.0909090909091" style="338" customWidth="1"/>
    <col min="14851" max="14851" width="23.2727272727273" style="338" customWidth="1"/>
    <col min="14852" max="15103" width="9" style="338"/>
    <col min="15104" max="15104" width="20.0909090909091" style="338" customWidth="1"/>
    <col min="15105" max="15105" width="19.4545454545455" style="338" customWidth="1"/>
    <col min="15106" max="15106" width="20.0909090909091" style="338" customWidth="1"/>
    <col min="15107" max="15107" width="23.2727272727273" style="338" customWidth="1"/>
    <col min="15108" max="15359" width="9" style="338"/>
    <col min="15360" max="15360" width="20.0909090909091" style="338" customWidth="1"/>
    <col min="15361" max="15361" width="19.4545454545455" style="338" customWidth="1"/>
    <col min="15362" max="15362" width="20.0909090909091" style="338" customWidth="1"/>
    <col min="15363" max="15363" width="23.2727272727273" style="338" customWidth="1"/>
    <col min="15364" max="15615" width="9" style="338"/>
    <col min="15616" max="15616" width="20.0909090909091" style="338" customWidth="1"/>
    <col min="15617" max="15617" width="19.4545454545455" style="338" customWidth="1"/>
    <col min="15618" max="15618" width="20.0909090909091" style="338" customWidth="1"/>
    <col min="15619" max="15619" width="23.2727272727273" style="338" customWidth="1"/>
    <col min="15620" max="15871" width="9" style="338"/>
    <col min="15872" max="15872" width="20.0909090909091" style="338" customWidth="1"/>
    <col min="15873" max="15873" width="19.4545454545455" style="338" customWidth="1"/>
    <col min="15874" max="15874" width="20.0909090909091" style="338" customWidth="1"/>
    <col min="15875" max="15875" width="23.2727272727273" style="338" customWidth="1"/>
    <col min="15876" max="16127" width="9" style="338"/>
    <col min="16128" max="16128" width="20.0909090909091" style="338" customWidth="1"/>
    <col min="16129" max="16129" width="19.4545454545455" style="338" customWidth="1"/>
    <col min="16130" max="16130" width="20.0909090909091" style="338" customWidth="1"/>
    <col min="16131" max="16131" width="23.2727272727273" style="338" customWidth="1"/>
    <col min="16132" max="16384" width="9" style="338"/>
  </cols>
  <sheetData>
    <row r="1" ht="21" customHeight="1" spans="1:4">
      <c r="A1" s="340" t="s">
        <v>63</v>
      </c>
      <c r="B1" s="340"/>
      <c r="C1" s="341"/>
      <c r="D1" s="342"/>
    </row>
    <row r="2" ht="17" customHeight="1" spans="1:4">
      <c r="A2" s="343" t="s">
        <v>64</v>
      </c>
      <c r="B2" s="343"/>
      <c r="C2" s="343"/>
      <c r="D2" s="343"/>
    </row>
    <row r="3" ht="28" customHeight="1" spans="1:4">
      <c r="A3" s="344" t="s">
        <v>65</v>
      </c>
      <c r="B3" s="345" t="s">
        <v>66</v>
      </c>
      <c r="C3" s="346" t="s">
        <v>67</v>
      </c>
      <c r="D3" s="347">
        <v>45258</v>
      </c>
    </row>
    <row r="4" ht="28" customHeight="1" spans="1:4">
      <c r="A4" s="344" t="s">
        <v>68</v>
      </c>
      <c r="B4" s="348">
        <v>101253</v>
      </c>
      <c r="C4" s="346" t="s">
        <v>69</v>
      </c>
      <c r="D4" s="124" t="s">
        <v>70</v>
      </c>
    </row>
    <row r="5" ht="28" customHeight="1" spans="1:4">
      <c r="A5" s="344" t="s">
        <v>71</v>
      </c>
      <c r="B5" s="349" t="s">
        <v>72</v>
      </c>
      <c r="C5" s="346" t="s">
        <v>73</v>
      </c>
      <c r="D5" s="124" t="s">
        <v>74</v>
      </c>
    </row>
    <row r="6" ht="28" customHeight="1" spans="1:4">
      <c r="A6" s="344" t="s">
        <v>75</v>
      </c>
      <c r="B6" s="350" t="s">
        <v>76</v>
      </c>
      <c r="C6" s="346" t="s">
        <v>77</v>
      </c>
      <c r="D6" s="351" t="s">
        <v>78</v>
      </c>
    </row>
    <row r="7" ht="28" customHeight="1" spans="1:4">
      <c r="A7" s="344" t="s">
        <v>79</v>
      </c>
      <c r="B7" s="351" t="s">
        <v>80</v>
      </c>
      <c r="C7" s="346" t="s">
        <v>81</v>
      </c>
      <c r="D7" s="351">
        <v>355</v>
      </c>
    </row>
    <row r="8" ht="15" spans="1:4">
      <c r="A8" s="344" t="s">
        <v>2</v>
      </c>
      <c r="B8" s="344" t="s">
        <v>3</v>
      </c>
      <c r="C8" s="346" t="s">
        <v>82</v>
      </c>
      <c r="D8" s="344" t="s">
        <v>83</v>
      </c>
    </row>
    <row r="9" ht="15" spans="1:4">
      <c r="A9" s="352" t="s">
        <v>5</v>
      </c>
      <c r="B9" s="353" t="s">
        <v>6</v>
      </c>
      <c r="C9" s="354">
        <f>原辅材料明细!S508</f>
        <v>57.289125028152</v>
      </c>
      <c r="D9" s="355">
        <f>IFERROR(C9/C25,"")</f>
        <v>0.140174865430337</v>
      </c>
    </row>
    <row r="10" ht="15" spans="1:8">
      <c r="A10" s="352"/>
      <c r="B10" s="353" t="s">
        <v>8</v>
      </c>
      <c r="C10" s="354">
        <f>外购外协件明细!L713</f>
        <v>262.89488</v>
      </c>
      <c r="D10" s="355">
        <f>IFERROR(C10/C25,"")</f>
        <v>0.643250432053479</v>
      </c>
      <c r="H10" s="356"/>
    </row>
    <row r="11" ht="15" spans="1:4">
      <c r="A11" s="352"/>
      <c r="B11" s="353" t="s">
        <v>10</v>
      </c>
      <c r="C11" s="354">
        <f>加工明细!K305</f>
        <v>12.3894230769231</v>
      </c>
      <c r="D11" s="355">
        <f>IFERROR(C11/C25,"")</f>
        <v>0.0303144045525882</v>
      </c>
    </row>
    <row r="12" ht="15" spans="1:4">
      <c r="A12" s="352"/>
      <c r="B12" s="353" t="s">
        <v>12</v>
      </c>
      <c r="C12" s="354">
        <f>加工明细!O305</f>
        <v>2.28139333333333</v>
      </c>
      <c r="D12" s="355">
        <f>IFERROR(C12/C25,"")</f>
        <v>0.00558210660987612</v>
      </c>
    </row>
    <row r="13" ht="15" spans="1:4">
      <c r="A13" s="352"/>
      <c r="B13" s="353" t="s">
        <v>13</v>
      </c>
      <c r="C13" s="354">
        <f>加工明细!S305</f>
        <v>2.783210555025</v>
      </c>
      <c r="D13" s="355">
        <f>IFERROR(C13/C25,"")</f>
        <v>0.00680995153658235</v>
      </c>
    </row>
    <row r="14" ht="15" spans="1:4">
      <c r="A14" s="352"/>
      <c r="B14" s="357" t="s">
        <v>14</v>
      </c>
      <c r="C14" s="354">
        <f>IFERROR(B32/(B28-D28-B32-B33-B34-B35)*(C11+C12+C13),"")</f>
        <v>1.19781936937107</v>
      </c>
      <c r="D14" s="355">
        <f>IFERROR(C14/C25,"")</f>
        <v>0.00293082096870797</v>
      </c>
    </row>
    <row r="15" ht="15" spans="1:4">
      <c r="A15" s="352"/>
      <c r="B15" s="353" t="s">
        <v>16</v>
      </c>
      <c r="C15" s="354">
        <f>工装模具刀具明细!N307</f>
        <v>0</v>
      </c>
      <c r="D15" s="355">
        <f>IFERROR(C15/C25,"")</f>
        <v>0</v>
      </c>
    </row>
    <row r="16" ht="15" spans="1:4">
      <c r="A16" s="352"/>
      <c r="B16" s="353" t="s">
        <v>18</v>
      </c>
      <c r="C16" s="358"/>
      <c r="D16" s="355">
        <f>IFERROR(C16/C25,"")</f>
        <v>0</v>
      </c>
    </row>
    <row r="17" ht="15" spans="1:7">
      <c r="A17" s="359" t="s">
        <v>84</v>
      </c>
      <c r="B17" s="359"/>
      <c r="C17" s="360">
        <f>SUM(C9:C16)</f>
        <v>338.835851362804</v>
      </c>
      <c r="D17" s="355">
        <f>IFERROR(C17/C25,"")</f>
        <v>0.82906258115157</v>
      </c>
      <c r="G17" s="361"/>
    </row>
    <row r="18" ht="15" spans="1:4">
      <c r="A18" s="352" t="s">
        <v>22</v>
      </c>
      <c r="B18" s="362" t="s">
        <v>23</v>
      </c>
      <c r="C18" s="360">
        <f>IFERROR(B33/(B28-D28-B33-B34-B35)*C17,"")</f>
        <v>10.2685616105816</v>
      </c>
      <c r="D18" s="355">
        <f>IFERROR(C18/C25,"")</f>
        <v>0.0251250868505859</v>
      </c>
    </row>
    <row r="19" ht="15" spans="1:4">
      <c r="A19" s="352"/>
      <c r="B19" s="362" t="s">
        <v>25</v>
      </c>
      <c r="C19" s="360">
        <f>IFERROR(B34/(B28-D28-B33-B34-B35)*C17,"")</f>
        <v>6.67164847923683</v>
      </c>
      <c r="D19" s="355">
        <f>IFERROR(C19/C25,"")</f>
        <v>0.0163241702036115</v>
      </c>
    </row>
    <row r="20" ht="15" spans="1:4">
      <c r="A20" s="352"/>
      <c r="B20" s="363" t="s">
        <v>27</v>
      </c>
      <c r="C20" s="360">
        <f>IFERROR(B35/(B28-D28-B33-B34-B35)*C17,"")</f>
        <v>9.33341707925182</v>
      </c>
      <c r="D20" s="355">
        <f>IFERROR(C20/C25,"")</f>
        <v>0.0228369779159033</v>
      </c>
    </row>
    <row r="21" ht="15" spans="1:4">
      <c r="A21" s="362" t="s">
        <v>85</v>
      </c>
      <c r="B21" s="362"/>
      <c r="C21" s="360">
        <f>SUM(C18:C20)</f>
        <v>26.2736271690702</v>
      </c>
      <c r="D21" s="355">
        <f>IFERROR(C21/C25,"")</f>
        <v>0.0642862349701008</v>
      </c>
    </row>
    <row r="22" ht="15" spans="1:4">
      <c r="A22" s="362" t="s">
        <v>31</v>
      </c>
      <c r="B22" s="362"/>
      <c r="C22" s="360">
        <f>C17*5%</f>
        <v>16.9417925681402</v>
      </c>
      <c r="D22" s="355">
        <f>IFERROR(C22/C25,"")</f>
        <v>0.0414531290575785</v>
      </c>
    </row>
    <row r="23" ht="15" spans="1:7">
      <c r="A23" s="362" t="s">
        <v>33</v>
      </c>
      <c r="B23" s="362"/>
      <c r="C23" s="360">
        <f>包装明细!R26</f>
        <v>0.432</v>
      </c>
      <c r="D23" s="355">
        <f>IFERROR(C23/C25,"")</f>
        <v>0.00105701635059269</v>
      </c>
      <c r="G23" s="339"/>
    </row>
    <row r="24" ht="15" spans="1:4">
      <c r="A24" s="362" t="s">
        <v>35</v>
      </c>
      <c r="B24" s="362"/>
      <c r="C24" s="360">
        <f>运输明细!J16</f>
        <v>26.2142857142857</v>
      </c>
      <c r="D24" s="355">
        <f>IFERROR(C24/C25,"")</f>
        <v>0.0641410384701582</v>
      </c>
    </row>
    <row r="25" ht="15" spans="1:5">
      <c r="A25" s="362" t="s">
        <v>37</v>
      </c>
      <c r="B25" s="362"/>
      <c r="C25" s="364">
        <f>IFERROR(C17+C21+C22+C23+C24,"")</f>
        <v>408.697556814301</v>
      </c>
      <c r="D25" s="355">
        <f>IFERROR(C25/C25,"")</f>
        <v>1</v>
      </c>
      <c r="E25" s="365" t="str">
        <f>IF(OR(C25-0.01&gt;B7,C25-0.01&gt;D7),"报价超过合同或AB角价格，请调整。若存在特殊情况请在下发报价备注中说明，否则将驳回","")</f>
        <v>报价超过合同或AB角价格，请调整。若存在特殊情况请在下发报价备注中说明，否则将驳回</v>
      </c>
    </row>
    <row r="26" ht="15" spans="1:4">
      <c r="A26" s="344" t="s">
        <v>86</v>
      </c>
      <c r="B26" s="344"/>
      <c r="C26" s="346"/>
      <c r="D26" s="344"/>
    </row>
    <row r="27" ht="15" spans="1:4">
      <c r="A27" s="344" t="s">
        <v>2</v>
      </c>
      <c r="B27" s="344" t="s">
        <v>87</v>
      </c>
      <c r="C27" s="346" t="s">
        <v>2</v>
      </c>
      <c r="D27" s="344" t="s">
        <v>87</v>
      </c>
    </row>
    <row r="28" ht="15" spans="1:4">
      <c r="A28" s="362" t="s">
        <v>88</v>
      </c>
      <c r="B28" s="350">
        <v>46226.03</v>
      </c>
      <c r="C28" s="366" t="s">
        <v>89</v>
      </c>
      <c r="D28" s="367">
        <v>658.82</v>
      </c>
    </row>
    <row r="29" ht="15" spans="1:4">
      <c r="A29" s="362" t="s">
        <v>90</v>
      </c>
      <c r="B29" s="368">
        <f>IFERROR(D28/B28,"")</f>
        <v>0.0142521432188747</v>
      </c>
      <c r="C29" s="366" t="s">
        <v>91</v>
      </c>
      <c r="D29" s="369">
        <v>372.87</v>
      </c>
    </row>
    <row r="30" ht="15" spans="1:4">
      <c r="A30" s="362" t="s">
        <v>92</v>
      </c>
      <c r="B30" s="350">
        <v>1991.93</v>
      </c>
      <c r="C30" s="366" t="s">
        <v>93</v>
      </c>
      <c r="D30" s="367">
        <v>29378.81</v>
      </c>
    </row>
    <row r="31" ht="15" spans="1:4">
      <c r="A31" s="362" t="s">
        <v>94</v>
      </c>
      <c r="B31" s="350">
        <v>493.78</v>
      </c>
      <c r="C31" s="366" t="s">
        <v>95</v>
      </c>
      <c r="D31" s="370">
        <v>5529.7</v>
      </c>
    </row>
    <row r="32" ht="15" spans="1:4">
      <c r="A32" s="362" t="s">
        <v>96</v>
      </c>
      <c r="B32" s="350">
        <v>2715.74</v>
      </c>
      <c r="C32" s="366" t="s">
        <v>97</v>
      </c>
      <c r="D32" s="370">
        <v>11841.81</v>
      </c>
    </row>
    <row r="33" ht="15" spans="1:4">
      <c r="A33" s="362" t="s">
        <v>98</v>
      </c>
      <c r="B33" s="350">
        <v>1281.56</v>
      </c>
      <c r="C33" s="366" t="s">
        <v>56</v>
      </c>
      <c r="D33" s="370">
        <v>426</v>
      </c>
    </row>
    <row r="34" ht="15" spans="1:4">
      <c r="A34" s="362" t="s">
        <v>99</v>
      </c>
      <c r="B34" s="350">
        <v>832.65</v>
      </c>
      <c r="C34" s="366" t="s">
        <v>58</v>
      </c>
      <c r="D34" s="370">
        <v>330</v>
      </c>
    </row>
    <row r="35" ht="15" spans="1:4">
      <c r="A35" s="362" t="s">
        <v>100</v>
      </c>
      <c r="B35" s="350">
        <v>1164.85</v>
      </c>
      <c r="C35" s="366" t="s">
        <v>60</v>
      </c>
      <c r="D35" s="370">
        <v>120000</v>
      </c>
    </row>
    <row r="36" ht="17.5" spans="1:4">
      <c r="A36" s="352" t="s">
        <v>101</v>
      </c>
      <c r="B36" s="371"/>
      <c r="C36" s="371"/>
      <c r="D36" s="371"/>
    </row>
    <row r="37" ht="153" customHeight="1" spans="1:4">
      <c r="A37" s="352" t="s">
        <v>102</v>
      </c>
      <c r="B37" s="363" t="s">
        <v>103</v>
      </c>
      <c r="C37" s="363"/>
      <c r="D37" s="363"/>
    </row>
    <row r="38" spans="1:1">
      <c r="A38" s="372" t="s">
        <v>104</v>
      </c>
    </row>
  </sheetData>
  <sheetProtection password="CE0A" sheet="1" objects="1"/>
  <mergeCells count="13">
    <mergeCell ref="A1:D1"/>
    <mergeCell ref="A2:D2"/>
    <mergeCell ref="A17:B17"/>
    <mergeCell ref="A21:B21"/>
    <mergeCell ref="A22:B22"/>
    <mergeCell ref="A23:B23"/>
    <mergeCell ref="A24:B24"/>
    <mergeCell ref="A25:B25"/>
    <mergeCell ref="A26:D26"/>
    <mergeCell ref="B36:D36"/>
    <mergeCell ref="B37:D37"/>
    <mergeCell ref="A9:A16"/>
    <mergeCell ref="A18:A20"/>
  </mergeCells>
  <conditionalFormatting sqref="B7">
    <cfRule type="cellIs" dxfId="0" priority="4" operator="lessThan">
      <formula>$C$25-0.01</formula>
    </cfRule>
    <cfRule type="containsBlanks" dxfId="1" priority="3">
      <formula>LEN(TRIM(B7))=0</formula>
    </cfRule>
  </conditionalFormatting>
  <conditionalFormatting sqref="D7">
    <cfRule type="cellIs" dxfId="0" priority="2" operator="lessThan">
      <formula>$C$25-0.01</formula>
    </cfRule>
    <cfRule type="containsBlanks" dxfId="1" priority="1">
      <formula>LEN(TRIM(D7))=0</formula>
    </cfRule>
  </conditionalFormatting>
  <dataValidations count="3">
    <dataValidation type="date" operator="between" allowBlank="1" showInputMessage="1" showErrorMessage="1" sqref="D3">
      <formula1>44105</formula1>
      <formula2>47483</formula2>
    </dataValidation>
    <dataValidation type="textLength" operator="between" allowBlank="1" showInputMessage="1" showErrorMessage="1" errorTitle="ID代码录入格式错误" error="请输入SAP系统中5-7位ID代码" sqref="B4">
      <formula1>5</formula1>
      <formula2>7</formula2>
    </dataValidation>
    <dataValidation type="list" allowBlank="1" showInputMessage="1" showErrorMessage="1" sqref="B6">
      <formula1>"采购中心,卡车,济南商用车,济宁商用车,特种车,轻卡,发动机,变速箱,桥箱,橡塑件,铸锻中心,部件,客车,专用车,王牌,杭发,大齿,其他"</formula1>
    </dataValidation>
  </dataValidations>
  <printOptions horizontalCentered="1" verticalCentered="1"/>
  <pageMargins left="0.314583333333333" right="0.314583333333333" top="0.393055555555556" bottom="0.393055555555556" header="0.298611111111111" footer="0.298611111111111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11"/>
  <sheetViews>
    <sheetView showGridLines="0" showZeros="0" zoomScale="70" zoomScaleNormal="70" workbookViewId="0">
      <selection activeCell="I20" sqref="I20"/>
    </sheetView>
  </sheetViews>
  <sheetFormatPr defaultColWidth="9" defaultRowHeight="14"/>
  <cols>
    <col min="1" max="1" width="5" style="280" customWidth="1"/>
    <col min="2" max="2" width="14.0909090909091" style="280" customWidth="1"/>
    <col min="3" max="3" width="13.6363636363636" style="280" customWidth="1"/>
    <col min="4" max="4" width="10.7272727272727" style="280" customWidth="1"/>
    <col min="5" max="5" width="12.6363636363636" style="203" customWidth="1"/>
    <col min="6" max="6" width="7.90909090909091" style="280" customWidth="1"/>
    <col min="7" max="7" width="12.6363636363636" style="280" customWidth="1"/>
    <col min="8" max="8" width="10.2727272727273" style="280" customWidth="1"/>
    <col min="9" max="9" width="9.09090909090909" style="281" customWidth="1"/>
    <col min="10" max="10" width="5.90909090909091" style="280" customWidth="1"/>
    <col min="11" max="13" width="8.63636363636364" style="281" customWidth="1"/>
    <col min="14" max="14" width="12.6363636363636" style="280" customWidth="1"/>
    <col min="15" max="15" width="10.6363636363636" style="280" customWidth="1"/>
    <col min="16" max="17" width="10.6363636363636" style="281" customWidth="1"/>
    <col min="18" max="18" width="12.6363636363636" style="281" customWidth="1"/>
    <col min="19" max="19" width="10.6363636363636" style="281" customWidth="1"/>
    <col min="20" max="20" width="7.36363636363636" style="280" customWidth="1"/>
    <col min="21" max="21" width="25.2727272727273" style="280" customWidth="1"/>
    <col min="22" max="16384" width="9" style="280"/>
  </cols>
  <sheetData>
    <row r="1" ht="25" customHeight="1" spans="1:22">
      <c r="A1" s="205" t="s">
        <v>105</v>
      </c>
      <c r="B1" s="205"/>
      <c r="C1" s="205"/>
      <c r="D1" s="205"/>
      <c r="E1" s="205"/>
      <c r="F1" s="205"/>
      <c r="G1" s="205"/>
      <c r="H1" s="205"/>
      <c r="I1" s="295"/>
      <c r="J1" s="205"/>
      <c r="K1" s="295"/>
      <c r="L1" s="295"/>
      <c r="M1" s="295"/>
      <c r="N1" s="205"/>
      <c r="O1" s="205"/>
      <c r="P1" s="295"/>
      <c r="Q1" s="295"/>
      <c r="R1" s="295"/>
      <c r="S1" s="295"/>
      <c r="T1" s="205"/>
      <c r="V1" s="312"/>
    </row>
    <row r="2" ht="18" customHeight="1" spans="1:21">
      <c r="A2" s="282" t="s">
        <v>1</v>
      </c>
      <c r="B2" s="283" t="s">
        <v>106</v>
      </c>
      <c r="C2" s="284"/>
      <c r="D2" s="284"/>
      <c r="E2" s="284"/>
      <c r="F2" s="284"/>
      <c r="G2" s="284"/>
      <c r="H2" s="284"/>
      <c r="I2" s="296"/>
      <c r="J2" s="297"/>
      <c r="K2" s="298" t="s">
        <v>107</v>
      </c>
      <c r="L2" s="298"/>
      <c r="M2" s="298"/>
      <c r="N2" s="299"/>
      <c r="O2" s="299"/>
      <c r="P2" s="300" t="s">
        <v>108</v>
      </c>
      <c r="Q2" s="300"/>
      <c r="R2" s="300"/>
      <c r="S2" s="313" t="s">
        <v>109</v>
      </c>
      <c r="T2" s="314" t="s">
        <v>110</v>
      </c>
      <c r="U2" s="315" t="s">
        <v>111</v>
      </c>
    </row>
    <row r="3" ht="60" spans="1:21">
      <c r="A3" s="285"/>
      <c r="B3" s="212" t="s">
        <v>112</v>
      </c>
      <c r="C3" s="212" t="s">
        <v>113</v>
      </c>
      <c r="D3" s="212" t="s">
        <v>114</v>
      </c>
      <c r="E3" s="212" t="s">
        <v>115</v>
      </c>
      <c r="F3" s="212" t="s">
        <v>116</v>
      </c>
      <c r="G3" s="212" t="s">
        <v>117</v>
      </c>
      <c r="H3" s="212" t="s">
        <v>118</v>
      </c>
      <c r="I3" s="235" t="s">
        <v>119</v>
      </c>
      <c r="J3" s="212" t="s">
        <v>120</v>
      </c>
      <c r="K3" s="235" t="s">
        <v>121</v>
      </c>
      <c r="L3" s="235" t="s">
        <v>122</v>
      </c>
      <c r="M3" s="235" t="s">
        <v>123</v>
      </c>
      <c r="N3" s="212" t="s">
        <v>124</v>
      </c>
      <c r="O3" s="212" t="s">
        <v>125</v>
      </c>
      <c r="P3" s="235" t="s">
        <v>126</v>
      </c>
      <c r="Q3" s="235" t="s">
        <v>127</v>
      </c>
      <c r="R3" s="235" t="s">
        <v>128</v>
      </c>
      <c r="S3" s="316"/>
      <c r="T3" s="317"/>
      <c r="U3" s="315"/>
    </row>
    <row r="4" s="279" customFormat="1" ht="24" customHeight="1" spans="1:21">
      <c r="A4" s="286" t="s">
        <v>129</v>
      </c>
      <c r="B4" s="287" t="s">
        <v>130</v>
      </c>
      <c r="C4" s="287" t="s">
        <v>130</v>
      </c>
      <c r="D4" s="287" t="s">
        <v>131</v>
      </c>
      <c r="E4" s="288" t="s">
        <v>132</v>
      </c>
      <c r="F4" s="287" t="s">
        <v>133</v>
      </c>
      <c r="G4" s="287" t="s">
        <v>134</v>
      </c>
      <c r="H4" s="289">
        <v>44013</v>
      </c>
      <c r="I4" s="301">
        <v>4.9</v>
      </c>
      <c r="J4" s="302" t="s">
        <v>135</v>
      </c>
      <c r="K4" s="301">
        <v>131.52</v>
      </c>
      <c r="L4" s="301">
        <v>117.1</v>
      </c>
      <c r="M4" s="301">
        <v>45.369</v>
      </c>
      <c r="N4" s="303">
        <f t="shared" ref="N4:N7" si="0">L4/K4</f>
        <v>0.890358880778589</v>
      </c>
      <c r="O4" s="303">
        <f t="shared" ref="O4:O7" si="1">M4/L4</f>
        <v>0.387438087105038</v>
      </c>
      <c r="P4" s="301">
        <v>2</v>
      </c>
      <c r="Q4" s="301">
        <v>1.8</v>
      </c>
      <c r="R4" s="301">
        <f>P4*(K4-L4)+Q4*(L4-M4)</f>
        <v>157.9558</v>
      </c>
      <c r="S4" s="301">
        <f>I4*K4-R4</f>
        <v>486.4922</v>
      </c>
      <c r="T4" s="318"/>
      <c r="U4" s="315"/>
    </row>
    <row r="5" s="279" customFormat="1" ht="24" customHeight="1" spans="1:21">
      <c r="A5" s="286" t="s">
        <v>129</v>
      </c>
      <c r="B5" s="287" t="s">
        <v>130</v>
      </c>
      <c r="C5" s="287" t="s">
        <v>130</v>
      </c>
      <c r="D5" s="288" t="s">
        <v>136</v>
      </c>
      <c r="E5" s="288" t="s">
        <v>137</v>
      </c>
      <c r="F5" s="287" t="s">
        <v>138</v>
      </c>
      <c r="G5" s="287" t="s">
        <v>134</v>
      </c>
      <c r="H5" s="289">
        <v>44013</v>
      </c>
      <c r="I5" s="301">
        <v>2.9</v>
      </c>
      <c r="J5" s="302" t="s">
        <v>135</v>
      </c>
      <c r="K5" s="301">
        <v>30</v>
      </c>
      <c r="L5" s="301">
        <v>29</v>
      </c>
      <c r="M5" s="301">
        <v>22</v>
      </c>
      <c r="N5" s="303">
        <f t="shared" si="0"/>
        <v>0.966666666666667</v>
      </c>
      <c r="O5" s="303">
        <f t="shared" si="1"/>
        <v>0.758620689655172</v>
      </c>
      <c r="P5" s="301">
        <v>2</v>
      </c>
      <c r="Q5" s="301">
        <v>1.6</v>
      </c>
      <c r="R5" s="301">
        <f>P5*(K5-L5)+Q5*(L5-M5)</f>
        <v>13.2</v>
      </c>
      <c r="S5" s="301">
        <f>I5*K5-R5</f>
        <v>73.8</v>
      </c>
      <c r="T5" s="318"/>
      <c r="U5" s="315"/>
    </row>
    <row r="6" s="279" customFormat="1" ht="24" customHeight="1" spans="1:21">
      <c r="A6" s="286" t="s">
        <v>129</v>
      </c>
      <c r="B6" s="287" t="s">
        <v>130</v>
      </c>
      <c r="C6" s="287" t="s">
        <v>130</v>
      </c>
      <c r="D6" s="290" t="s">
        <v>139</v>
      </c>
      <c r="E6" s="291" t="s">
        <v>140</v>
      </c>
      <c r="F6" s="292" t="s">
        <v>141</v>
      </c>
      <c r="G6" s="292" t="s">
        <v>134</v>
      </c>
      <c r="H6" s="293">
        <v>44013</v>
      </c>
      <c r="I6" s="304">
        <v>6.8</v>
      </c>
      <c r="J6" s="302" t="s">
        <v>135</v>
      </c>
      <c r="K6" s="304">
        <v>3</v>
      </c>
      <c r="L6" s="304">
        <v>2.9</v>
      </c>
      <c r="M6" s="304">
        <v>2.9</v>
      </c>
      <c r="N6" s="305">
        <f t="shared" si="0"/>
        <v>0.966666666666667</v>
      </c>
      <c r="O6" s="305">
        <f t="shared" si="1"/>
        <v>1</v>
      </c>
      <c r="P6" s="304">
        <v>1.5</v>
      </c>
      <c r="Q6" s="304">
        <v>1</v>
      </c>
      <c r="R6" s="301">
        <f>P6*(K6-L6)+Q6*(L6-M6)</f>
        <v>0.15</v>
      </c>
      <c r="S6" s="301">
        <f>I6*K6-R6</f>
        <v>20.25</v>
      </c>
      <c r="T6" s="318"/>
      <c r="U6" s="315"/>
    </row>
    <row r="7" s="279" customFormat="1" ht="24" customHeight="1" spans="1:21">
      <c r="A7" s="286" t="s">
        <v>129</v>
      </c>
      <c r="B7" s="287" t="s">
        <v>130</v>
      </c>
      <c r="C7" s="287" t="s">
        <v>130</v>
      </c>
      <c r="D7" s="288" t="s">
        <v>142</v>
      </c>
      <c r="E7" s="288" t="s">
        <v>143</v>
      </c>
      <c r="F7" s="287" t="s">
        <v>144</v>
      </c>
      <c r="G7" s="292" t="s">
        <v>134</v>
      </c>
      <c r="H7" s="293">
        <v>44013</v>
      </c>
      <c r="I7" s="301">
        <v>15.2</v>
      </c>
      <c r="J7" s="306" t="s">
        <v>145</v>
      </c>
      <c r="K7" s="301">
        <v>4</v>
      </c>
      <c r="L7" s="301">
        <v>3.5</v>
      </c>
      <c r="M7" s="301">
        <v>3.5</v>
      </c>
      <c r="N7" s="303">
        <f t="shared" si="0"/>
        <v>0.875</v>
      </c>
      <c r="O7" s="303">
        <f t="shared" si="1"/>
        <v>1</v>
      </c>
      <c r="P7" s="301">
        <v>2</v>
      </c>
      <c r="Q7" s="301">
        <v>2</v>
      </c>
      <c r="R7" s="301">
        <f>P7*(K7-L7)+Q7*(L7-M7)</f>
        <v>1</v>
      </c>
      <c r="S7" s="301">
        <f>I7*K7-R7</f>
        <v>59.8</v>
      </c>
      <c r="T7" s="318"/>
      <c r="U7" s="319"/>
    </row>
    <row r="8" ht="28.5" customHeight="1" spans="1:21">
      <c r="A8" s="36">
        <v>1</v>
      </c>
      <c r="B8" s="166" t="s">
        <v>146</v>
      </c>
      <c r="C8" s="166" t="s">
        <v>147</v>
      </c>
      <c r="D8" s="165" t="s">
        <v>148</v>
      </c>
      <c r="E8" s="166"/>
      <c r="F8" s="166"/>
      <c r="G8" s="166"/>
      <c r="H8" s="166"/>
      <c r="I8" s="223">
        <v>21.5</v>
      </c>
      <c r="J8" s="254" t="s">
        <v>135</v>
      </c>
      <c r="K8" s="223">
        <v>1.1394</v>
      </c>
      <c r="L8" s="223">
        <v>1.1394</v>
      </c>
      <c r="M8" s="223">
        <v>1.055</v>
      </c>
      <c r="N8" s="307">
        <f>IFERROR(L8/K8,"")</f>
        <v>1</v>
      </c>
      <c r="O8" s="307">
        <f>IFERROR(M8/L8,"")</f>
        <v>0.925925925925926</v>
      </c>
      <c r="P8" s="223"/>
      <c r="Q8" s="223"/>
      <c r="R8" s="235">
        <f>P8*(K8-L8)+Q8*(L8-M8)</f>
        <v>0</v>
      </c>
      <c r="S8" s="235">
        <f>I8*K8-R8</f>
        <v>24.4971</v>
      </c>
      <c r="T8" s="186"/>
      <c r="U8" s="320"/>
    </row>
    <row r="9" ht="28.5" customHeight="1" spans="1:21">
      <c r="A9" s="36">
        <v>2</v>
      </c>
      <c r="B9" s="166" t="s">
        <v>149</v>
      </c>
      <c r="C9" s="166" t="s">
        <v>150</v>
      </c>
      <c r="D9" s="165" t="s">
        <v>151</v>
      </c>
      <c r="E9" s="166"/>
      <c r="F9" s="166"/>
      <c r="G9" s="166"/>
      <c r="H9" s="294"/>
      <c r="I9" s="223">
        <v>4.56637</v>
      </c>
      <c r="J9" s="254" t="s">
        <v>135</v>
      </c>
      <c r="K9" s="223">
        <v>1.35234</v>
      </c>
      <c r="L9" s="223">
        <v>1.35234</v>
      </c>
      <c r="M9" s="223">
        <v>1.341</v>
      </c>
      <c r="N9" s="307">
        <f t="shared" ref="N9:N40" si="2">IFERROR(L9/K9,"")</f>
        <v>1</v>
      </c>
      <c r="O9" s="307">
        <f t="shared" ref="O9:O40" si="3">IFERROR(M9/L9,"")</f>
        <v>0.991614534806336</v>
      </c>
      <c r="P9" s="223">
        <v>2.6</v>
      </c>
      <c r="Q9" s="223">
        <v>2.6</v>
      </c>
      <c r="R9" s="235">
        <f t="shared" ref="R9:R40" si="4">P9*(K9-L9)+Q9*(L9-M9)</f>
        <v>0.0294840000000003</v>
      </c>
      <c r="S9" s="235">
        <f t="shared" ref="S9:S40" si="5">I9*K9-R9</f>
        <v>6.1458008058</v>
      </c>
      <c r="T9" s="186"/>
      <c r="U9" s="259" t="s">
        <v>152</v>
      </c>
    </row>
    <row r="10" ht="28.5" customHeight="1" spans="1:21">
      <c r="A10" s="36">
        <v>3</v>
      </c>
      <c r="B10" s="166" t="s">
        <v>153</v>
      </c>
      <c r="C10" s="166" t="s">
        <v>154</v>
      </c>
      <c r="D10" s="165" t="s">
        <v>155</v>
      </c>
      <c r="E10" s="166"/>
      <c r="F10" s="166"/>
      <c r="G10" s="166"/>
      <c r="H10" s="294"/>
      <c r="I10" s="223">
        <v>4.56637</v>
      </c>
      <c r="J10" s="254" t="s">
        <v>135</v>
      </c>
      <c r="K10" s="223">
        <v>0.12584</v>
      </c>
      <c r="L10" s="223">
        <v>0.12584</v>
      </c>
      <c r="M10" s="223">
        <v>0.119</v>
      </c>
      <c r="N10" s="307">
        <f t="shared" si="2"/>
        <v>1</v>
      </c>
      <c r="O10" s="307">
        <f t="shared" si="3"/>
        <v>0.945645263827082</v>
      </c>
      <c r="P10" s="223">
        <v>2.6</v>
      </c>
      <c r="Q10" s="223">
        <v>2.6</v>
      </c>
      <c r="R10" s="235">
        <f t="shared" si="4"/>
        <v>0.017784</v>
      </c>
      <c r="S10" s="235">
        <f t="shared" si="5"/>
        <v>0.5568480008</v>
      </c>
      <c r="T10" s="186"/>
      <c r="U10" s="259"/>
    </row>
    <row r="11" ht="28.5" customHeight="1" spans="1:20">
      <c r="A11" s="36">
        <v>4</v>
      </c>
      <c r="B11" s="166" t="s">
        <v>156</v>
      </c>
      <c r="C11" s="166" t="s">
        <v>157</v>
      </c>
      <c r="D11" s="165" t="s">
        <v>158</v>
      </c>
      <c r="E11" s="166"/>
      <c r="F11" s="166"/>
      <c r="G11" s="166"/>
      <c r="H11" s="294"/>
      <c r="I11" s="223">
        <v>4.56637</v>
      </c>
      <c r="J11" s="254" t="s">
        <v>135</v>
      </c>
      <c r="K11" s="223">
        <v>0.36984</v>
      </c>
      <c r="L11" s="223">
        <v>0.36984</v>
      </c>
      <c r="M11" s="223">
        <v>0.363</v>
      </c>
      <c r="N11" s="307">
        <f t="shared" si="2"/>
        <v>1</v>
      </c>
      <c r="O11" s="307">
        <f t="shared" si="3"/>
        <v>0.981505515898767</v>
      </c>
      <c r="P11" s="223">
        <v>2.6</v>
      </c>
      <c r="Q11" s="223">
        <v>2.6</v>
      </c>
      <c r="R11" s="235">
        <f t="shared" si="4"/>
        <v>0.017784</v>
      </c>
      <c r="S11" s="235">
        <f t="shared" si="5"/>
        <v>1.6710422808</v>
      </c>
      <c r="T11" s="186"/>
    </row>
    <row r="12" ht="28.5" customHeight="1" spans="1:20">
      <c r="A12" s="36">
        <v>5</v>
      </c>
      <c r="B12" s="166" t="s">
        <v>159</v>
      </c>
      <c r="C12" s="166" t="s">
        <v>160</v>
      </c>
      <c r="D12" s="165" t="s">
        <v>161</v>
      </c>
      <c r="E12" s="166"/>
      <c r="F12" s="166"/>
      <c r="G12" s="166"/>
      <c r="H12" s="294"/>
      <c r="I12" s="223">
        <v>4.56637</v>
      </c>
      <c r="J12" s="254" t="s">
        <v>135</v>
      </c>
      <c r="K12" s="223">
        <v>0.3521448</v>
      </c>
      <c r="L12" s="223">
        <v>0.3521448</v>
      </c>
      <c r="M12" s="223">
        <v>0.3508</v>
      </c>
      <c r="N12" s="307">
        <f t="shared" si="2"/>
        <v>1</v>
      </c>
      <c r="O12" s="307">
        <f t="shared" si="3"/>
        <v>0.996181116404388</v>
      </c>
      <c r="P12" s="223">
        <v>2.6</v>
      </c>
      <c r="Q12" s="223">
        <v>2.6</v>
      </c>
      <c r="R12" s="235">
        <f t="shared" si="4"/>
        <v>0.00349647999999995</v>
      </c>
      <c r="S12" s="235">
        <f t="shared" si="5"/>
        <v>1.604526970376</v>
      </c>
      <c r="T12" s="186"/>
    </row>
    <row r="13" ht="28.5" customHeight="1" spans="1:20">
      <c r="A13" s="36">
        <v>6</v>
      </c>
      <c r="B13" s="166" t="s">
        <v>162</v>
      </c>
      <c r="C13" s="166" t="s">
        <v>163</v>
      </c>
      <c r="D13" s="165" t="s">
        <v>161</v>
      </c>
      <c r="E13" s="166"/>
      <c r="F13" s="166"/>
      <c r="G13" s="166"/>
      <c r="H13" s="294"/>
      <c r="I13" s="223">
        <v>4.56637</v>
      </c>
      <c r="J13" s="254" t="s">
        <v>135</v>
      </c>
      <c r="K13" s="223">
        <v>0.3521448</v>
      </c>
      <c r="L13" s="223">
        <v>0.3521448</v>
      </c>
      <c r="M13" s="223">
        <v>0.343</v>
      </c>
      <c r="N13" s="307">
        <f t="shared" si="2"/>
        <v>1</v>
      </c>
      <c r="O13" s="307">
        <f t="shared" si="3"/>
        <v>0.974031137191292</v>
      </c>
      <c r="P13" s="223">
        <v>2.6</v>
      </c>
      <c r="Q13" s="223">
        <v>2.6</v>
      </c>
      <c r="R13" s="235">
        <f t="shared" si="4"/>
        <v>0.0237764799999999</v>
      </c>
      <c r="S13" s="235">
        <f t="shared" si="5"/>
        <v>1.584246970376</v>
      </c>
      <c r="T13" s="186"/>
    </row>
    <row r="14" ht="28.5" customHeight="1" spans="1:20">
      <c r="A14" s="36">
        <v>7</v>
      </c>
      <c r="B14" s="166" t="s">
        <v>164</v>
      </c>
      <c r="C14" s="166" t="s">
        <v>165</v>
      </c>
      <c r="D14" s="165" t="s">
        <v>166</v>
      </c>
      <c r="E14" s="166"/>
      <c r="F14" s="166"/>
      <c r="G14" s="166"/>
      <c r="H14" s="294"/>
      <c r="I14" s="223">
        <v>10</v>
      </c>
      <c r="J14" s="254" t="s">
        <v>135</v>
      </c>
      <c r="K14" s="223">
        <v>0.08424</v>
      </c>
      <c r="L14" s="223">
        <v>0.08424</v>
      </c>
      <c r="M14" s="223">
        <v>0.081</v>
      </c>
      <c r="N14" s="307">
        <f t="shared" si="2"/>
        <v>1</v>
      </c>
      <c r="O14" s="307">
        <f t="shared" si="3"/>
        <v>0.961538461538462</v>
      </c>
      <c r="P14" s="223"/>
      <c r="Q14" s="223"/>
      <c r="R14" s="235">
        <f t="shared" si="4"/>
        <v>0</v>
      </c>
      <c r="S14" s="235">
        <f t="shared" si="5"/>
        <v>0.8424</v>
      </c>
      <c r="T14" s="186"/>
    </row>
    <row r="15" ht="28.5" customHeight="1" spans="1:20">
      <c r="A15" s="36">
        <v>8</v>
      </c>
      <c r="B15" s="166" t="s">
        <v>167</v>
      </c>
      <c r="C15" s="166" t="s">
        <v>168</v>
      </c>
      <c r="D15" s="165" t="s">
        <v>148</v>
      </c>
      <c r="E15" s="166"/>
      <c r="F15" s="166"/>
      <c r="G15" s="166"/>
      <c r="H15" s="166"/>
      <c r="I15" s="223">
        <v>21.5</v>
      </c>
      <c r="J15" s="254" t="s">
        <v>135</v>
      </c>
      <c r="K15" s="223">
        <v>0.94824</v>
      </c>
      <c r="L15" s="223">
        <v>0.94824</v>
      </c>
      <c r="M15" s="223">
        <v>0.878</v>
      </c>
      <c r="N15" s="307">
        <f t="shared" si="2"/>
        <v>1</v>
      </c>
      <c r="O15" s="307">
        <f t="shared" si="3"/>
        <v>0.925925925925926</v>
      </c>
      <c r="P15" s="223"/>
      <c r="Q15" s="223"/>
      <c r="R15" s="235">
        <f t="shared" si="4"/>
        <v>0</v>
      </c>
      <c r="S15" s="235">
        <f t="shared" si="5"/>
        <v>20.38716</v>
      </c>
      <c r="T15" s="186"/>
    </row>
    <row r="16" ht="28.5" customHeight="1" spans="1:20">
      <c r="A16" s="36">
        <v>9</v>
      </c>
      <c r="B16" s="166"/>
      <c r="C16" s="166"/>
      <c r="D16" s="165"/>
      <c r="E16" s="166"/>
      <c r="F16" s="166"/>
      <c r="G16" s="166"/>
      <c r="H16" s="294"/>
      <c r="I16" s="223"/>
      <c r="J16" s="254"/>
      <c r="K16" s="223"/>
      <c r="L16" s="223"/>
      <c r="M16" s="223"/>
      <c r="N16" s="307" t="str">
        <f t="shared" si="2"/>
        <v/>
      </c>
      <c r="O16" s="307" t="str">
        <f t="shared" si="3"/>
        <v/>
      </c>
      <c r="P16" s="223"/>
      <c r="Q16" s="223"/>
      <c r="R16" s="235">
        <f t="shared" si="4"/>
        <v>0</v>
      </c>
      <c r="S16" s="235">
        <f t="shared" si="5"/>
        <v>0</v>
      </c>
      <c r="T16" s="186"/>
    </row>
    <row r="17" ht="28.5" customHeight="1" spans="1:20">
      <c r="A17" s="36">
        <v>10</v>
      </c>
      <c r="B17" s="166"/>
      <c r="C17" s="166"/>
      <c r="D17" s="165"/>
      <c r="E17" s="166"/>
      <c r="F17" s="166"/>
      <c r="G17" s="166"/>
      <c r="H17" s="294"/>
      <c r="I17" s="223"/>
      <c r="J17" s="254"/>
      <c r="K17" s="223"/>
      <c r="L17" s="223"/>
      <c r="M17" s="223"/>
      <c r="N17" s="307" t="str">
        <f t="shared" si="2"/>
        <v/>
      </c>
      <c r="O17" s="307" t="str">
        <f t="shared" si="3"/>
        <v/>
      </c>
      <c r="P17" s="223"/>
      <c r="Q17" s="223"/>
      <c r="R17" s="235">
        <f t="shared" si="4"/>
        <v>0</v>
      </c>
      <c r="S17" s="235">
        <f t="shared" si="5"/>
        <v>0</v>
      </c>
      <c r="T17" s="186"/>
    </row>
    <row r="18" ht="28.5" customHeight="1" spans="1:20">
      <c r="A18" s="36">
        <v>11</v>
      </c>
      <c r="B18" s="166"/>
      <c r="C18" s="166"/>
      <c r="D18" s="165"/>
      <c r="E18" s="166"/>
      <c r="F18" s="166"/>
      <c r="G18" s="166"/>
      <c r="H18" s="294"/>
      <c r="I18" s="223"/>
      <c r="J18" s="254"/>
      <c r="K18" s="223"/>
      <c r="L18" s="223"/>
      <c r="M18" s="223"/>
      <c r="N18" s="307" t="str">
        <f t="shared" si="2"/>
        <v/>
      </c>
      <c r="O18" s="307" t="str">
        <f t="shared" si="3"/>
        <v/>
      </c>
      <c r="P18" s="223"/>
      <c r="Q18" s="223"/>
      <c r="R18" s="235">
        <f t="shared" si="4"/>
        <v>0</v>
      </c>
      <c r="S18" s="235">
        <f t="shared" si="5"/>
        <v>0</v>
      </c>
      <c r="T18" s="186"/>
    </row>
    <row r="19" ht="28.5" customHeight="1" spans="1:20">
      <c r="A19" s="36">
        <v>12</v>
      </c>
      <c r="B19" s="166"/>
      <c r="C19" s="166"/>
      <c r="D19" s="165"/>
      <c r="E19" s="166"/>
      <c r="F19" s="166"/>
      <c r="G19" s="166"/>
      <c r="H19" s="294"/>
      <c r="I19" s="223"/>
      <c r="J19" s="254"/>
      <c r="K19" s="223"/>
      <c r="L19" s="223"/>
      <c r="M19" s="223"/>
      <c r="N19" s="307" t="str">
        <f t="shared" si="2"/>
        <v/>
      </c>
      <c r="O19" s="307" t="str">
        <f t="shared" si="3"/>
        <v/>
      </c>
      <c r="P19" s="223"/>
      <c r="Q19" s="223"/>
      <c r="R19" s="235">
        <f t="shared" si="4"/>
        <v>0</v>
      </c>
      <c r="S19" s="235">
        <f t="shared" si="5"/>
        <v>0</v>
      </c>
      <c r="T19" s="186"/>
    </row>
    <row r="20" ht="28.5" customHeight="1" spans="1:20">
      <c r="A20" s="36">
        <v>13</v>
      </c>
      <c r="B20" s="166"/>
      <c r="C20" s="166"/>
      <c r="D20" s="165"/>
      <c r="E20" s="166"/>
      <c r="F20" s="166"/>
      <c r="G20" s="166"/>
      <c r="H20" s="294"/>
      <c r="I20" s="223"/>
      <c r="J20" s="254"/>
      <c r="K20" s="223"/>
      <c r="L20" s="223"/>
      <c r="M20" s="223"/>
      <c r="N20" s="307" t="str">
        <f t="shared" si="2"/>
        <v/>
      </c>
      <c r="O20" s="307" t="str">
        <f t="shared" si="3"/>
        <v/>
      </c>
      <c r="P20" s="223"/>
      <c r="Q20" s="223"/>
      <c r="R20" s="235">
        <f t="shared" si="4"/>
        <v>0</v>
      </c>
      <c r="S20" s="235">
        <f t="shared" si="5"/>
        <v>0</v>
      </c>
      <c r="T20" s="186"/>
    </row>
    <row r="21" ht="28.5" customHeight="1" spans="1:20">
      <c r="A21" s="36">
        <v>14</v>
      </c>
      <c r="B21" s="166"/>
      <c r="C21" s="166"/>
      <c r="D21" s="165"/>
      <c r="E21" s="166"/>
      <c r="F21" s="166"/>
      <c r="G21" s="166"/>
      <c r="H21" s="294"/>
      <c r="I21" s="223"/>
      <c r="J21" s="254"/>
      <c r="K21" s="223"/>
      <c r="L21" s="223"/>
      <c r="M21" s="223"/>
      <c r="N21" s="307" t="str">
        <f t="shared" si="2"/>
        <v/>
      </c>
      <c r="O21" s="307" t="str">
        <f t="shared" si="3"/>
        <v/>
      </c>
      <c r="P21" s="223"/>
      <c r="Q21" s="223"/>
      <c r="R21" s="235">
        <f t="shared" si="4"/>
        <v>0</v>
      </c>
      <c r="S21" s="235">
        <f t="shared" si="5"/>
        <v>0</v>
      </c>
      <c r="T21" s="186"/>
    </row>
    <row r="22" ht="28.5" customHeight="1" spans="1:20">
      <c r="A22" s="36">
        <v>15</v>
      </c>
      <c r="B22" s="166"/>
      <c r="C22" s="166"/>
      <c r="D22" s="165"/>
      <c r="E22" s="166"/>
      <c r="F22" s="166"/>
      <c r="G22" s="166"/>
      <c r="H22" s="294"/>
      <c r="I22" s="223"/>
      <c r="J22" s="254"/>
      <c r="K22" s="223"/>
      <c r="L22" s="223"/>
      <c r="M22" s="223"/>
      <c r="N22" s="307" t="str">
        <f t="shared" si="2"/>
        <v/>
      </c>
      <c r="O22" s="307" t="str">
        <f t="shared" si="3"/>
        <v/>
      </c>
      <c r="P22" s="223"/>
      <c r="Q22" s="223"/>
      <c r="R22" s="235">
        <f t="shared" si="4"/>
        <v>0</v>
      </c>
      <c r="S22" s="235">
        <f t="shared" si="5"/>
        <v>0</v>
      </c>
      <c r="T22" s="186"/>
    </row>
    <row r="23" ht="28.5" customHeight="1" spans="1:20">
      <c r="A23" s="36">
        <v>16</v>
      </c>
      <c r="B23" s="166"/>
      <c r="C23" s="166"/>
      <c r="D23" s="165"/>
      <c r="E23" s="166"/>
      <c r="F23" s="166"/>
      <c r="G23" s="166"/>
      <c r="H23" s="294"/>
      <c r="I23" s="223"/>
      <c r="J23" s="254"/>
      <c r="K23" s="223"/>
      <c r="L23" s="223"/>
      <c r="M23" s="223"/>
      <c r="N23" s="307" t="str">
        <f t="shared" si="2"/>
        <v/>
      </c>
      <c r="O23" s="307" t="str">
        <f t="shared" si="3"/>
        <v/>
      </c>
      <c r="P23" s="223"/>
      <c r="Q23" s="223"/>
      <c r="R23" s="235">
        <f t="shared" si="4"/>
        <v>0</v>
      </c>
      <c r="S23" s="235">
        <f t="shared" si="5"/>
        <v>0</v>
      </c>
      <c r="T23" s="186"/>
    </row>
    <row r="24" ht="28.5" customHeight="1" spans="1:20">
      <c r="A24" s="36">
        <v>17</v>
      </c>
      <c r="B24" s="166"/>
      <c r="C24" s="166"/>
      <c r="D24" s="165"/>
      <c r="E24" s="166"/>
      <c r="F24" s="166"/>
      <c r="G24" s="166"/>
      <c r="H24" s="294"/>
      <c r="I24" s="223"/>
      <c r="J24" s="254"/>
      <c r="K24" s="223"/>
      <c r="L24" s="223"/>
      <c r="M24" s="223"/>
      <c r="N24" s="307" t="str">
        <f t="shared" si="2"/>
        <v/>
      </c>
      <c r="O24" s="307" t="str">
        <f t="shared" si="3"/>
        <v/>
      </c>
      <c r="P24" s="223"/>
      <c r="Q24" s="223"/>
      <c r="R24" s="235">
        <f t="shared" si="4"/>
        <v>0</v>
      </c>
      <c r="S24" s="235">
        <f t="shared" si="5"/>
        <v>0</v>
      </c>
      <c r="T24" s="186"/>
    </row>
    <row r="25" ht="28.5" customHeight="1" spans="1:20">
      <c r="A25" s="36">
        <v>18</v>
      </c>
      <c r="B25" s="166"/>
      <c r="C25" s="166"/>
      <c r="D25" s="165"/>
      <c r="E25" s="166"/>
      <c r="F25" s="166"/>
      <c r="G25" s="166"/>
      <c r="H25" s="294"/>
      <c r="I25" s="223"/>
      <c r="J25" s="254"/>
      <c r="K25" s="223"/>
      <c r="L25" s="223"/>
      <c r="M25" s="223"/>
      <c r="N25" s="307" t="str">
        <f t="shared" si="2"/>
        <v/>
      </c>
      <c r="O25" s="307" t="str">
        <f t="shared" si="3"/>
        <v/>
      </c>
      <c r="P25" s="223"/>
      <c r="Q25" s="223"/>
      <c r="R25" s="235">
        <f t="shared" si="4"/>
        <v>0</v>
      </c>
      <c r="S25" s="235">
        <f t="shared" si="5"/>
        <v>0</v>
      </c>
      <c r="T25" s="186"/>
    </row>
    <row r="26" ht="28.5" customHeight="1" spans="1:20">
      <c r="A26" s="36">
        <v>19</v>
      </c>
      <c r="B26" s="166"/>
      <c r="C26" s="166"/>
      <c r="D26" s="165"/>
      <c r="E26" s="166"/>
      <c r="F26" s="166"/>
      <c r="G26" s="166"/>
      <c r="H26" s="294"/>
      <c r="I26" s="223"/>
      <c r="J26" s="254"/>
      <c r="K26" s="223"/>
      <c r="L26" s="223"/>
      <c r="M26" s="223"/>
      <c r="N26" s="307" t="str">
        <f t="shared" si="2"/>
        <v/>
      </c>
      <c r="O26" s="307" t="str">
        <f t="shared" si="3"/>
        <v/>
      </c>
      <c r="P26" s="223"/>
      <c r="Q26" s="223"/>
      <c r="R26" s="235">
        <f t="shared" si="4"/>
        <v>0</v>
      </c>
      <c r="S26" s="235">
        <f t="shared" si="5"/>
        <v>0</v>
      </c>
      <c r="T26" s="186"/>
    </row>
    <row r="27" ht="28.5" customHeight="1" spans="1:20">
      <c r="A27" s="36">
        <v>20</v>
      </c>
      <c r="B27" s="166"/>
      <c r="C27" s="166"/>
      <c r="D27" s="165"/>
      <c r="E27" s="166"/>
      <c r="F27" s="166"/>
      <c r="G27" s="166"/>
      <c r="H27" s="294"/>
      <c r="I27" s="223"/>
      <c r="J27" s="254"/>
      <c r="K27" s="223"/>
      <c r="L27" s="223"/>
      <c r="M27" s="223"/>
      <c r="N27" s="307" t="str">
        <f t="shared" si="2"/>
        <v/>
      </c>
      <c r="O27" s="307" t="str">
        <f t="shared" si="3"/>
        <v/>
      </c>
      <c r="P27" s="223"/>
      <c r="Q27" s="223"/>
      <c r="R27" s="235">
        <f t="shared" si="4"/>
        <v>0</v>
      </c>
      <c r="S27" s="235">
        <f t="shared" si="5"/>
        <v>0</v>
      </c>
      <c r="T27" s="186"/>
    </row>
    <row r="28" ht="28.5" customHeight="1" spans="1:20">
      <c r="A28" s="36">
        <v>21</v>
      </c>
      <c r="B28" s="166"/>
      <c r="C28" s="166"/>
      <c r="D28" s="165"/>
      <c r="E28" s="166"/>
      <c r="F28" s="166"/>
      <c r="G28" s="166"/>
      <c r="H28" s="294"/>
      <c r="I28" s="223"/>
      <c r="J28" s="254"/>
      <c r="K28" s="223"/>
      <c r="L28" s="223"/>
      <c r="M28" s="223"/>
      <c r="N28" s="307" t="str">
        <f t="shared" si="2"/>
        <v/>
      </c>
      <c r="O28" s="307" t="str">
        <f t="shared" si="3"/>
        <v/>
      </c>
      <c r="P28" s="223"/>
      <c r="Q28" s="223"/>
      <c r="R28" s="235">
        <f t="shared" si="4"/>
        <v>0</v>
      </c>
      <c r="S28" s="235">
        <f t="shared" si="5"/>
        <v>0</v>
      </c>
      <c r="T28" s="186"/>
    </row>
    <row r="29" ht="28.5" customHeight="1" spans="1:20">
      <c r="A29" s="36">
        <v>22</v>
      </c>
      <c r="B29" s="166"/>
      <c r="C29" s="166"/>
      <c r="D29" s="165"/>
      <c r="E29" s="166"/>
      <c r="F29" s="166"/>
      <c r="G29" s="166"/>
      <c r="H29" s="294"/>
      <c r="I29" s="223"/>
      <c r="J29" s="254"/>
      <c r="K29" s="223"/>
      <c r="L29" s="223"/>
      <c r="M29" s="223"/>
      <c r="N29" s="307" t="str">
        <f t="shared" si="2"/>
        <v/>
      </c>
      <c r="O29" s="307" t="str">
        <f t="shared" si="3"/>
        <v/>
      </c>
      <c r="P29" s="223"/>
      <c r="Q29" s="223"/>
      <c r="R29" s="235">
        <f t="shared" si="4"/>
        <v>0</v>
      </c>
      <c r="S29" s="235">
        <f t="shared" si="5"/>
        <v>0</v>
      </c>
      <c r="T29" s="186"/>
    </row>
    <row r="30" ht="28.5" customHeight="1" spans="1:20">
      <c r="A30" s="36">
        <v>23</v>
      </c>
      <c r="B30" s="166"/>
      <c r="C30" s="166"/>
      <c r="D30" s="165"/>
      <c r="E30" s="166"/>
      <c r="F30" s="166"/>
      <c r="G30" s="166"/>
      <c r="H30" s="294"/>
      <c r="I30" s="223"/>
      <c r="J30" s="254"/>
      <c r="K30" s="223"/>
      <c r="L30" s="223"/>
      <c r="M30" s="223"/>
      <c r="N30" s="307" t="str">
        <f t="shared" si="2"/>
        <v/>
      </c>
      <c r="O30" s="307" t="str">
        <f t="shared" si="3"/>
        <v/>
      </c>
      <c r="P30" s="223"/>
      <c r="Q30" s="223"/>
      <c r="R30" s="235">
        <f t="shared" si="4"/>
        <v>0</v>
      </c>
      <c r="S30" s="235">
        <f t="shared" si="5"/>
        <v>0</v>
      </c>
      <c r="T30" s="321"/>
    </row>
    <row r="31" ht="28.5" customHeight="1" spans="1:20">
      <c r="A31" s="36">
        <v>24</v>
      </c>
      <c r="B31" s="166"/>
      <c r="C31" s="166"/>
      <c r="D31" s="165"/>
      <c r="E31" s="166"/>
      <c r="F31" s="166"/>
      <c r="G31" s="166"/>
      <c r="H31" s="294"/>
      <c r="I31" s="223"/>
      <c r="J31" s="254"/>
      <c r="K31" s="223"/>
      <c r="L31" s="223"/>
      <c r="M31" s="223"/>
      <c r="N31" s="307" t="str">
        <f t="shared" si="2"/>
        <v/>
      </c>
      <c r="O31" s="307" t="str">
        <f t="shared" si="3"/>
        <v/>
      </c>
      <c r="P31" s="223"/>
      <c r="Q31" s="223"/>
      <c r="R31" s="235">
        <f t="shared" si="4"/>
        <v>0</v>
      </c>
      <c r="S31" s="235">
        <f t="shared" si="5"/>
        <v>0</v>
      </c>
      <c r="T31" s="321"/>
    </row>
    <row r="32" ht="28.5" customHeight="1" spans="1:20">
      <c r="A32" s="36">
        <v>25</v>
      </c>
      <c r="B32" s="166"/>
      <c r="C32" s="166"/>
      <c r="D32" s="165"/>
      <c r="E32" s="166"/>
      <c r="F32" s="166"/>
      <c r="G32" s="166"/>
      <c r="H32" s="294"/>
      <c r="I32" s="223"/>
      <c r="J32" s="254"/>
      <c r="K32" s="223"/>
      <c r="L32" s="223"/>
      <c r="M32" s="308"/>
      <c r="N32" s="307" t="str">
        <f t="shared" si="2"/>
        <v/>
      </c>
      <c r="O32" s="307" t="str">
        <f t="shared" si="3"/>
        <v/>
      </c>
      <c r="P32" s="223"/>
      <c r="Q32" s="223"/>
      <c r="R32" s="235">
        <f t="shared" si="4"/>
        <v>0</v>
      </c>
      <c r="S32" s="235">
        <f t="shared" si="5"/>
        <v>0</v>
      </c>
      <c r="T32" s="321"/>
    </row>
    <row r="33" ht="28.5" customHeight="1" spans="1:20">
      <c r="A33" s="36">
        <v>26</v>
      </c>
      <c r="B33" s="166"/>
      <c r="C33" s="166"/>
      <c r="D33" s="165"/>
      <c r="E33" s="166"/>
      <c r="F33" s="166"/>
      <c r="G33" s="166"/>
      <c r="H33" s="294"/>
      <c r="I33" s="223"/>
      <c r="J33" s="254"/>
      <c r="K33" s="223"/>
      <c r="L33" s="309"/>
      <c r="M33" s="308"/>
      <c r="N33" s="307" t="str">
        <f t="shared" si="2"/>
        <v/>
      </c>
      <c r="O33" s="307" t="str">
        <f t="shared" si="3"/>
        <v/>
      </c>
      <c r="P33" s="223"/>
      <c r="Q33" s="223"/>
      <c r="R33" s="235">
        <f t="shared" si="4"/>
        <v>0</v>
      </c>
      <c r="S33" s="235">
        <f t="shared" si="5"/>
        <v>0</v>
      </c>
      <c r="T33" s="321"/>
    </row>
    <row r="34" ht="28.5" customHeight="1" spans="1:20">
      <c r="A34" s="36">
        <v>27</v>
      </c>
      <c r="B34" s="166"/>
      <c r="C34" s="166"/>
      <c r="D34" s="165"/>
      <c r="E34" s="166"/>
      <c r="F34" s="166"/>
      <c r="G34" s="166"/>
      <c r="H34" s="294"/>
      <c r="I34" s="223"/>
      <c r="J34" s="254"/>
      <c r="K34" s="223"/>
      <c r="L34" s="310"/>
      <c r="M34" s="308"/>
      <c r="N34" s="307" t="str">
        <f t="shared" si="2"/>
        <v/>
      </c>
      <c r="O34" s="307" t="str">
        <f t="shared" si="3"/>
        <v/>
      </c>
      <c r="P34" s="223"/>
      <c r="Q34" s="223"/>
      <c r="R34" s="235">
        <f t="shared" si="4"/>
        <v>0</v>
      </c>
      <c r="S34" s="235">
        <f t="shared" si="5"/>
        <v>0</v>
      </c>
      <c r="T34" s="321"/>
    </row>
    <row r="35" ht="28.5" customHeight="1" spans="1:20">
      <c r="A35" s="36">
        <v>28</v>
      </c>
      <c r="B35" s="166"/>
      <c r="C35" s="166"/>
      <c r="D35" s="165"/>
      <c r="E35" s="166"/>
      <c r="F35" s="166"/>
      <c r="G35" s="166"/>
      <c r="H35" s="294"/>
      <c r="I35" s="223"/>
      <c r="J35" s="254"/>
      <c r="K35" s="223"/>
      <c r="L35" s="311"/>
      <c r="M35" s="308"/>
      <c r="N35" s="307" t="str">
        <f t="shared" si="2"/>
        <v/>
      </c>
      <c r="O35" s="307" t="str">
        <f t="shared" si="3"/>
        <v/>
      </c>
      <c r="P35" s="223"/>
      <c r="Q35" s="223"/>
      <c r="R35" s="235">
        <f t="shared" si="4"/>
        <v>0</v>
      </c>
      <c r="S35" s="235">
        <f t="shared" si="5"/>
        <v>0</v>
      </c>
      <c r="T35" s="321"/>
    </row>
    <row r="36" ht="28.5" customHeight="1" spans="1:20">
      <c r="A36" s="36">
        <v>29</v>
      </c>
      <c r="B36" s="166"/>
      <c r="C36" s="166"/>
      <c r="D36" s="165"/>
      <c r="E36" s="166"/>
      <c r="F36" s="166"/>
      <c r="G36" s="166"/>
      <c r="H36" s="294"/>
      <c r="I36" s="223"/>
      <c r="J36" s="254"/>
      <c r="K36" s="223"/>
      <c r="L36" s="223"/>
      <c r="M36" s="308"/>
      <c r="N36" s="307" t="str">
        <f t="shared" si="2"/>
        <v/>
      </c>
      <c r="O36" s="307" t="str">
        <f t="shared" si="3"/>
        <v/>
      </c>
      <c r="P36" s="223"/>
      <c r="Q36" s="223"/>
      <c r="R36" s="235">
        <f t="shared" si="4"/>
        <v>0</v>
      </c>
      <c r="S36" s="235">
        <f t="shared" si="5"/>
        <v>0</v>
      </c>
      <c r="T36" s="321"/>
    </row>
    <row r="37" ht="28.5" customHeight="1" spans="1:20">
      <c r="A37" s="36">
        <v>30</v>
      </c>
      <c r="B37" s="166"/>
      <c r="C37" s="166"/>
      <c r="D37" s="165"/>
      <c r="E37" s="166"/>
      <c r="F37" s="166"/>
      <c r="G37" s="166"/>
      <c r="H37" s="294"/>
      <c r="I37" s="223"/>
      <c r="J37" s="254"/>
      <c r="K37" s="223"/>
      <c r="L37" s="223"/>
      <c r="M37" s="308"/>
      <c r="N37" s="307" t="str">
        <f t="shared" si="2"/>
        <v/>
      </c>
      <c r="O37" s="307" t="str">
        <f t="shared" si="3"/>
        <v/>
      </c>
      <c r="P37" s="223"/>
      <c r="Q37" s="223"/>
      <c r="R37" s="235">
        <f t="shared" si="4"/>
        <v>0</v>
      </c>
      <c r="S37" s="235">
        <f t="shared" si="5"/>
        <v>0</v>
      </c>
      <c r="T37" s="321"/>
    </row>
    <row r="38" ht="28.5" customHeight="1" spans="1:20">
      <c r="A38" s="36">
        <v>31</v>
      </c>
      <c r="B38" s="166"/>
      <c r="C38" s="166"/>
      <c r="D38" s="165"/>
      <c r="E38" s="166"/>
      <c r="F38" s="166"/>
      <c r="G38" s="166"/>
      <c r="H38" s="294"/>
      <c r="I38" s="223"/>
      <c r="J38" s="254"/>
      <c r="K38" s="223"/>
      <c r="L38" s="223"/>
      <c r="M38" s="308"/>
      <c r="N38" s="307" t="str">
        <f t="shared" si="2"/>
        <v/>
      </c>
      <c r="O38" s="307" t="str">
        <f t="shared" si="3"/>
        <v/>
      </c>
      <c r="P38" s="223"/>
      <c r="Q38" s="223"/>
      <c r="R38" s="235">
        <f t="shared" si="4"/>
        <v>0</v>
      </c>
      <c r="S38" s="235">
        <f t="shared" si="5"/>
        <v>0</v>
      </c>
      <c r="T38" s="321"/>
    </row>
    <row r="39" ht="28.5" customHeight="1" spans="1:20">
      <c r="A39" s="36">
        <v>32</v>
      </c>
      <c r="B39" s="166"/>
      <c r="C39" s="166"/>
      <c r="D39" s="165"/>
      <c r="E39" s="166"/>
      <c r="F39" s="166"/>
      <c r="G39" s="166"/>
      <c r="H39" s="294"/>
      <c r="I39" s="223"/>
      <c r="J39" s="254"/>
      <c r="K39" s="223"/>
      <c r="L39" s="223"/>
      <c r="M39" s="308"/>
      <c r="N39" s="307" t="str">
        <f t="shared" si="2"/>
        <v/>
      </c>
      <c r="O39" s="307" t="str">
        <f t="shared" si="3"/>
        <v/>
      </c>
      <c r="P39" s="223"/>
      <c r="Q39" s="223"/>
      <c r="R39" s="235">
        <f t="shared" si="4"/>
        <v>0</v>
      </c>
      <c r="S39" s="235">
        <f t="shared" si="5"/>
        <v>0</v>
      </c>
      <c r="T39" s="321"/>
    </row>
    <row r="40" ht="28.5" customHeight="1" spans="1:20">
      <c r="A40" s="36">
        <v>33</v>
      </c>
      <c r="B40" s="166"/>
      <c r="C40" s="166"/>
      <c r="D40" s="165"/>
      <c r="E40" s="166"/>
      <c r="F40" s="166"/>
      <c r="G40" s="166"/>
      <c r="H40" s="294"/>
      <c r="I40" s="223"/>
      <c r="J40" s="254"/>
      <c r="K40" s="223"/>
      <c r="L40" s="223"/>
      <c r="M40" s="308"/>
      <c r="N40" s="307" t="str">
        <f t="shared" si="2"/>
        <v/>
      </c>
      <c r="O40" s="307" t="str">
        <f t="shared" si="3"/>
        <v/>
      </c>
      <c r="P40" s="223"/>
      <c r="Q40" s="223"/>
      <c r="R40" s="235">
        <f t="shared" si="4"/>
        <v>0</v>
      </c>
      <c r="S40" s="235">
        <f t="shared" si="5"/>
        <v>0</v>
      </c>
      <c r="T40" s="321"/>
    </row>
    <row r="41" ht="28.5" customHeight="1" spans="1:20">
      <c r="A41" s="36">
        <v>34</v>
      </c>
      <c r="B41" s="166"/>
      <c r="C41" s="166"/>
      <c r="D41" s="165"/>
      <c r="E41" s="166"/>
      <c r="F41" s="166"/>
      <c r="G41" s="166"/>
      <c r="H41" s="294"/>
      <c r="I41" s="223"/>
      <c r="J41" s="254"/>
      <c r="K41" s="223"/>
      <c r="L41" s="223"/>
      <c r="M41" s="308"/>
      <c r="N41" s="307" t="str">
        <f t="shared" ref="N41:N72" si="6">IFERROR(L41/K41,"")</f>
        <v/>
      </c>
      <c r="O41" s="307" t="str">
        <f t="shared" ref="O41:O72" si="7">IFERROR(M41/L41,"")</f>
        <v/>
      </c>
      <c r="P41" s="223"/>
      <c r="Q41" s="223"/>
      <c r="R41" s="235">
        <f t="shared" ref="R41:R72" si="8">P41*(K41-L41)+Q41*(L41-M41)</f>
        <v>0</v>
      </c>
      <c r="S41" s="235">
        <f t="shared" ref="S41:S72" si="9">I41*K41-R41</f>
        <v>0</v>
      </c>
      <c r="T41" s="321"/>
    </row>
    <row r="42" ht="28.5" customHeight="1" spans="1:20">
      <c r="A42" s="36">
        <v>35</v>
      </c>
      <c r="B42" s="166"/>
      <c r="C42" s="166"/>
      <c r="D42" s="165"/>
      <c r="E42" s="166"/>
      <c r="F42" s="166"/>
      <c r="G42" s="166"/>
      <c r="H42" s="294"/>
      <c r="I42" s="223"/>
      <c r="J42" s="254"/>
      <c r="K42" s="223"/>
      <c r="L42" s="223"/>
      <c r="M42" s="308"/>
      <c r="N42" s="307" t="str">
        <f t="shared" si="6"/>
        <v/>
      </c>
      <c r="O42" s="307" t="str">
        <f t="shared" si="7"/>
        <v/>
      </c>
      <c r="P42" s="223"/>
      <c r="Q42" s="223"/>
      <c r="R42" s="235">
        <f t="shared" si="8"/>
        <v>0</v>
      </c>
      <c r="S42" s="235">
        <f t="shared" si="9"/>
        <v>0</v>
      </c>
      <c r="T42" s="321"/>
    </row>
    <row r="43" ht="28.5" customHeight="1" spans="1:20">
      <c r="A43" s="36">
        <v>36</v>
      </c>
      <c r="B43" s="166"/>
      <c r="C43" s="166"/>
      <c r="D43" s="165"/>
      <c r="E43" s="166"/>
      <c r="F43" s="166"/>
      <c r="G43" s="166"/>
      <c r="H43" s="294"/>
      <c r="I43" s="223"/>
      <c r="J43" s="254"/>
      <c r="K43" s="223"/>
      <c r="L43" s="223"/>
      <c r="M43" s="308"/>
      <c r="N43" s="307" t="str">
        <f t="shared" si="6"/>
        <v/>
      </c>
      <c r="O43" s="307" t="str">
        <f t="shared" si="7"/>
        <v/>
      </c>
      <c r="P43" s="223"/>
      <c r="Q43" s="223"/>
      <c r="R43" s="235">
        <f t="shared" si="8"/>
        <v>0</v>
      </c>
      <c r="S43" s="235">
        <f t="shared" si="9"/>
        <v>0</v>
      </c>
      <c r="T43" s="321"/>
    </row>
    <row r="44" ht="28.5" customHeight="1" spans="1:20">
      <c r="A44" s="36">
        <v>37</v>
      </c>
      <c r="B44" s="166"/>
      <c r="C44" s="166"/>
      <c r="D44" s="165"/>
      <c r="E44" s="166"/>
      <c r="F44" s="166"/>
      <c r="G44" s="166"/>
      <c r="H44" s="294"/>
      <c r="I44" s="223"/>
      <c r="J44" s="254"/>
      <c r="K44" s="223"/>
      <c r="L44" s="223"/>
      <c r="M44" s="308"/>
      <c r="N44" s="307" t="str">
        <f t="shared" si="6"/>
        <v/>
      </c>
      <c r="O44" s="307" t="str">
        <f t="shared" si="7"/>
        <v/>
      </c>
      <c r="P44" s="223"/>
      <c r="Q44" s="223"/>
      <c r="R44" s="235">
        <f t="shared" si="8"/>
        <v>0</v>
      </c>
      <c r="S44" s="235">
        <f t="shared" si="9"/>
        <v>0</v>
      </c>
      <c r="T44" s="321"/>
    </row>
    <row r="45" ht="28.5" customHeight="1" spans="1:20">
      <c r="A45" s="36">
        <v>38</v>
      </c>
      <c r="B45" s="166"/>
      <c r="C45" s="166"/>
      <c r="D45" s="165"/>
      <c r="E45" s="166"/>
      <c r="F45" s="166"/>
      <c r="G45" s="166"/>
      <c r="H45" s="294"/>
      <c r="I45" s="223"/>
      <c r="J45" s="254"/>
      <c r="K45" s="223"/>
      <c r="L45" s="223"/>
      <c r="M45" s="308"/>
      <c r="N45" s="307" t="str">
        <f t="shared" si="6"/>
        <v/>
      </c>
      <c r="O45" s="307" t="str">
        <f t="shared" si="7"/>
        <v/>
      </c>
      <c r="P45" s="223"/>
      <c r="Q45" s="223"/>
      <c r="R45" s="235">
        <f t="shared" si="8"/>
        <v>0</v>
      </c>
      <c r="S45" s="235">
        <f t="shared" si="9"/>
        <v>0</v>
      </c>
      <c r="T45" s="321"/>
    </row>
    <row r="46" ht="28.5" customHeight="1" spans="1:20">
      <c r="A46" s="36">
        <v>39</v>
      </c>
      <c r="B46" s="166"/>
      <c r="C46" s="166"/>
      <c r="D46" s="165"/>
      <c r="E46" s="166"/>
      <c r="F46" s="166"/>
      <c r="G46" s="166"/>
      <c r="H46" s="294"/>
      <c r="I46" s="223"/>
      <c r="J46" s="254"/>
      <c r="K46" s="223"/>
      <c r="L46" s="223"/>
      <c r="M46" s="308"/>
      <c r="N46" s="307" t="str">
        <f t="shared" si="6"/>
        <v/>
      </c>
      <c r="O46" s="307" t="str">
        <f t="shared" si="7"/>
        <v/>
      </c>
      <c r="P46" s="223"/>
      <c r="Q46" s="223"/>
      <c r="R46" s="235">
        <f t="shared" si="8"/>
        <v>0</v>
      </c>
      <c r="S46" s="235">
        <f t="shared" si="9"/>
        <v>0</v>
      </c>
      <c r="T46" s="321"/>
    </row>
    <row r="47" ht="28.5" customHeight="1" spans="1:20">
      <c r="A47" s="36">
        <v>40</v>
      </c>
      <c r="B47" s="166"/>
      <c r="C47" s="166"/>
      <c r="D47" s="165"/>
      <c r="E47" s="166"/>
      <c r="F47" s="166"/>
      <c r="G47" s="166"/>
      <c r="H47" s="294"/>
      <c r="I47" s="223"/>
      <c r="J47" s="254"/>
      <c r="K47" s="223"/>
      <c r="L47" s="223"/>
      <c r="M47" s="308"/>
      <c r="N47" s="307" t="str">
        <f t="shared" si="6"/>
        <v/>
      </c>
      <c r="O47" s="307" t="str">
        <f t="shared" si="7"/>
        <v/>
      </c>
      <c r="P47" s="223"/>
      <c r="Q47" s="223"/>
      <c r="R47" s="235">
        <f t="shared" si="8"/>
        <v>0</v>
      </c>
      <c r="S47" s="235">
        <f t="shared" si="9"/>
        <v>0</v>
      </c>
      <c r="T47" s="321"/>
    </row>
    <row r="48" ht="28.5" customHeight="1" spans="1:20">
      <c r="A48" s="36">
        <v>41</v>
      </c>
      <c r="B48" s="166"/>
      <c r="C48" s="166"/>
      <c r="D48" s="165"/>
      <c r="E48" s="166"/>
      <c r="F48" s="166"/>
      <c r="G48" s="166"/>
      <c r="H48" s="294"/>
      <c r="I48" s="223"/>
      <c r="J48" s="254"/>
      <c r="K48" s="223"/>
      <c r="L48" s="223"/>
      <c r="M48" s="308"/>
      <c r="N48" s="307" t="str">
        <f t="shared" si="6"/>
        <v/>
      </c>
      <c r="O48" s="307" t="str">
        <f t="shared" si="7"/>
        <v/>
      </c>
      <c r="P48" s="223"/>
      <c r="Q48" s="223"/>
      <c r="R48" s="235">
        <f t="shared" si="8"/>
        <v>0</v>
      </c>
      <c r="S48" s="235">
        <f t="shared" si="9"/>
        <v>0</v>
      </c>
      <c r="T48" s="321"/>
    </row>
    <row r="49" ht="28.5" customHeight="1" spans="1:20">
      <c r="A49" s="36">
        <v>42</v>
      </c>
      <c r="B49" s="166"/>
      <c r="C49" s="166"/>
      <c r="D49" s="165"/>
      <c r="E49" s="166"/>
      <c r="F49" s="166"/>
      <c r="G49" s="166"/>
      <c r="H49" s="294"/>
      <c r="I49" s="223"/>
      <c r="J49" s="254"/>
      <c r="K49" s="223"/>
      <c r="L49" s="223"/>
      <c r="M49" s="308"/>
      <c r="N49" s="307" t="str">
        <f t="shared" si="6"/>
        <v/>
      </c>
      <c r="O49" s="307" t="str">
        <f t="shared" si="7"/>
        <v/>
      </c>
      <c r="P49" s="223"/>
      <c r="Q49" s="223"/>
      <c r="R49" s="235">
        <f t="shared" si="8"/>
        <v>0</v>
      </c>
      <c r="S49" s="235">
        <f t="shared" si="9"/>
        <v>0</v>
      </c>
      <c r="T49" s="321"/>
    </row>
    <row r="50" ht="28.5" customHeight="1" spans="1:20">
      <c r="A50" s="36">
        <v>43</v>
      </c>
      <c r="B50" s="166"/>
      <c r="C50" s="166"/>
      <c r="D50" s="165"/>
      <c r="E50" s="166"/>
      <c r="F50" s="166"/>
      <c r="G50" s="166"/>
      <c r="H50" s="294"/>
      <c r="I50" s="223"/>
      <c r="J50" s="254"/>
      <c r="K50" s="223"/>
      <c r="L50" s="223"/>
      <c r="M50" s="308"/>
      <c r="N50" s="307" t="str">
        <f t="shared" si="6"/>
        <v/>
      </c>
      <c r="O50" s="307" t="str">
        <f t="shared" si="7"/>
        <v/>
      </c>
      <c r="P50" s="223"/>
      <c r="Q50" s="223"/>
      <c r="R50" s="235">
        <f t="shared" si="8"/>
        <v>0</v>
      </c>
      <c r="S50" s="235">
        <f t="shared" si="9"/>
        <v>0</v>
      </c>
      <c r="T50" s="321"/>
    </row>
    <row r="51" ht="28.5" customHeight="1" spans="1:20">
      <c r="A51" s="36">
        <v>44</v>
      </c>
      <c r="B51" s="166"/>
      <c r="C51" s="166"/>
      <c r="D51" s="165"/>
      <c r="E51" s="166"/>
      <c r="F51" s="166"/>
      <c r="G51" s="166"/>
      <c r="H51" s="294"/>
      <c r="I51" s="223"/>
      <c r="J51" s="254"/>
      <c r="K51" s="223"/>
      <c r="L51" s="223"/>
      <c r="M51" s="308"/>
      <c r="N51" s="307" t="str">
        <f t="shared" si="6"/>
        <v/>
      </c>
      <c r="O51" s="307" t="str">
        <f t="shared" si="7"/>
        <v/>
      </c>
      <c r="P51" s="223"/>
      <c r="Q51" s="223"/>
      <c r="R51" s="235">
        <f t="shared" si="8"/>
        <v>0</v>
      </c>
      <c r="S51" s="235">
        <f t="shared" si="9"/>
        <v>0</v>
      </c>
      <c r="T51" s="321"/>
    </row>
    <row r="52" ht="28.5" customHeight="1" spans="1:20">
      <c r="A52" s="36">
        <v>45</v>
      </c>
      <c r="B52" s="166"/>
      <c r="C52" s="166"/>
      <c r="D52" s="165"/>
      <c r="E52" s="166"/>
      <c r="F52" s="166"/>
      <c r="G52" s="166"/>
      <c r="H52" s="294"/>
      <c r="I52" s="223"/>
      <c r="J52" s="254"/>
      <c r="K52" s="223"/>
      <c r="L52" s="223"/>
      <c r="M52" s="308"/>
      <c r="N52" s="307" t="str">
        <f t="shared" si="6"/>
        <v/>
      </c>
      <c r="O52" s="307" t="str">
        <f t="shared" si="7"/>
        <v/>
      </c>
      <c r="P52" s="223"/>
      <c r="Q52" s="223"/>
      <c r="R52" s="235">
        <f t="shared" si="8"/>
        <v>0</v>
      </c>
      <c r="S52" s="235">
        <f t="shared" si="9"/>
        <v>0</v>
      </c>
      <c r="T52" s="321"/>
    </row>
    <row r="53" ht="28.5" customHeight="1" spans="1:20">
      <c r="A53" s="36">
        <v>46</v>
      </c>
      <c r="B53" s="166"/>
      <c r="C53" s="166"/>
      <c r="D53" s="165"/>
      <c r="E53" s="166"/>
      <c r="F53" s="166"/>
      <c r="G53" s="166"/>
      <c r="H53" s="294"/>
      <c r="I53" s="223"/>
      <c r="J53" s="254"/>
      <c r="K53" s="223"/>
      <c r="L53" s="223"/>
      <c r="M53" s="308"/>
      <c r="N53" s="307" t="str">
        <f t="shared" si="6"/>
        <v/>
      </c>
      <c r="O53" s="307" t="str">
        <f t="shared" si="7"/>
        <v/>
      </c>
      <c r="P53" s="223"/>
      <c r="Q53" s="223"/>
      <c r="R53" s="235">
        <f t="shared" si="8"/>
        <v>0</v>
      </c>
      <c r="S53" s="235">
        <f t="shared" si="9"/>
        <v>0</v>
      </c>
      <c r="T53" s="321"/>
    </row>
    <row r="54" ht="28.5" customHeight="1" spans="1:20">
      <c r="A54" s="36">
        <v>47</v>
      </c>
      <c r="B54" s="166"/>
      <c r="C54" s="166"/>
      <c r="D54" s="165"/>
      <c r="E54" s="166"/>
      <c r="F54" s="166"/>
      <c r="G54" s="166"/>
      <c r="H54" s="294"/>
      <c r="I54" s="223"/>
      <c r="J54" s="254"/>
      <c r="K54" s="223"/>
      <c r="L54" s="223"/>
      <c r="M54" s="308"/>
      <c r="N54" s="307" t="str">
        <f t="shared" si="6"/>
        <v/>
      </c>
      <c r="O54" s="307" t="str">
        <f t="shared" si="7"/>
        <v/>
      </c>
      <c r="P54" s="223"/>
      <c r="Q54" s="223"/>
      <c r="R54" s="235">
        <f t="shared" si="8"/>
        <v>0</v>
      </c>
      <c r="S54" s="235">
        <f t="shared" si="9"/>
        <v>0</v>
      </c>
      <c r="T54" s="321"/>
    </row>
    <row r="55" ht="28.5" customHeight="1" spans="1:20">
      <c r="A55" s="36">
        <v>48</v>
      </c>
      <c r="B55" s="166"/>
      <c r="C55" s="166"/>
      <c r="D55" s="165"/>
      <c r="E55" s="166"/>
      <c r="F55" s="166"/>
      <c r="G55" s="166"/>
      <c r="H55" s="294"/>
      <c r="I55" s="223"/>
      <c r="J55" s="254"/>
      <c r="K55" s="223"/>
      <c r="L55" s="223"/>
      <c r="M55" s="308"/>
      <c r="N55" s="307" t="str">
        <f t="shared" si="6"/>
        <v/>
      </c>
      <c r="O55" s="307" t="str">
        <f t="shared" si="7"/>
        <v/>
      </c>
      <c r="P55" s="223"/>
      <c r="Q55" s="223"/>
      <c r="R55" s="235">
        <f t="shared" si="8"/>
        <v>0</v>
      </c>
      <c r="S55" s="235">
        <f t="shared" si="9"/>
        <v>0</v>
      </c>
      <c r="T55" s="321"/>
    </row>
    <row r="56" ht="28.5" customHeight="1" spans="1:20">
      <c r="A56" s="36">
        <v>49</v>
      </c>
      <c r="B56" s="166"/>
      <c r="C56" s="166"/>
      <c r="D56" s="165"/>
      <c r="E56" s="166"/>
      <c r="F56" s="166"/>
      <c r="G56" s="166"/>
      <c r="H56" s="294"/>
      <c r="I56" s="223"/>
      <c r="J56" s="254"/>
      <c r="K56" s="223"/>
      <c r="L56" s="223"/>
      <c r="M56" s="308"/>
      <c r="N56" s="307" t="str">
        <f t="shared" si="6"/>
        <v/>
      </c>
      <c r="O56" s="307" t="str">
        <f t="shared" si="7"/>
        <v/>
      </c>
      <c r="P56" s="223"/>
      <c r="Q56" s="223"/>
      <c r="R56" s="235">
        <f t="shared" si="8"/>
        <v>0</v>
      </c>
      <c r="S56" s="235">
        <f t="shared" si="9"/>
        <v>0</v>
      </c>
      <c r="T56" s="321"/>
    </row>
    <row r="57" ht="28.5" customHeight="1" spans="1:20">
      <c r="A57" s="36">
        <v>50</v>
      </c>
      <c r="B57" s="166"/>
      <c r="C57" s="166"/>
      <c r="D57" s="165"/>
      <c r="E57" s="166"/>
      <c r="F57" s="166"/>
      <c r="G57" s="166"/>
      <c r="H57" s="294"/>
      <c r="I57" s="223"/>
      <c r="J57" s="254"/>
      <c r="K57" s="223"/>
      <c r="L57" s="223"/>
      <c r="M57" s="308"/>
      <c r="N57" s="307" t="str">
        <f t="shared" si="6"/>
        <v/>
      </c>
      <c r="O57" s="307" t="str">
        <f t="shared" si="7"/>
        <v/>
      </c>
      <c r="P57" s="223"/>
      <c r="Q57" s="223"/>
      <c r="R57" s="235">
        <f t="shared" si="8"/>
        <v>0</v>
      </c>
      <c r="S57" s="235">
        <f t="shared" si="9"/>
        <v>0</v>
      </c>
      <c r="T57" s="321"/>
    </row>
    <row r="58" ht="28.5" customHeight="1" spans="1:20">
      <c r="A58" s="36">
        <v>51</v>
      </c>
      <c r="B58" s="166"/>
      <c r="C58" s="166"/>
      <c r="D58" s="165"/>
      <c r="E58" s="166"/>
      <c r="F58" s="166"/>
      <c r="G58" s="166"/>
      <c r="H58" s="294"/>
      <c r="I58" s="223"/>
      <c r="J58" s="254"/>
      <c r="K58" s="223"/>
      <c r="L58" s="223"/>
      <c r="M58" s="308"/>
      <c r="N58" s="307" t="str">
        <f t="shared" si="6"/>
        <v/>
      </c>
      <c r="O58" s="307" t="str">
        <f t="shared" si="7"/>
        <v/>
      </c>
      <c r="P58" s="223"/>
      <c r="Q58" s="223"/>
      <c r="R58" s="235">
        <f t="shared" si="8"/>
        <v>0</v>
      </c>
      <c r="S58" s="235">
        <f t="shared" si="9"/>
        <v>0</v>
      </c>
      <c r="T58" s="321"/>
    </row>
    <row r="59" ht="28.5" customHeight="1" spans="1:20">
      <c r="A59" s="36">
        <v>52</v>
      </c>
      <c r="B59" s="166"/>
      <c r="C59" s="166"/>
      <c r="D59" s="165"/>
      <c r="E59" s="166"/>
      <c r="F59" s="166"/>
      <c r="G59" s="166"/>
      <c r="H59" s="294"/>
      <c r="I59" s="223"/>
      <c r="J59" s="254"/>
      <c r="K59" s="223"/>
      <c r="L59" s="223"/>
      <c r="M59" s="308"/>
      <c r="N59" s="307" t="str">
        <f t="shared" si="6"/>
        <v/>
      </c>
      <c r="O59" s="307" t="str">
        <f t="shared" si="7"/>
        <v/>
      </c>
      <c r="P59" s="223"/>
      <c r="Q59" s="223"/>
      <c r="R59" s="235">
        <f t="shared" si="8"/>
        <v>0</v>
      </c>
      <c r="S59" s="235">
        <f t="shared" si="9"/>
        <v>0</v>
      </c>
      <c r="T59" s="321"/>
    </row>
    <row r="60" ht="28.5" customHeight="1" spans="1:20">
      <c r="A60" s="36">
        <v>53</v>
      </c>
      <c r="B60" s="166"/>
      <c r="C60" s="166"/>
      <c r="D60" s="165"/>
      <c r="E60" s="166"/>
      <c r="F60" s="166"/>
      <c r="G60" s="166"/>
      <c r="H60" s="294"/>
      <c r="I60" s="223"/>
      <c r="J60" s="254"/>
      <c r="K60" s="223"/>
      <c r="L60" s="223"/>
      <c r="M60" s="308"/>
      <c r="N60" s="307" t="str">
        <f t="shared" si="6"/>
        <v/>
      </c>
      <c r="O60" s="307" t="str">
        <f t="shared" si="7"/>
        <v/>
      </c>
      <c r="P60" s="223"/>
      <c r="Q60" s="223"/>
      <c r="R60" s="235">
        <f t="shared" si="8"/>
        <v>0</v>
      </c>
      <c r="S60" s="235">
        <f t="shared" si="9"/>
        <v>0</v>
      </c>
      <c r="T60" s="321"/>
    </row>
    <row r="61" ht="28.5" customHeight="1" spans="1:20">
      <c r="A61" s="36">
        <v>54</v>
      </c>
      <c r="B61" s="166"/>
      <c r="C61" s="166"/>
      <c r="D61" s="165"/>
      <c r="E61" s="166"/>
      <c r="F61" s="166"/>
      <c r="G61" s="166"/>
      <c r="H61" s="294"/>
      <c r="I61" s="223"/>
      <c r="J61" s="254"/>
      <c r="K61" s="223"/>
      <c r="L61" s="223"/>
      <c r="M61" s="308"/>
      <c r="N61" s="307" t="str">
        <f t="shared" si="6"/>
        <v/>
      </c>
      <c r="O61" s="307" t="str">
        <f t="shared" si="7"/>
        <v/>
      </c>
      <c r="P61" s="223"/>
      <c r="Q61" s="223"/>
      <c r="R61" s="235">
        <f t="shared" si="8"/>
        <v>0</v>
      </c>
      <c r="S61" s="235">
        <f t="shared" si="9"/>
        <v>0</v>
      </c>
      <c r="T61" s="321"/>
    </row>
    <row r="62" ht="28.5" customHeight="1" spans="1:20">
      <c r="A62" s="36">
        <v>55</v>
      </c>
      <c r="B62" s="166"/>
      <c r="C62" s="166"/>
      <c r="D62" s="165"/>
      <c r="E62" s="166"/>
      <c r="F62" s="166"/>
      <c r="G62" s="166"/>
      <c r="H62" s="294"/>
      <c r="I62" s="223"/>
      <c r="J62" s="254"/>
      <c r="K62" s="223"/>
      <c r="L62" s="223"/>
      <c r="M62" s="308"/>
      <c r="N62" s="307" t="str">
        <f t="shared" si="6"/>
        <v/>
      </c>
      <c r="O62" s="307" t="str">
        <f t="shared" si="7"/>
        <v/>
      </c>
      <c r="P62" s="223"/>
      <c r="Q62" s="223"/>
      <c r="R62" s="235">
        <f t="shared" si="8"/>
        <v>0</v>
      </c>
      <c r="S62" s="235">
        <f t="shared" si="9"/>
        <v>0</v>
      </c>
      <c r="T62" s="321"/>
    </row>
    <row r="63" ht="28.5" customHeight="1" spans="1:20">
      <c r="A63" s="36">
        <v>56</v>
      </c>
      <c r="B63" s="166"/>
      <c r="C63" s="166"/>
      <c r="D63" s="165"/>
      <c r="E63" s="166"/>
      <c r="F63" s="166"/>
      <c r="G63" s="166"/>
      <c r="H63" s="294"/>
      <c r="I63" s="223"/>
      <c r="J63" s="254"/>
      <c r="K63" s="223"/>
      <c r="L63" s="223"/>
      <c r="M63" s="308"/>
      <c r="N63" s="307" t="str">
        <f t="shared" si="6"/>
        <v/>
      </c>
      <c r="O63" s="307" t="str">
        <f t="shared" si="7"/>
        <v/>
      </c>
      <c r="P63" s="223"/>
      <c r="Q63" s="223"/>
      <c r="R63" s="235">
        <f t="shared" si="8"/>
        <v>0</v>
      </c>
      <c r="S63" s="235">
        <f t="shared" si="9"/>
        <v>0</v>
      </c>
      <c r="T63" s="321"/>
    </row>
    <row r="64" ht="28.5" customHeight="1" spans="1:20">
      <c r="A64" s="36">
        <v>57</v>
      </c>
      <c r="B64" s="166"/>
      <c r="C64" s="166"/>
      <c r="D64" s="165"/>
      <c r="E64" s="166"/>
      <c r="F64" s="166"/>
      <c r="G64" s="166"/>
      <c r="H64" s="294"/>
      <c r="I64" s="223"/>
      <c r="J64" s="254"/>
      <c r="K64" s="223"/>
      <c r="L64" s="223"/>
      <c r="M64" s="308"/>
      <c r="N64" s="307" t="str">
        <f t="shared" si="6"/>
        <v/>
      </c>
      <c r="O64" s="307" t="str">
        <f t="shared" si="7"/>
        <v/>
      </c>
      <c r="P64" s="223"/>
      <c r="Q64" s="223"/>
      <c r="R64" s="235">
        <f t="shared" si="8"/>
        <v>0</v>
      </c>
      <c r="S64" s="235">
        <f t="shared" si="9"/>
        <v>0</v>
      </c>
      <c r="T64" s="321"/>
    </row>
    <row r="65" ht="28.5" customHeight="1" spans="1:20">
      <c r="A65" s="36">
        <v>58</v>
      </c>
      <c r="B65" s="166"/>
      <c r="C65" s="166"/>
      <c r="D65" s="165"/>
      <c r="E65" s="166"/>
      <c r="F65" s="166"/>
      <c r="G65" s="166"/>
      <c r="H65" s="294"/>
      <c r="I65" s="223"/>
      <c r="J65" s="254"/>
      <c r="K65" s="223"/>
      <c r="L65" s="223"/>
      <c r="M65" s="308"/>
      <c r="N65" s="307" t="str">
        <f t="shared" si="6"/>
        <v/>
      </c>
      <c r="O65" s="307" t="str">
        <f t="shared" si="7"/>
        <v/>
      </c>
      <c r="P65" s="223"/>
      <c r="Q65" s="223"/>
      <c r="R65" s="235">
        <f t="shared" si="8"/>
        <v>0</v>
      </c>
      <c r="S65" s="235">
        <f t="shared" si="9"/>
        <v>0</v>
      </c>
      <c r="T65" s="321"/>
    </row>
    <row r="66" ht="28.5" customHeight="1" spans="1:20">
      <c r="A66" s="36">
        <v>59</v>
      </c>
      <c r="B66" s="166"/>
      <c r="C66" s="166"/>
      <c r="D66" s="165"/>
      <c r="E66" s="166"/>
      <c r="F66" s="166"/>
      <c r="G66" s="166"/>
      <c r="H66" s="294"/>
      <c r="I66" s="223"/>
      <c r="J66" s="254"/>
      <c r="K66" s="223"/>
      <c r="L66" s="223"/>
      <c r="M66" s="308"/>
      <c r="N66" s="307" t="str">
        <f t="shared" si="6"/>
        <v/>
      </c>
      <c r="O66" s="307" t="str">
        <f t="shared" si="7"/>
        <v/>
      </c>
      <c r="P66" s="223"/>
      <c r="Q66" s="223"/>
      <c r="R66" s="235">
        <f t="shared" si="8"/>
        <v>0</v>
      </c>
      <c r="S66" s="235">
        <f t="shared" si="9"/>
        <v>0</v>
      </c>
      <c r="T66" s="321"/>
    </row>
    <row r="67" ht="28.5" customHeight="1" spans="1:20">
      <c r="A67" s="36">
        <v>60</v>
      </c>
      <c r="B67" s="166"/>
      <c r="C67" s="166"/>
      <c r="D67" s="165"/>
      <c r="E67" s="166"/>
      <c r="F67" s="166"/>
      <c r="G67" s="166"/>
      <c r="H67" s="294"/>
      <c r="I67" s="223"/>
      <c r="J67" s="254"/>
      <c r="K67" s="223"/>
      <c r="L67" s="223"/>
      <c r="M67" s="308"/>
      <c r="N67" s="307" t="str">
        <f t="shared" si="6"/>
        <v/>
      </c>
      <c r="O67" s="307" t="str">
        <f t="shared" si="7"/>
        <v/>
      </c>
      <c r="P67" s="223"/>
      <c r="Q67" s="223"/>
      <c r="R67" s="235">
        <f t="shared" si="8"/>
        <v>0</v>
      </c>
      <c r="S67" s="235">
        <f t="shared" si="9"/>
        <v>0</v>
      </c>
      <c r="T67" s="321"/>
    </row>
    <row r="68" ht="28.5" customHeight="1" spans="1:20">
      <c r="A68" s="36">
        <v>61</v>
      </c>
      <c r="B68" s="166"/>
      <c r="C68" s="166"/>
      <c r="D68" s="165"/>
      <c r="E68" s="166"/>
      <c r="F68" s="166"/>
      <c r="G68" s="166"/>
      <c r="H68" s="294"/>
      <c r="I68" s="223"/>
      <c r="J68" s="254"/>
      <c r="K68" s="223"/>
      <c r="L68" s="223"/>
      <c r="M68" s="308"/>
      <c r="N68" s="307" t="str">
        <f t="shared" si="6"/>
        <v/>
      </c>
      <c r="O68" s="307" t="str">
        <f t="shared" si="7"/>
        <v/>
      </c>
      <c r="P68" s="223"/>
      <c r="Q68" s="223"/>
      <c r="R68" s="235">
        <f t="shared" si="8"/>
        <v>0</v>
      </c>
      <c r="S68" s="235">
        <f t="shared" si="9"/>
        <v>0</v>
      </c>
      <c r="T68" s="321"/>
    </row>
    <row r="69" ht="28.5" customHeight="1" spans="1:20">
      <c r="A69" s="36">
        <v>62</v>
      </c>
      <c r="B69" s="166"/>
      <c r="C69" s="166"/>
      <c r="D69" s="165"/>
      <c r="E69" s="166"/>
      <c r="F69" s="166"/>
      <c r="G69" s="166"/>
      <c r="H69" s="294"/>
      <c r="I69" s="223"/>
      <c r="J69" s="254"/>
      <c r="K69" s="223"/>
      <c r="L69" s="223"/>
      <c r="M69" s="308"/>
      <c r="N69" s="307" t="str">
        <f t="shared" si="6"/>
        <v/>
      </c>
      <c r="O69" s="307" t="str">
        <f t="shared" si="7"/>
        <v/>
      </c>
      <c r="P69" s="223"/>
      <c r="Q69" s="223"/>
      <c r="R69" s="235">
        <f t="shared" si="8"/>
        <v>0</v>
      </c>
      <c r="S69" s="235">
        <f t="shared" si="9"/>
        <v>0</v>
      </c>
      <c r="T69" s="321"/>
    </row>
    <row r="70" ht="28.5" customHeight="1" spans="1:20">
      <c r="A70" s="36">
        <v>63</v>
      </c>
      <c r="B70" s="166"/>
      <c r="C70" s="166"/>
      <c r="D70" s="165"/>
      <c r="E70" s="166"/>
      <c r="F70" s="166"/>
      <c r="G70" s="166"/>
      <c r="H70" s="294"/>
      <c r="I70" s="223"/>
      <c r="J70" s="254"/>
      <c r="K70" s="223"/>
      <c r="L70" s="223"/>
      <c r="M70" s="308"/>
      <c r="N70" s="307" t="str">
        <f t="shared" si="6"/>
        <v/>
      </c>
      <c r="O70" s="307" t="str">
        <f t="shared" si="7"/>
        <v/>
      </c>
      <c r="P70" s="223"/>
      <c r="Q70" s="223"/>
      <c r="R70" s="235">
        <f t="shared" si="8"/>
        <v>0</v>
      </c>
      <c r="S70" s="235">
        <f t="shared" si="9"/>
        <v>0</v>
      </c>
      <c r="T70" s="321"/>
    </row>
    <row r="71" ht="28.5" customHeight="1" spans="1:20">
      <c r="A71" s="36">
        <v>64</v>
      </c>
      <c r="B71" s="166"/>
      <c r="C71" s="166"/>
      <c r="D71" s="165"/>
      <c r="E71" s="166"/>
      <c r="F71" s="166"/>
      <c r="G71" s="166"/>
      <c r="H71" s="294"/>
      <c r="I71" s="223"/>
      <c r="J71" s="254"/>
      <c r="K71" s="223"/>
      <c r="L71" s="223"/>
      <c r="M71" s="308"/>
      <c r="N71" s="307" t="str">
        <f t="shared" si="6"/>
        <v/>
      </c>
      <c r="O71" s="307" t="str">
        <f t="shared" si="7"/>
        <v/>
      </c>
      <c r="P71" s="223"/>
      <c r="Q71" s="223"/>
      <c r="R71" s="235">
        <f t="shared" si="8"/>
        <v>0</v>
      </c>
      <c r="S71" s="235">
        <f t="shared" si="9"/>
        <v>0</v>
      </c>
      <c r="T71" s="321"/>
    </row>
    <row r="72" ht="28.5" customHeight="1" spans="1:20">
      <c r="A72" s="36">
        <v>65</v>
      </c>
      <c r="B72" s="166"/>
      <c r="C72" s="166"/>
      <c r="D72" s="165"/>
      <c r="E72" s="166"/>
      <c r="F72" s="166"/>
      <c r="G72" s="166"/>
      <c r="H72" s="294"/>
      <c r="I72" s="223"/>
      <c r="J72" s="254"/>
      <c r="K72" s="223"/>
      <c r="L72" s="223"/>
      <c r="M72" s="308"/>
      <c r="N72" s="307" t="str">
        <f t="shared" si="6"/>
        <v/>
      </c>
      <c r="O72" s="307" t="str">
        <f t="shared" si="7"/>
        <v/>
      </c>
      <c r="P72" s="223"/>
      <c r="Q72" s="223"/>
      <c r="R72" s="235">
        <f t="shared" si="8"/>
        <v>0</v>
      </c>
      <c r="S72" s="235">
        <f t="shared" si="9"/>
        <v>0</v>
      </c>
      <c r="T72" s="321"/>
    </row>
    <row r="73" ht="28.5" customHeight="1" spans="1:20">
      <c r="A73" s="36">
        <v>66</v>
      </c>
      <c r="B73" s="166"/>
      <c r="C73" s="166"/>
      <c r="D73" s="165"/>
      <c r="E73" s="166"/>
      <c r="F73" s="166"/>
      <c r="G73" s="166"/>
      <c r="H73" s="294"/>
      <c r="I73" s="223"/>
      <c r="J73" s="254"/>
      <c r="K73" s="223"/>
      <c r="L73" s="223"/>
      <c r="M73" s="308"/>
      <c r="N73" s="307" t="str">
        <f t="shared" ref="N73:N106" si="10">IFERROR(L73/K73,"")</f>
        <v/>
      </c>
      <c r="O73" s="307" t="str">
        <f t="shared" ref="O73:O106" si="11">IFERROR(M73/L73,"")</f>
        <v/>
      </c>
      <c r="P73" s="223"/>
      <c r="Q73" s="223"/>
      <c r="R73" s="235">
        <f t="shared" ref="R73:R106" si="12">P73*(K73-L73)+Q73*(L73-M73)</f>
        <v>0</v>
      </c>
      <c r="S73" s="235">
        <f t="shared" ref="S73:S106" si="13">I73*K73-R73</f>
        <v>0</v>
      </c>
      <c r="T73" s="321"/>
    </row>
    <row r="74" ht="28.5" customHeight="1" spans="1:20">
      <c r="A74" s="36">
        <v>67</v>
      </c>
      <c r="B74" s="166"/>
      <c r="C74" s="166"/>
      <c r="D74" s="165"/>
      <c r="E74" s="166"/>
      <c r="F74" s="166"/>
      <c r="G74" s="166"/>
      <c r="H74" s="294"/>
      <c r="I74" s="223"/>
      <c r="J74" s="254"/>
      <c r="K74" s="223"/>
      <c r="L74" s="223"/>
      <c r="M74" s="308"/>
      <c r="N74" s="307" t="str">
        <f t="shared" si="10"/>
        <v/>
      </c>
      <c r="O74" s="307" t="str">
        <f t="shared" si="11"/>
        <v/>
      </c>
      <c r="P74" s="223"/>
      <c r="Q74" s="223"/>
      <c r="R74" s="235">
        <f t="shared" si="12"/>
        <v>0</v>
      </c>
      <c r="S74" s="235">
        <f t="shared" si="13"/>
        <v>0</v>
      </c>
      <c r="T74" s="321"/>
    </row>
    <row r="75" ht="28.5" customHeight="1" spans="1:20">
      <c r="A75" s="36">
        <v>68</v>
      </c>
      <c r="B75" s="166"/>
      <c r="C75" s="166"/>
      <c r="D75" s="165"/>
      <c r="E75" s="166"/>
      <c r="F75" s="166"/>
      <c r="G75" s="166"/>
      <c r="H75" s="294"/>
      <c r="I75" s="223"/>
      <c r="J75" s="254"/>
      <c r="K75" s="223"/>
      <c r="L75" s="223"/>
      <c r="M75" s="308"/>
      <c r="N75" s="307" t="str">
        <f t="shared" si="10"/>
        <v/>
      </c>
      <c r="O75" s="307" t="str">
        <f t="shared" si="11"/>
        <v/>
      </c>
      <c r="P75" s="223"/>
      <c r="Q75" s="223"/>
      <c r="R75" s="235">
        <f t="shared" si="12"/>
        <v>0</v>
      </c>
      <c r="S75" s="235">
        <f t="shared" si="13"/>
        <v>0</v>
      </c>
      <c r="T75" s="321"/>
    </row>
    <row r="76" ht="28.5" customHeight="1" spans="1:20">
      <c r="A76" s="36">
        <v>69</v>
      </c>
      <c r="B76" s="166"/>
      <c r="C76" s="166"/>
      <c r="D76" s="165"/>
      <c r="E76" s="166"/>
      <c r="F76" s="166"/>
      <c r="G76" s="166"/>
      <c r="H76" s="294"/>
      <c r="I76" s="223"/>
      <c r="J76" s="254"/>
      <c r="K76" s="223"/>
      <c r="L76" s="223"/>
      <c r="M76" s="308"/>
      <c r="N76" s="307" t="str">
        <f t="shared" si="10"/>
        <v/>
      </c>
      <c r="O76" s="307" t="str">
        <f t="shared" si="11"/>
        <v/>
      </c>
      <c r="P76" s="223"/>
      <c r="Q76" s="223"/>
      <c r="R76" s="235">
        <f t="shared" si="12"/>
        <v>0</v>
      </c>
      <c r="S76" s="235">
        <f t="shared" si="13"/>
        <v>0</v>
      </c>
      <c r="T76" s="321"/>
    </row>
    <row r="77" ht="28.5" customHeight="1" spans="1:20">
      <c r="A77" s="36">
        <v>70</v>
      </c>
      <c r="B77" s="166"/>
      <c r="C77" s="166"/>
      <c r="D77" s="165"/>
      <c r="E77" s="166"/>
      <c r="F77" s="166"/>
      <c r="G77" s="166"/>
      <c r="H77" s="294"/>
      <c r="I77" s="223"/>
      <c r="J77" s="254"/>
      <c r="K77" s="223"/>
      <c r="L77" s="223"/>
      <c r="M77" s="308"/>
      <c r="N77" s="307" t="str">
        <f t="shared" si="10"/>
        <v/>
      </c>
      <c r="O77" s="307" t="str">
        <f t="shared" si="11"/>
        <v/>
      </c>
      <c r="P77" s="223"/>
      <c r="Q77" s="223"/>
      <c r="R77" s="235">
        <f t="shared" si="12"/>
        <v>0</v>
      </c>
      <c r="S77" s="235">
        <f t="shared" si="13"/>
        <v>0</v>
      </c>
      <c r="T77" s="321"/>
    </row>
    <row r="78" ht="28.5" customHeight="1" spans="1:20">
      <c r="A78" s="36">
        <v>71</v>
      </c>
      <c r="B78" s="166"/>
      <c r="C78" s="166"/>
      <c r="D78" s="165"/>
      <c r="E78" s="166"/>
      <c r="F78" s="166"/>
      <c r="G78" s="166"/>
      <c r="H78" s="294"/>
      <c r="I78" s="223"/>
      <c r="J78" s="254"/>
      <c r="K78" s="223"/>
      <c r="L78" s="223"/>
      <c r="M78" s="308"/>
      <c r="N78" s="307" t="str">
        <f t="shared" si="10"/>
        <v/>
      </c>
      <c r="O78" s="307" t="str">
        <f t="shared" si="11"/>
        <v/>
      </c>
      <c r="P78" s="223"/>
      <c r="Q78" s="223"/>
      <c r="R78" s="235">
        <f t="shared" si="12"/>
        <v>0</v>
      </c>
      <c r="S78" s="235">
        <f t="shared" si="13"/>
        <v>0</v>
      </c>
      <c r="T78" s="321"/>
    </row>
    <row r="79" ht="28.5" customHeight="1" spans="1:20">
      <c r="A79" s="36">
        <v>72</v>
      </c>
      <c r="B79" s="166"/>
      <c r="C79" s="166"/>
      <c r="D79" s="165"/>
      <c r="E79" s="166"/>
      <c r="F79" s="166"/>
      <c r="G79" s="166"/>
      <c r="H79" s="294"/>
      <c r="I79" s="223"/>
      <c r="J79" s="254"/>
      <c r="K79" s="223"/>
      <c r="L79" s="223"/>
      <c r="M79" s="308"/>
      <c r="N79" s="307" t="str">
        <f t="shared" si="10"/>
        <v/>
      </c>
      <c r="O79" s="307" t="str">
        <f t="shared" si="11"/>
        <v/>
      </c>
      <c r="P79" s="223"/>
      <c r="Q79" s="223"/>
      <c r="R79" s="235">
        <f t="shared" si="12"/>
        <v>0</v>
      </c>
      <c r="S79" s="235">
        <f t="shared" si="13"/>
        <v>0</v>
      </c>
      <c r="T79" s="321"/>
    </row>
    <row r="80" ht="28.5" customHeight="1" spans="1:20">
      <c r="A80" s="36">
        <v>73</v>
      </c>
      <c r="B80" s="166"/>
      <c r="C80" s="166"/>
      <c r="D80" s="165"/>
      <c r="E80" s="166"/>
      <c r="F80" s="166"/>
      <c r="G80" s="166"/>
      <c r="H80" s="294"/>
      <c r="I80" s="223"/>
      <c r="J80" s="254"/>
      <c r="K80" s="223"/>
      <c r="L80" s="223"/>
      <c r="M80" s="308"/>
      <c r="N80" s="307" t="str">
        <f t="shared" si="10"/>
        <v/>
      </c>
      <c r="O80" s="307" t="str">
        <f t="shared" si="11"/>
        <v/>
      </c>
      <c r="P80" s="223"/>
      <c r="Q80" s="223"/>
      <c r="R80" s="235">
        <f t="shared" si="12"/>
        <v>0</v>
      </c>
      <c r="S80" s="235">
        <f t="shared" si="13"/>
        <v>0</v>
      </c>
      <c r="T80" s="321"/>
    </row>
    <row r="81" ht="28.5" customHeight="1" spans="1:20">
      <c r="A81" s="36">
        <v>74</v>
      </c>
      <c r="B81" s="166"/>
      <c r="C81" s="166"/>
      <c r="D81" s="165"/>
      <c r="E81" s="166"/>
      <c r="F81" s="166"/>
      <c r="G81" s="166"/>
      <c r="H81" s="294"/>
      <c r="I81" s="223"/>
      <c r="J81" s="254"/>
      <c r="K81" s="223"/>
      <c r="L81" s="223"/>
      <c r="M81" s="308"/>
      <c r="N81" s="307" t="str">
        <f t="shared" si="10"/>
        <v/>
      </c>
      <c r="O81" s="307" t="str">
        <f t="shared" si="11"/>
        <v/>
      </c>
      <c r="P81" s="223"/>
      <c r="Q81" s="223"/>
      <c r="R81" s="235">
        <f t="shared" si="12"/>
        <v>0</v>
      </c>
      <c r="S81" s="235">
        <f t="shared" si="13"/>
        <v>0</v>
      </c>
      <c r="T81" s="321"/>
    </row>
    <row r="82" ht="28.5" customHeight="1" spans="1:20">
      <c r="A82" s="36">
        <v>75</v>
      </c>
      <c r="B82" s="166"/>
      <c r="C82" s="166"/>
      <c r="D82" s="165"/>
      <c r="E82" s="166"/>
      <c r="F82" s="166"/>
      <c r="G82" s="166"/>
      <c r="H82" s="294"/>
      <c r="I82" s="223"/>
      <c r="J82" s="254"/>
      <c r="K82" s="223"/>
      <c r="L82" s="223"/>
      <c r="M82" s="308"/>
      <c r="N82" s="307" t="str">
        <f t="shared" si="10"/>
        <v/>
      </c>
      <c r="O82" s="307" t="str">
        <f t="shared" si="11"/>
        <v/>
      </c>
      <c r="P82" s="223"/>
      <c r="Q82" s="223"/>
      <c r="R82" s="235">
        <f t="shared" si="12"/>
        <v>0</v>
      </c>
      <c r="S82" s="235">
        <f t="shared" si="13"/>
        <v>0</v>
      </c>
      <c r="T82" s="321"/>
    </row>
    <row r="83" ht="28.5" customHeight="1" spans="1:20">
      <c r="A83" s="36">
        <v>76</v>
      </c>
      <c r="B83" s="166"/>
      <c r="C83" s="166"/>
      <c r="D83" s="165"/>
      <c r="E83" s="166"/>
      <c r="F83" s="166"/>
      <c r="G83" s="166"/>
      <c r="H83" s="294"/>
      <c r="I83" s="223"/>
      <c r="J83" s="254"/>
      <c r="K83" s="223"/>
      <c r="L83" s="223"/>
      <c r="M83" s="308"/>
      <c r="N83" s="307" t="str">
        <f t="shared" si="10"/>
        <v/>
      </c>
      <c r="O83" s="307" t="str">
        <f t="shared" si="11"/>
        <v/>
      </c>
      <c r="P83" s="223"/>
      <c r="Q83" s="223"/>
      <c r="R83" s="235">
        <f t="shared" si="12"/>
        <v>0</v>
      </c>
      <c r="S83" s="235">
        <f t="shared" si="13"/>
        <v>0</v>
      </c>
      <c r="T83" s="321"/>
    </row>
    <row r="84" ht="28.5" customHeight="1" spans="1:20">
      <c r="A84" s="36">
        <v>77</v>
      </c>
      <c r="B84" s="166"/>
      <c r="C84" s="166"/>
      <c r="D84" s="165"/>
      <c r="E84" s="166"/>
      <c r="F84" s="166"/>
      <c r="G84" s="166"/>
      <c r="H84" s="294"/>
      <c r="I84" s="223"/>
      <c r="J84" s="254"/>
      <c r="K84" s="223"/>
      <c r="L84" s="223"/>
      <c r="M84" s="308"/>
      <c r="N84" s="307" t="str">
        <f t="shared" si="10"/>
        <v/>
      </c>
      <c r="O84" s="307" t="str">
        <f t="shared" si="11"/>
        <v/>
      </c>
      <c r="P84" s="223"/>
      <c r="Q84" s="223"/>
      <c r="R84" s="235">
        <f t="shared" si="12"/>
        <v>0</v>
      </c>
      <c r="S84" s="235">
        <f t="shared" si="13"/>
        <v>0</v>
      </c>
      <c r="T84" s="321"/>
    </row>
    <row r="85" ht="28.5" customHeight="1" spans="1:20">
      <c r="A85" s="36">
        <v>78</v>
      </c>
      <c r="B85" s="166"/>
      <c r="C85" s="166"/>
      <c r="D85" s="165"/>
      <c r="E85" s="166"/>
      <c r="F85" s="166"/>
      <c r="G85" s="166"/>
      <c r="H85" s="294"/>
      <c r="I85" s="223"/>
      <c r="J85" s="254"/>
      <c r="K85" s="223"/>
      <c r="L85" s="223"/>
      <c r="M85" s="308"/>
      <c r="N85" s="307" t="str">
        <f t="shared" si="10"/>
        <v/>
      </c>
      <c r="O85" s="307" t="str">
        <f t="shared" si="11"/>
        <v/>
      </c>
      <c r="P85" s="223"/>
      <c r="Q85" s="223"/>
      <c r="R85" s="235">
        <f t="shared" si="12"/>
        <v>0</v>
      </c>
      <c r="S85" s="235">
        <f t="shared" si="13"/>
        <v>0</v>
      </c>
      <c r="T85" s="321"/>
    </row>
    <row r="86" ht="28.5" customHeight="1" spans="1:20">
      <c r="A86" s="36">
        <v>79</v>
      </c>
      <c r="B86" s="166"/>
      <c r="C86" s="166"/>
      <c r="D86" s="165"/>
      <c r="E86" s="166"/>
      <c r="F86" s="166"/>
      <c r="G86" s="166"/>
      <c r="H86" s="294"/>
      <c r="I86" s="223"/>
      <c r="J86" s="254"/>
      <c r="K86" s="223"/>
      <c r="L86" s="223"/>
      <c r="M86" s="308"/>
      <c r="N86" s="307" t="str">
        <f t="shared" si="10"/>
        <v/>
      </c>
      <c r="O86" s="307" t="str">
        <f t="shared" si="11"/>
        <v/>
      </c>
      <c r="P86" s="223"/>
      <c r="Q86" s="223"/>
      <c r="R86" s="235">
        <f t="shared" si="12"/>
        <v>0</v>
      </c>
      <c r="S86" s="235">
        <f t="shared" si="13"/>
        <v>0</v>
      </c>
      <c r="T86" s="321"/>
    </row>
    <row r="87" ht="28.5" customHeight="1" spans="1:20">
      <c r="A87" s="36">
        <v>80</v>
      </c>
      <c r="B87" s="166"/>
      <c r="C87" s="166"/>
      <c r="D87" s="165"/>
      <c r="E87" s="166"/>
      <c r="F87" s="166"/>
      <c r="G87" s="166"/>
      <c r="H87" s="294"/>
      <c r="I87" s="223"/>
      <c r="J87" s="254"/>
      <c r="K87" s="223"/>
      <c r="L87" s="223"/>
      <c r="M87" s="308"/>
      <c r="N87" s="307" t="str">
        <f t="shared" si="10"/>
        <v/>
      </c>
      <c r="O87" s="307" t="str">
        <f t="shared" si="11"/>
        <v/>
      </c>
      <c r="P87" s="223"/>
      <c r="Q87" s="223"/>
      <c r="R87" s="235">
        <f t="shared" si="12"/>
        <v>0</v>
      </c>
      <c r="S87" s="235">
        <f t="shared" si="13"/>
        <v>0</v>
      </c>
      <c r="T87" s="321"/>
    </row>
    <row r="88" ht="28.5" customHeight="1" spans="1:20">
      <c r="A88" s="36">
        <v>81</v>
      </c>
      <c r="B88" s="166"/>
      <c r="C88" s="166"/>
      <c r="D88" s="165"/>
      <c r="E88" s="166"/>
      <c r="F88" s="166"/>
      <c r="G88" s="166"/>
      <c r="H88" s="294"/>
      <c r="I88" s="223"/>
      <c r="J88" s="254"/>
      <c r="K88" s="223"/>
      <c r="L88" s="223"/>
      <c r="M88" s="308"/>
      <c r="N88" s="307" t="str">
        <f t="shared" si="10"/>
        <v/>
      </c>
      <c r="O88" s="307" t="str">
        <f t="shared" si="11"/>
        <v/>
      </c>
      <c r="P88" s="223"/>
      <c r="Q88" s="223"/>
      <c r="R88" s="235">
        <f t="shared" si="12"/>
        <v>0</v>
      </c>
      <c r="S88" s="235">
        <f t="shared" si="13"/>
        <v>0</v>
      </c>
      <c r="T88" s="321"/>
    </row>
    <row r="89" ht="28.5" customHeight="1" spans="1:20">
      <c r="A89" s="36">
        <v>82</v>
      </c>
      <c r="B89" s="166"/>
      <c r="C89" s="166"/>
      <c r="D89" s="165"/>
      <c r="E89" s="166"/>
      <c r="F89" s="166"/>
      <c r="G89" s="166"/>
      <c r="H89" s="294"/>
      <c r="I89" s="223"/>
      <c r="J89" s="254"/>
      <c r="K89" s="223"/>
      <c r="L89" s="223"/>
      <c r="M89" s="308"/>
      <c r="N89" s="307" t="str">
        <f t="shared" si="10"/>
        <v/>
      </c>
      <c r="O89" s="307" t="str">
        <f t="shared" si="11"/>
        <v/>
      </c>
      <c r="P89" s="223"/>
      <c r="Q89" s="223"/>
      <c r="R89" s="235">
        <f t="shared" si="12"/>
        <v>0</v>
      </c>
      <c r="S89" s="235">
        <f t="shared" si="13"/>
        <v>0</v>
      </c>
      <c r="T89" s="321"/>
    </row>
    <row r="90" ht="28.5" customHeight="1" spans="1:20">
      <c r="A90" s="36">
        <v>83</v>
      </c>
      <c r="B90" s="166"/>
      <c r="C90" s="166"/>
      <c r="D90" s="165"/>
      <c r="E90" s="166"/>
      <c r="F90" s="166"/>
      <c r="G90" s="166"/>
      <c r="H90" s="294"/>
      <c r="I90" s="223"/>
      <c r="J90" s="254"/>
      <c r="K90" s="223"/>
      <c r="L90" s="223"/>
      <c r="M90" s="308"/>
      <c r="N90" s="307" t="str">
        <f t="shared" si="10"/>
        <v/>
      </c>
      <c r="O90" s="307" t="str">
        <f t="shared" si="11"/>
        <v/>
      </c>
      <c r="P90" s="223"/>
      <c r="Q90" s="223"/>
      <c r="R90" s="235">
        <f t="shared" si="12"/>
        <v>0</v>
      </c>
      <c r="S90" s="235">
        <f t="shared" si="13"/>
        <v>0</v>
      </c>
      <c r="T90" s="321"/>
    </row>
    <row r="91" ht="28.5" customHeight="1" spans="1:20">
      <c r="A91" s="36">
        <v>84</v>
      </c>
      <c r="B91" s="166"/>
      <c r="C91" s="166"/>
      <c r="D91" s="165"/>
      <c r="E91" s="166"/>
      <c r="F91" s="166"/>
      <c r="G91" s="166"/>
      <c r="H91" s="294"/>
      <c r="I91" s="223"/>
      <c r="J91" s="254"/>
      <c r="K91" s="223"/>
      <c r="L91" s="223"/>
      <c r="M91" s="308"/>
      <c r="N91" s="307" t="str">
        <f t="shared" si="10"/>
        <v/>
      </c>
      <c r="O91" s="307" t="str">
        <f t="shared" si="11"/>
        <v/>
      </c>
      <c r="P91" s="223"/>
      <c r="Q91" s="223"/>
      <c r="R91" s="235">
        <f t="shared" si="12"/>
        <v>0</v>
      </c>
      <c r="S91" s="235">
        <f t="shared" si="13"/>
        <v>0</v>
      </c>
      <c r="T91" s="321"/>
    </row>
    <row r="92" ht="28.5" customHeight="1" spans="1:20">
      <c r="A92" s="36">
        <v>85</v>
      </c>
      <c r="B92" s="166"/>
      <c r="C92" s="166"/>
      <c r="D92" s="165"/>
      <c r="E92" s="166"/>
      <c r="F92" s="166"/>
      <c r="G92" s="166"/>
      <c r="H92" s="294"/>
      <c r="I92" s="223"/>
      <c r="J92" s="254"/>
      <c r="K92" s="223"/>
      <c r="L92" s="223"/>
      <c r="M92" s="308"/>
      <c r="N92" s="307" t="str">
        <f t="shared" si="10"/>
        <v/>
      </c>
      <c r="O92" s="307" t="str">
        <f t="shared" si="11"/>
        <v/>
      </c>
      <c r="P92" s="223"/>
      <c r="Q92" s="223"/>
      <c r="R92" s="235">
        <f t="shared" si="12"/>
        <v>0</v>
      </c>
      <c r="S92" s="235">
        <f t="shared" si="13"/>
        <v>0</v>
      </c>
      <c r="T92" s="321"/>
    </row>
    <row r="93" ht="28.5" customHeight="1" spans="1:20">
      <c r="A93" s="36">
        <v>86</v>
      </c>
      <c r="B93" s="166"/>
      <c r="C93" s="166"/>
      <c r="D93" s="165"/>
      <c r="E93" s="166"/>
      <c r="F93" s="166"/>
      <c r="G93" s="166"/>
      <c r="H93" s="294"/>
      <c r="I93" s="223"/>
      <c r="J93" s="254"/>
      <c r="K93" s="223"/>
      <c r="L93" s="223"/>
      <c r="M93" s="308"/>
      <c r="N93" s="307" t="str">
        <f t="shared" si="10"/>
        <v/>
      </c>
      <c r="O93" s="307" t="str">
        <f t="shared" si="11"/>
        <v/>
      </c>
      <c r="P93" s="223"/>
      <c r="Q93" s="223"/>
      <c r="R93" s="235">
        <f t="shared" si="12"/>
        <v>0</v>
      </c>
      <c r="S93" s="235">
        <f t="shared" si="13"/>
        <v>0</v>
      </c>
      <c r="T93" s="321"/>
    </row>
    <row r="94" ht="28.5" customHeight="1" spans="1:20">
      <c r="A94" s="36">
        <v>87</v>
      </c>
      <c r="B94" s="166"/>
      <c r="C94" s="166"/>
      <c r="D94" s="165"/>
      <c r="E94" s="166"/>
      <c r="F94" s="166"/>
      <c r="G94" s="166"/>
      <c r="H94" s="294"/>
      <c r="I94" s="223"/>
      <c r="J94" s="254"/>
      <c r="K94" s="223"/>
      <c r="L94" s="223"/>
      <c r="M94" s="308"/>
      <c r="N94" s="307" t="str">
        <f t="shared" si="10"/>
        <v/>
      </c>
      <c r="O94" s="307" t="str">
        <f t="shared" si="11"/>
        <v/>
      </c>
      <c r="P94" s="223"/>
      <c r="Q94" s="223"/>
      <c r="R94" s="235">
        <f t="shared" si="12"/>
        <v>0</v>
      </c>
      <c r="S94" s="235">
        <f t="shared" si="13"/>
        <v>0</v>
      </c>
      <c r="T94" s="321"/>
    </row>
    <row r="95" ht="28.5" customHeight="1" spans="1:20">
      <c r="A95" s="36">
        <v>88</v>
      </c>
      <c r="B95" s="166"/>
      <c r="C95" s="166"/>
      <c r="D95" s="165"/>
      <c r="E95" s="166"/>
      <c r="F95" s="166"/>
      <c r="G95" s="166"/>
      <c r="H95" s="294"/>
      <c r="I95" s="223"/>
      <c r="J95" s="254"/>
      <c r="K95" s="223"/>
      <c r="L95" s="223"/>
      <c r="M95" s="308"/>
      <c r="N95" s="307" t="str">
        <f t="shared" si="10"/>
        <v/>
      </c>
      <c r="O95" s="307" t="str">
        <f t="shared" si="11"/>
        <v/>
      </c>
      <c r="P95" s="223"/>
      <c r="Q95" s="223"/>
      <c r="R95" s="235">
        <f t="shared" si="12"/>
        <v>0</v>
      </c>
      <c r="S95" s="235">
        <f t="shared" si="13"/>
        <v>0</v>
      </c>
      <c r="T95" s="321"/>
    </row>
    <row r="96" ht="28.5" customHeight="1" spans="1:20">
      <c r="A96" s="36">
        <v>89</v>
      </c>
      <c r="B96" s="166"/>
      <c r="C96" s="166"/>
      <c r="D96" s="165"/>
      <c r="E96" s="166"/>
      <c r="F96" s="166"/>
      <c r="G96" s="166"/>
      <c r="H96" s="294"/>
      <c r="I96" s="223"/>
      <c r="J96" s="254"/>
      <c r="K96" s="223"/>
      <c r="L96" s="223"/>
      <c r="M96" s="308"/>
      <c r="N96" s="307" t="str">
        <f t="shared" si="10"/>
        <v/>
      </c>
      <c r="O96" s="307" t="str">
        <f t="shared" si="11"/>
        <v/>
      </c>
      <c r="P96" s="223"/>
      <c r="Q96" s="223"/>
      <c r="R96" s="235">
        <f t="shared" si="12"/>
        <v>0</v>
      </c>
      <c r="S96" s="235">
        <f t="shared" si="13"/>
        <v>0</v>
      </c>
      <c r="T96" s="321"/>
    </row>
    <row r="97" ht="28.5" customHeight="1" spans="1:20">
      <c r="A97" s="36">
        <v>90</v>
      </c>
      <c r="B97" s="166"/>
      <c r="C97" s="166"/>
      <c r="D97" s="165"/>
      <c r="E97" s="166"/>
      <c r="F97" s="166"/>
      <c r="G97" s="166"/>
      <c r="H97" s="294"/>
      <c r="I97" s="223"/>
      <c r="J97" s="254"/>
      <c r="K97" s="223"/>
      <c r="L97" s="223"/>
      <c r="M97" s="308"/>
      <c r="N97" s="307" t="str">
        <f t="shared" si="10"/>
        <v/>
      </c>
      <c r="O97" s="307" t="str">
        <f t="shared" si="11"/>
        <v/>
      </c>
      <c r="P97" s="223"/>
      <c r="Q97" s="223"/>
      <c r="R97" s="235">
        <f t="shared" si="12"/>
        <v>0</v>
      </c>
      <c r="S97" s="235">
        <f t="shared" si="13"/>
        <v>0</v>
      </c>
      <c r="T97" s="321"/>
    </row>
    <row r="98" ht="28.5" customHeight="1" spans="1:20">
      <c r="A98" s="36">
        <v>91</v>
      </c>
      <c r="B98" s="166"/>
      <c r="C98" s="166"/>
      <c r="D98" s="165"/>
      <c r="E98" s="166"/>
      <c r="F98" s="166"/>
      <c r="G98" s="166"/>
      <c r="H98" s="294"/>
      <c r="I98" s="223"/>
      <c r="J98" s="254"/>
      <c r="K98" s="223"/>
      <c r="L98" s="223"/>
      <c r="M98" s="308"/>
      <c r="N98" s="307" t="str">
        <f t="shared" si="10"/>
        <v/>
      </c>
      <c r="O98" s="307" t="str">
        <f t="shared" si="11"/>
        <v/>
      </c>
      <c r="P98" s="223"/>
      <c r="Q98" s="223"/>
      <c r="R98" s="235">
        <f t="shared" si="12"/>
        <v>0</v>
      </c>
      <c r="S98" s="235">
        <f t="shared" si="13"/>
        <v>0</v>
      </c>
      <c r="T98" s="321"/>
    </row>
    <row r="99" ht="28.5" customHeight="1" spans="1:20">
      <c r="A99" s="36">
        <v>92</v>
      </c>
      <c r="B99" s="166"/>
      <c r="C99" s="166"/>
      <c r="D99" s="165"/>
      <c r="E99" s="166"/>
      <c r="F99" s="166"/>
      <c r="G99" s="166"/>
      <c r="H99" s="294"/>
      <c r="I99" s="223"/>
      <c r="J99" s="254"/>
      <c r="K99" s="223"/>
      <c r="L99" s="223"/>
      <c r="M99" s="308"/>
      <c r="N99" s="307" t="str">
        <f t="shared" si="10"/>
        <v/>
      </c>
      <c r="O99" s="307" t="str">
        <f t="shared" si="11"/>
        <v/>
      </c>
      <c r="P99" s="223"/>
      <c r="Q99" s="223"/>
      <c r="R99" s="235">
        <f t="shared" si="12"/>
        <v>0</v>
      </c>
      <c r="S99" s="235">
        <f t="shared" si="13"/>
        <v>0</v>
      </c>
      <c r="T99" s="321"/>
    </row>
    <row r="100" ht="28.5" customHeight="1" spans="1:20">
      <c r="A100" s="36">
        <v>93</v>
      </c>
      <c r="B100" s="166"/>
      <c r="C100" s="166"/>
      <c r="D100" s="165"/>
      <c r="E100" s="166"/>
      <c r="F100" s="166"/>
      <c r="G100" s="166"/>
      <c r="H100" s="294"/>
      <c r="I100" s="223"/>
      <c r="J100" s="254"/>
      <c r="K100" s="223"/>
      <c r="L100" s="223"/>
      <c r="M100" s="308"/>
      <c r="N100" s="307" t="str">
        <f t="shared" si="10"/>
        <v/>
      </c>
      <c r="O100" s="307" t="str">
        <f t="shared" si="11"/>
        <v/>
      </c>
      <c r="P100" s="223"/>
      <c r="Q100" s="223"/>
      <c r="R100" s="235">
        <f t="shared" si="12"/>
        <v>0</v>
      </c>
      <c r="S100" s="235">
        <f t="shared" si="13"/>
        <v>0</v>
      </c>
      <c r="T100" s="321"/>
    </row>
    <row r="101" ht="28.5" customHeight="1" spans="1:20">
      <c r="A101" s="36">
        <v>94</v>
      </c>
      <c r="B101" s="166"/>
      <c r="C101" s="166"/>
      <c r="D101" s="165"/>
      <c r="E101" s="166"/>
      <c r="F101" s="166"/>
      <c r="G101" s="166"/>
      <c r="H101" s="294"/>
      <c r="I101" s="223"/>
      <c r="J101" s="254"/>
      <c r="K101" s="223"/>
      <c r="L101" s="223"/>
      <c r="M101" s="308"/>
      <c r="N101" s="307" t="str">
        <f t="shared" si="10"/>
        <v/>
      </c>
      <c r="O101" s="307" t="str">
        <f t="shared" si="11"/>
        <v/>
      </c>
      <c r="P101" s="223"/>
      <c r="Q101" s="223"/>
      <c r="R101" s="235">
        <f t="shared" si="12"/>
        <v>0</v>
      </c>
      <c r="S101" s="235">
        <f t="shared" si="13"/>
        <v>0</v>
      </c>
      <c r="T101" s="321"/>
    </row>
    <row r="102" ht="28.5" customHeight="1" spans="1:20">
      <c r="A102" s="36">
        <v>95</v>
      </c>
      <c r="B102" s="166"/>
      <c r="C102" s="166"/>
      <c r="D102" s="165"/>
      <c r="E102" s="166"/>
      <c r="F102" s="166"/>
      <c r="G102" s="166"/>
      <c r="H102" s="294"/>
      <c r="I102" s="223"/>
      <c r="J102" s="254"/>
      <c r="K102" s="223"/>
      <c r="L102" s="223"/>
      <c r="M102" s="308"/>
      <c r="N102" s="307" t="str">
        <f t="shared" si="10"/>
        <v/>
      </c>
      <c r="O102" s="307" t="str">
        <f t="shared" si="11"/>
        <v/>
      </c>
      <c r="P102" s="223"/>
      <c r="Q102" s="223"/>
      <c r="R102" s="235">
        <f t="shared" si="12"/>
        <v>0</v>
      </c>
      <c r="S102" s="235">
        <f t="shared" si="13"/>
        <v>0</v>
      </c>
      <c r="T102" s="321"/>
    </row>
    <row r="103" ht="28.5" customHeight="1" spans="1:20">
      <c r="A103" s="36">
        <v>96</v>
      </c>
      <c r="B103" s="166"/>
      <c r="C103" s="166"/>
      <c r="D103" s="165"/>
      <c r="E103" s="166"/>
      <c r="F103" s="166"/>
      <c r="G103" s="166"/>
      <c r="H103" s="294"/>
      <c r="I103" s="223"/>
      <c r="J103" s="254"/>
      <c r="K103" s="223"/>
      <c r="L103" s="223"/>
      <c r="M103" s="308"/>
      <c r="N103" s="307" t="str">
        <f t="shared" si="10"/>
        <v/>
      </c>
      <c r="O103" s="307" t="str">
        <f t="shared" si="11"/>
        <v/>
      </c>
      <c r="P103" s="223"/>
      <c r="Q103" s="223"/>
      <c r="R103" s="235">
        <f t="shared" si="12"/>
        <v>0</v>
      </c>
      <c r="S103" s="235">
        <f t="shared" si="13"/>
        <v>0</v>
      </c>
      <c r="T103" s="321"/>
    </row>
    <row r="104" ht="28.5" customHeight="1" spans="1:20">
      <c r="A104" s="36">
        <v>97</v>
      </c>
      <c r="B104" s="166"/>
      <c r="C104" s="166"/>
      <c r="D104" s="165"/>
      <c r="E104" s="166"/>
      <c r="F104" s="166"/>
      <c r="G104" s="166"/>
      <c r="H104" s="294"/>
      <c r="I104" s="223"/>
      <c r="J104" s="254"/>
      <c r="K104" s="223"/>
      <c r="L104" s="223"/>
      <c r="M104" s="308"/>
      <c r="N104" s="307" t="str">
        <f t="shared" si="10"/>
        <v/>
      </c>
      <c r="O104" s="307" t="str">
        <f t="shared" si="11"/>
        <v/>
      </c>
      <c r="P104" s="223"/>
      <c r="Q104" s="223"/>
      <c r="R104" s="235">
        <f t="shared" si="12"/>
        <v>0</v>
      </c>
      <c r="S104" s="235">
        <f t="shared" si="13"/>
        <v>0</v>
      </c>
      <c r="T104" s="321"/>
    </row>
    <row r="105" ht="28.5" customHeight="1" spans="1:20">
      <c r="A105" s="36">
        <v>98</v>
      </c>
      <c r="B105" s="166"/>
      <c r="C105" s="166"/>
      <c r="D105" s="165"/>
      <c r="E105" s="166"/>
      <c r="F105" s="166"/>
      <c r="G105" s="166"/>
      <c r="H105" s="294"/>
      <c r="I105" s="223"/>
      <c r="J105" s="254"/>
      <c r="K105" s="223"/>
      <c r="L105" s="223"/>
      <c r="M105" s="308"/>
      <c r="N105" s="307" t="str">
        <f t="shared" si="10"/>
        <v/>
      </c>
      <c r="O105" s="307" t="str">
        <f t="shared" si="11"/>
        <v/>
      </c>
      <c r="P105" s="223"/>
      <c r="Q105" s="223"/>
      <c r="R105" s="235">
        <f t="shared" si="12"/>
        <v>0</v>
      </c>
      <c r="S105" s="235">
        <f t="shared" si="13"/>
        <v>0</v>
      </c>
      <c r="T105" s="321"/>
    </row>
    <row r="106" ht="28.5" customHeight="1" spans="1:20">
      <c r="A106" s="36">
        <v>99</v>
      </c>
      <c r="B106" s="166"/>
      <c r="C106" s="166"/>
      <c r="D106" s="165"/>
      <c r="E106" s="166"/>
      <c r="F106" s="166"/>
      <c r="G106" s="166"/>
      <c r="H106" s="294"/>
      <c r="I106" s="223"/>
      <c r="J106" s="254"/>
      <c r="K106" s="223"/>
      <c r="L106" s="223"/>
      <c r="M106" s="308"/>
      <c r="N106" s="307" t="str">
        <f t="shared" si="10"/>
        <v/>
      </c>
      <c r="O106" s="307" t="str">
        <f t="shared" si="11"/>
        <v/>
      </c>
      <c r="P106" s="223"/>
      <c r="Q106" s="223"/>
      <c r="R106" s="235">
        <f t="shared" si="12"/>
        <v>0</v>
      </c>
      <c r="S106" s="235">
        <f t="shared" si="13"/>
        <v>0</v>
      </c>
      <c r="T106" s="321"/>
    </row>
    <row r="107" ht="28.5" customHeight="1" spans="1:20">
      <c r="A107" s="36">
        <v>100</v>
      </c>
      <c r="B107" s="166"/>
      <c r="C107" s="166"/>
      <c r="D107" s="165"/>
      <c r="E107" s="166"/>
      <c r="F107" s="166"/>
      <c r="G107" s="166"/>
      <c r="H107" s="294"/>
      <c r="I107" s="223"/>
      <c r="J107" s="254"/>
      <c r="K107" s="223"/>
      <c r="L107" s="223"/>
      <c r="M107" s="308"/>
      <c r="N107" s="307" t="str">
        <f t="shared" ref="N107:N170" si="14">IFERROR(L107/K107,"")</f>
        <v/>
      </c>
      <c r="O107" s="307" t="str">
        <f t="shared" ref="O107:O170" si="15">IFERROR(M107/L107,"")</f>
        <v/>
      </c>
      <c r="P107" s="223"/>
      <c r="Q107" s="223"/>
      <c r="R107" s="235">
        <f t="shared" ref="R107:R170" si="16">P107*(K107-L107)+Q107*(L107-M107)</f>
        <v>0</v>
      </c>
      <c r="S107" s="235">
        <f t="shared" ref="S107:S170" si="17">I107*K107-R107</f>
        <v>0</v>
      </c>
      <c r="T107" s="321"/>
    </row>
    <row r="108" ht="28.5" customHeight="1" spans="1:20">
      <c r="A108" s="36">
        <v>101</v>
      </c>
      <c r="B108" s="166"/>
      <c r="C108" s="166"/>
      <c r="D108" s="165"/>
      <c r="E108" s="166"/>
      <c r="F108" s="166"/>
      <c r="G108" s="166"/>
      <c r="H108" s="294"/>
      <c r="I108" s="223"/>
      <c r="J108" s="254"/>
      <c r="K108" s="223"/>
      <c r="L108" s="223"/>
      <c r="M108" s="308"/>
      <c r="N108" s="307" t="str">
        <f t="shared" si="14"/>
        <v/>
      </c>
      <c r="O108" s="307" t="str">
        <f t="shared" si="15"/>
        <v/>
      </c>
      <c r="P108" s="223"/>
      <c r="Q108" s="223"/>
      <c r="R108" s="235">
        <f t="shared" si="16"/>
        <v>0</v>
      </c>
      <c r="S108" s="235">
        <f t="shared" si="17"/>
        <v>0</v>
      </c>
      <c r="T108" s="321"/>
    </row>
    <row r="109" ht="28.5" customHeight="1" spans="1:20">
      <c r="A109" s="36">
        <v>102</v>
      </c>
      <c r="B109" s="166"/>
      <c r="C109" s="166"/>
      <c r="D109" s="165"/>
      <c r="E109" s="166"/>
      <c r="F109" s="166"/>
      <c r="G109" s="166"/>
      <c r="H109" s="294"/>
      <c r="I109" s="223"/>
      <c r="J109" s="254"/>
      <c r="K109" s="223"/>
      <c r="L109" s="223"/>
      <c r="M109" s="308"/>
      <c r="N109" s="307" t="str">
        <f t="shared" si="14"/>
        <v/>
      </c>
      <c r="O109" s="307" t="str">
        <f t="shared" si="15"/>
        <v/>
      </c>
      <c r="P109" s="223"/>
      <c r="Q109" s="223"/>
      <c r="R109" s="235">
        <f t="shared" si="16"/>
        <v>0</v>
      </c>
      <c r="S109" s="235">
        <f t="shared" si="17"/>
        <v>0</v>
      </c>
      <c r="T109" s="321"/>
    </row>
    <row r="110" ht="28.5" customHeight="1" spans="1:20">
      <c r="A110" s="36">
        <v>103</v>
      </c>
      <c r="B110" s="166"/>
      <c r="C110" s="166"/>
      <c r="D110" s="165"/>
      <c r="E110" s="166"/>
      <c r="F110" s="166"/>
      <c r="G110" s="166"/>
      <c r="H110" s="294"/>
      <c r="I110" s="223"/>
      <c r="J110" s="254"/>
      <c r="K110" s="223"/>
      <c r="L110" s="223"/>
      <c r="M110" s="308"/>
      <c r="N110" s="307" t="str">
        <f t="shared" si="14"/>
        <v/>
      </c>
      <c r="O110" s="307" t="str">
        <f t="shared" si="15"/>
        <v/>
      </c>
      <c r="P110" s="223"/>
      <c r="Q110" s="223"/>
      <c r="R110" s="235">
        <f t="shared" si="16"/>
        <v>0</v>
      </c>
      <c r="S110" s="235">
        <f t="shared" si="17"/>
        <v>0</v>
      </c>
      <c r="T110" s="321"/>
    </row>
    <row r="111" ht="28.5" customHeight="1" spans="1:20">
      <c r="A111" s="36">
        <v>104</v>
      </c>
      <c r="B111" s="166"/>
      <c r="C111" s="166"/>
      <c r="D111" s="165"/>
      <c r="E111" s="166"/>
      <c r="F111" s="166"/>
      <c r="G111" s="166"/>
      <c r="H111" s="294"/>
      <c r="I111" s="223"/>
      <c r="J111" s="254"/>
      <c r="K111" s="223"/>
      <c r="L111" s="223"/>
      <c r="M111" s="308"/>
      <c r="N111" s="307" t="str">
        <f t="shared" si="14"/>
        <v/>
      </c>
      <c r="O111" s="307" t="str">
        <f t="shared" si="15"/>
        <v/>
      </c>
      <c r="P111" s="223"/>
      <c r="Q111" s="223"/>
      <c r="R111" s="235">
        <f t="shared" si="16"/>
        <v>0</v>
      </c>
      <c r="S111" s="235">
        <f t="shared" si="17"/>
        <v>0</v>
      </c>
      <c r="T111" s="321"/>
    </row>
    <row r="112" ht="28.5" customHeight="1" spans="1:20">
      <c r="A112" s="36">
        <v>105</v>
      </c>
      <c r="B112" s="166"/>
      <c r="C112" s="166"/>
      <c r="D112" s="165"/>
      <c r="E112" s="166"/>
      <c r="F112" s="166"/>
      <c r="G112" s="166"/>
      <c r="H112" s="294"/>
      <c r="I112" s="223"/>
      <c r="J112" s="254"/>
      <c r="K112" s="223"/>
      <c r="L112" s="223"/>
      <c r="M112" s="308"/>
      <c r="N112" s="307" t="str">
        <f t="shared" si="14"/>
        <v/>
      </c>
      <c r="O112" s="307" t="str">
        <f t="shared" si="15"/>
        <v/>
      </c>
      <c r="P112" s="223"/>
      <c r="Q112" s="223"/>
      <c r="R112" s="235">
        <f t="shared" si="16"/>
        <v>0</v>
      </c>
      <c r="S112" s="235">
        <f t="shared" si="17"/>
        <v>0</v>
      </c>
      <c r="T112" s="321"/>
    </row>
    <row r="113" ht="28.5" customHeight="1" spans="1:20">
      <c r="A113" s="36">
        <v>106</v>
      </c>
      <c r="B113" s="166"/>
      <c r="C113" s="166"/>
      <c r="D113" s="165"/>
      <c r="E113" s="166"/>
      <c r="F113" s="166"/>
      <c r="G113" s="166"/>
      <c r="H113" s="294"/>
      <c r="I113" s="223"/>
      <c r="J113" s="254"/>
      <c r="K113" s="223"/>
      <c r="L113" s="223"/>
      <c r="M113" s="308"/>
      <c r="N113" s="307" t="str">
        <f t="shared" si="14"/>
        <v/>
      </c>
      <c r="O113" s="307" t="str">
        <f t="shared" si="15"/>
        <v/>
      </c>
      <c r="P113" s="223"/>
      <c r="Q113" s="223"/>
      <c r="R113" s="235">
        <f t="shared" si="16"/>
        <v>0</v>
      </c>
      <c r="S113" s="235">
        <f t="shared" si="17"/>
        <v>0</v>
      </c>
      <c r="T113" s="321"/>
    </row>
    <row r="114" ht="28.5" customHeight="1" spans="1:20">
      <c r="A114" s="36">
        <v>107</v>
      </c>
      <c r="B114" s="166"/>
      <c r="C114" s="166"/>
      <c r="D114" s="165"/>
      <c r="E114" s="166"/>
      <c r="F114" s="166"/>
      <c r="G114" s="166"/>
      <c r="H114" s="294"/>
      <c r="I114" s="223"/>
      <c r="J114" s="254"/>
      <c r="K114" s="223"/>
      <c r="L114" s="223"/>
      <c r="M114" s="308"/>
      <c r="N114" s="307" t="str">
        <f t="shared" si="14"/>
        <v/>
      </c>
      <c r="O114" s="307" t="str">
        <f t="shared" si="15"/>
        <v/>
      </c>
      <c r="P114" s="223"/>
      <c r="Q114" s="223"/>
      <c r="R114" s="235">
        <f t="shared" si="16"/>
        <v>0</v>
      </c>
      <c r="S114" s="235">
        <f t="shared" si="17"/>
        <v>0</v>
      </c>
      <c r="T114" s="321"/>
    </row>
    <row r="115" ht="28.5" customHeight="1" spans="1:20">
      <c r="A115" s="36">
        <v>108</v>
      </c>
      <c r="B115" s="166"/>
      <c r="C115" s="166"/>
      <c r="D115" s="165"/>
      <c r="E115" s="166"/>
      <c r="F115" s="166"/>
      <c r="G115" s="166"/>
      <c r="H115" s="294"/>
      <c r="I115" s="223"/>
      <c r="J115" s="254"/>
      <c r="K115" s="223"/>
      <c r="L115" s="223"/>
      <c r="M115" s="308"/>
      <c r="N115" s="307" t="str">
        <f t="shared" si="14"/>
        <v/>
      </c>
      <c r="O115" s="307" t="str">
        <f t="shared" si="15"/>
        <v/>
      </c>
      <c r="P115" s="223"/>
      <c r="Q115" s="223"/>
      <c r="R115" s="235">
        <f t="shared" si="16"/>
        <v>0</v>
      </c>
      <c r="S115" s="235">
        <f t="shared" si="17"/>
        <v>0</v>
      </c>
      <c r="T115" s="321"/>
    </row>
    <row r="116" ht="28.5" customHeight="1" spans="1:20">
      <c r="A116" s="36">
        <v>109</v>
      </c>
      <c r="B116" s="166"/>
      <c r="C116" s="166"/>
      <c r="D116" s="165"/>
      <c r="E116" s="166"/>
      <c r="F116" s="166"/>
      <c r="G116" s="166"/>
      <c r="H116" s="294"/>
      <c r="I116" s="223"/>
      <c r="J116" s="254"/>
      <c r="K116" s="223"/>
      <c r="L116" s="223"/>
      <c r="M116" s="308"/>
      <c r="N116" s="307" t="str">
        <f t="shared" si="14"/>
        <v/>
      </c>
      <c r="O116" s="307" t="str">
        <f t="shared" si="15"/>
        <v/>
      </c>
      <c r="P116" s="223"/>
      <c r="Q116" s="223"/>
      <c r="R116" s="235">
        <f t="shared" si="16"/>
        <v>0</v>
      </c>
      <c r="S116" s="235">
        <f t="shared" si="17"/>
        <v>0</v>
      </c>
      <c r="T116" s="321"/>
    </row>
    <row r="117" ht="28.5" customHeight="1" spans="1:20">
      <c r="A117" s="36">
        <v>110</v>
      </c>
      <c r="B117" s="166"/>
      <c r="C117" s="166"/>
      <c r="D117" s="165"/>
      <c r="E117" s="166"/>
      <c r="F117" s="166"/>
      <c r="G117" s="166"/>
      <c r="H117" s="294"/>
      <c r="I117" s="223"/>
      <c r="J117" s="254"/>
      <c r="K117" s="223"/>
      <c r="L117" s="223"/>
      <c r="M117" s="308"/>
      <c r="N117" s="307" t="str">
        <f t="shared" si="14"/>
        <v/>
      </c>
      <c r="O117" s="307" t="str">
        <f t="shared" si="15"/>
        <v/>
      </c>
      <c r="P117" s="223"/>
      <c r="Q117" s="223"/>
      <c r="R117" s="235">
        <f t="shared" si="16"/>
        <v>0</v>
      </c>
      <c r="S117" s="235">
        <f t="shared" si="17"/>
        <v>0</v>
      </c>
      <c r="T117" s="321"/>
    </row>
    <row r="118" ht="28.5" customHeight="1" spans="1:20">
      <c r="A118" s="36">
        <v>111</v>
      </c>
      <c r="B118" s="166"/>
      <c r="C118" s="166"/>
      <c r="D118" s="165"/>
      <c r="E118" s="166"/>
      <c r="F118" s="166"/>
      <c r="G118" s="166"/>
      <c r="H118" s="294"/>
      <c r="I118" s="223"/>
      <c r="J118" s="254"/>
      <c r="K118" s="223"/>
      <c r="L118" s="223"/>
      <c r="M118" s="308"/>
      <c r="N118" s="307" t="str">
        <f t="shared" si="14"/>
        <v/>
      </c>
      <c r="O118" s="307" t="str">
        <f t="shared" si="15"/>
        <v/>
      </c>
      <c r="P118" s="223"/>
      <c r="Q118" s="223"/>
      <c r="R118" s="235">
        <f t="shared" si="16"/>
        <v>0</v>
      </c>
      <c r="S118" s="235">
        <f t="shared" si="17"/>
        <v>0</v>
      </c>
      <c r="T118" s="321"/>
    </row>
    <row r="119" ht="28.5" customHeight="1" spans="1:20">
      <c r="A119" s="36">
        <v>112</v>
      </c>
      <c r="B119" s="166"/>
      <c r="C119" s="166"/>
      <c r="D119" s="165"/>
      <c r="E119" s="166"/>
      <c r="F119" s="166"/>
      <c r="G119" s="166"/>
      <c r="H119" s="294"/>
      <c r="I119" s="223"/>
      <c r="J119" s="254"/>
      <c r="K119" s="223"/>
      <c r="L119" s="223"/>
      <c r="M119" s="308"/>
      <c r="N119" s="307" t="str">
        <f t="shared" si="14"/>
        <v/>
      </c>
      <c r="O119" s="307" t="str">
        <f t="shared" si="15"/>
        <v/>
      </c>
      <c r="P119" s="223"/>
      <c r="Q119" s="223"/>
      <c r="R119" s="235">
        <f t="shared" si="16"/>
        <v>0</v>
      </c>
      <c r="S119" s="235">
        <f t="shared" si="17"/>
        <v>0</v>
      </c>
      <c r="T119" s="321"/>
    </row>
    <row r="120" ht="28.5" customHeight="1" spans="1:20">
      <c r="A120" s="36">
        <v>113</v>
      </c>
      <c r="B120" s="166"/>
      <c r="C120" s="166"/>
      <c r="D120" s="165"/>
      <c r="E120" s="166"/>
      <c r="F120" s="166"/>
      <c r="G120" s="166"/>
      <c r="H120" s="294"/>
      <c r="I120" s="223"/>
      <c r="J120" s="254"/>
      <c r="K120" s="223"/>
      <c r="L120" s="223"/>
      <c r="M120" s="308"/>
      <c r="N120" s="307" t="str">
        <f t="shared" si="14"/>
        <v/>
      </c>
      <c r="O120" s="307" t="str">
        <f t="shared" si="15"/>
        <v/>
      </c>
      <c r="P120" s="223"/>
      <c r="Q120" s="223"/>
      <c r="R120" s="235">
        <f t="shared" si="16"/>
        <v>0</v>
      </c>
      <c r="S120" s="235">
        <f t="shared" si="17"/>
        <v>0</v>
      </c>
      <c r="T120" s="321"/>
    </row>
    <row r="121" ht="28.5" customHeight="1" spans="1:20">
      <c r="A121" s="36">
        <v>114</v>
      </c>
      <c r="B121" s="166"/>
      <c r="C121" s="166"/>
      <c r="D121" s="165"/>
      <c r="E121" s="166"/>
      <c r="F121" s="166"/>
      <c r="G121" s="166"/>
      <c r="H121" s="294"/>
      <c r="I121" s="223"/>
      <c r="J121" s="254"/>
      <c r="K121" s="223"/>
      <c r="L121" s="223"/>
      <c r="M121" s="308"/>
      <c r="N121" s="307" t="str">
        <f t="shared" si="14"/>
        <v/>
      </c>
      <c r="O121" s="307" t="str">
        <f t="shared" si="15"/>
        <v/>
      </c>
      <c r="P121" s="223"/>
      <c r="Q121" s="223"/>
      <c r="R121" s="235">
        <f t="shared" si="16"/>
        <v>0</v>
      </c>
      <c r="S121" s="235">
        <f t="shared" si="17"/>
        <v>0</v>
      </c>
      <c r="T121" s="321"/>
    </row>
    <row r="122" ht="28.5" customHeight="1" spans="1:20">
      <c r="A122" s="36">
        <v>115</v>
      </c>
      <c r="B122" s="166"/>
      <c r="C122" s="166"/>
      <c r="D122" s="165"/>
      <c r="E122" s="166"/>
      <c r="F122" s="166"/>
      <c r="G122" s="166"/>
      <c r="H122" s="294"/>
      <c r="I122" s="223"/>
      <c r="J122" s="254"/>
      <c r="K122" s="223"/>
      <c r="L122" s="223"/>
      <c r="M122" s="308"/>
      <c r="N122" s="307" t="str">
        <f t="shared" si="14"/>
        <v/>
      </c>
      <c r="O122" s="307" t="str">
        <f t="shared" si="15"/>
        <v/>
      </c>
      <c r="P122" s="223"/>
      <c r="Q122" s="223"/>
      <c r="R122" s="235">
        <f t="shared" si="16"/>
        <v>0</v>
      </c>
      <c r="S122" s="235">
        <f t="shared" si="17"/>
        <v>0</v>
      </c>
      <c r="T122" s="321"/>
    </row>
    <row r="123" ht="28.5" customHeight="1" spans="1:20">
      <c r="A123" s="36">
        <v>116</v>
      </c>
      <c r="B123" s="166"/>
      <c r="C123" s="166"/>
      <c r="D123" s="165"/>
      <c r="E123" s="166"/>
      <c r="F123" s="166"/>
      <c r="G123" s="166"/>
      <c r="H123" s="294"/>
      <c r="I123" s="223"/>
      <c r="J123" s="254"/>
      <c r="K123" s="223"/>
      <c r="L123" s="223"/>
      <c r="M123" s="308"/>
      <c r="N123" s="307" t="str">
        <f t="shared" si="14"/>
        <v/>
      </c>
      <c r="O123" s="307" t="str">
        <f t="shared" si="15"/>
        <v/>
      </c>
      <c r="P123" s="223"/>
      <c r="Q123" s="223"/>
      <c r="R123" s="235">
        <f t="shared" si="16"/>
        <v>0</v>
      </c>
      <c r="S123" s="235">
        <f t="shared" si="17"/>
        <v>0</v>
      </c>
      <c r="T123" s="321"/>
    </row>
    <row r="124" ht="28.5" customHeight="1" spans="1:20">
      <c r="A124" s="36">
        <v>117</v>
      </c>
      <c r="B124" s="166"/>
      <c r="C124" s="166"/>
      <c r="D124" s="165"/>
      <c r="E124" s="166"/>
      <c r="F124" s="166"/>
      <c r="G124" s="166"/>
      <c r="H124" s="294"/>
      <c r="I124" s="223"/>
      <c r="J124" s="254"/>
      <c r="K124" s="223"/>
      <c r="L124" s="223"/>
      <c r="M124" s="308"/>
      <c r="N124" s="307" t="str">
        <f t="shared" si="14"/>
        <v/>
      </c>
      <c r="O124" s="307" t="str">
        <f t="shared" si="15"/>
        <v/>
      </c>
      <c r="P124" s="223"/>
      <c r="Q124" s="223"/>
      <c r="R124" s="235">
        <f t="shared" si="16"/>
        <v>0</v>
      </c>
      <c r="S124" s="235">
        <f t="shared" si="17"/>
        <v>0</v>
      </c>
      <c r="T124" s="321"/>
    </row>
    <row r="125" ht="28.5" customHeight="1" spans="1:20">
      <c r="A125" s="36">
        <v>118</v>
      </c>
      <c r="B125" s="166"/>
      <c r="C125" s="166"/>
      <c r="D125" s="165"/>
      <c r="E125" s="166"/>
      <c r="F125" s="166"/>
      <c r="G125" s="166"/>
      <c r="H125" s="294"/>
      <c r="I125" s="223"/>
      <c r="J125" s="254"/>
      <c r="K125" s="223"/>
      <c r="L125" s="223"/>
      <c r="M125" s="308"/>
      <c r="N125" s="307" t="str">
        <f t="shared" si="14"/>
        <v/>
      </c>
      <c r="O125" s="307" t="str">
        <f t="shared" si="15"/>
        <v/>
      </c>
      <c r="P125" s="223"/>
      <c r="Q125" s="223"/>
      <c r="R125" s="235">
        <f t="shared" si="16"/>
        <v>0</v>
      </c>
      <c r="S125" s="235">
        <f t="shared" si="17"/>
        <v>0</v>
      </c>
      <c r="T125" s="321"/>
    </row>
    <row r="126" ht="28.5" customHeight="1" spans="1:20">
      <c r="A126" s="36">
        <v>119</v>
      </c>
      <c r="B126" s="166"/>
      <c r="C126" s="166"/>
      <c r="D126" s="165"/>
      <c r="E126" s="166"/>
      <c r="F126" s="166"/>
      <c r="G126" s="166"/>
      <c r="H126" s="294"/>
      <c r="I126" s="223"/>
      <c r="J126" s="254"/>
      <c r="K126" s="223"/>
      <c r="L126" s="223"/>
      <c r="M126" s="308"/>
      <c r="N126" s="307" t="str">
        <f t="shared" si="14"/>
        <v/>
      </c>
      <c r="O126" s="307" t="str">
        <f t="shared" si="15"/>
        <v/>
      </c>
      <c r="P126" s="223"/>
      <c r="Q126" s="223"/>
      <c r="R126" s="235">
        <f t="shared" si="16"/>
        <v>0</v>
      </c>
      <c r="S126" s="235">
        <f t="shared" si="17"/>
        <v>0</v>
      </c>
      <c r="T126" s="321"/>
    </row>
    <row r="127" ht="28.5" customHeight="1" spans="1:20">
      <c r="A127" s="36">
        <v>120</v>
      </c>
      <c r="B127" s="166"/>
      <c r="C127" s="166"/>
      <c r="D127" s="165"/>
      <c r="E127" s="166"/>
      <c r="F127" s="166"/>
      <c r="G127" s="166"/>
      <c r="H127" s="294"/>
      <c r="I127" s="223"/>
      <c r="J127" s="254"/>
      <c r="K127" s="223"/>
      <c r="L127" s="223"/>
      <c r="M127" s="308"/>
      <c r="N127" s="307" t="str">
        <f t="shared" si="14"/>
        <v/>
      </c>
      <c r="O127" s="307" t="str">
        <f t="shared" si="15"/>
        <v/>
      </c>
      <c r="P127" s="223"/>
      <c r="Q127" s="223"/>
      <c r="R127" s="235">
        <f t="shared" si="16"/>
        <v>0</v>
      </c>
      <c r="S127" s="235">
        <f t="shared" si="17"/>
        <v>0</v>
      </c>
      <c r="T127" s="321"/>
    </row>
    <row r="128" ht="28.5" customHeight="1" spans="1:20">
      <c r="A128" s="36">
        <v>121</v>
      </c>
      <c r="B128" s="166"/>
      <c r="C128" s="166"/>
      <c r="D128" s="165"/>
      <c r="E128" s="166"/>
      <c r="F128" s="166"/>
      <c r="G128" s="166"/>
      <c r="H128" s="294"/>
      <c r="I128" s="223"/>
      <c r="J128" s="254"/>
      <c r="K128" s="223"/>
      <c r="L128" s="223"/>
      <c r="M128" s="308"/>
      <c r="N128" s="307" t="str">
        <f t="shared" si="14"/>
        <v/>
      </c>
      <c r="O128" s="307" t="str">
        <f t="shared" si="15"/>
        <v/>
      </c>
      <c r="P128" s="223"/>
      <c r="Q128" s="223"/>
      <c r="R128" s="235">
        <f t="shared" si="16"/>
        <v>0</v>
      </c>
      <c r="S128" s="235">
        <f t="shared" si="17"/>
        <v>0</v>
      </c>
      <c r="T128" s="321"/>
    </row>
    <row r="129" ht="28.5" customHeight="1" spans="1:20">
      <c r="A129" s="36">
        <v>122</v>
      </c>
      <c r="B129" s="166"/>
      <c r="C129" s="166"/>
      <c r="D129" s="165"/>
      <c r="E129" s="166"/>
      <c r="F129" s="166"/>
      <c r="G129" s="166"/>
      <c r="H129" s="294"/>
      <c r="I129" s="223"/>
      <c r="J129" s="254"/>
      <c r="K129" s="223"/>
      <c r="L129" s="223"/>
      <c r="M129" s="308"/>
      <c r="N129" s="307" t="str">
        <f t="shared" si="14"/>
        <v/>
      </c>
      <c r="O129" s="307" t="str">
        <f t="shared" si="15"/>
        <v/>
      </c>
      <c r="P129" s="223"/>
      <c r="Q129" s="223"/>
      <c r="R129" s="235">
        <f t="shared" si="16"/>
        <v>0</v>
      </c>
      <c r="S129" s="235">
        <f t="shared" si="17"/>
        <v>0</v>
      </c>
      <c r="T129" s="321"/>
    </row>
    <row r="130" ht="28.5" customHeight="1" spans="1:20">
      <c r="A130" s="36">
        <v>123</v>
      </c>
      <c r="B130" s="166"/>
      <c r="C130" s="166"/>
      <c r="D130" s="165"/>
      <c r="E130" s="166"/>
      <c r="F130" s="166"/>
      <c r="G130" s="166"/>
      <c r="H130" s="294"/>
      <c r="I130" s="223"/>
      <c r="J130" s="254"/>
      <c r="K130" s="223"/>
      <c r="L130" s="223"/>
      <c r="M130" s="308"/>
      <c r="N130" s="307" t="str">
        <f t="shared" si="14"/>
        <v/>
      </c>
      <c r="O130" s="307" t="str">
        <f t="shared" si="15"/>
        <v/>
      </c>
      <c r="P130" s="223"/>
      <c r="Q130" s="223"/>
      <c r="R130" s="235">
        <f t="shared" si="16"/>
        <v>0</v>
      </c>
      <c r="S130" s="235">
        <f t="shared" si="17"/>
        <v>0</v>
      </c>
      <c r="T130" s="321"/>
    </row>
    <row r="131" ht="28.5" customHeight="1" spans="1:20">
      <c r="A131" s="36">
        <v>124</v>
      </c>
      <c r="B131" s="166"/>
      <c r="C131" s="166"/>
      <c r="D131" s="165"/>
      <c r="E131" s="166"/>
      <c r="F131" s="166"/>
      <c r="G131" s="166"/>
      <c r="H131" s="294"/>
      <c r="I131" s="223"/>
      <c r="J131" s="254"/>
      <c r="K131" s="223"/>
      <c r="L131" s="223"/>
      <c r="M131" s="308"/>
      <c r="N131" s="307" t="str">
        <f t="shared" si="14"/>
        <v/>
      </c>
      <c r="O131" s="307" t="str">
        <f t="shared" si="15"/>
        <v/>
      </c>
      <c r="P131" s="223"/>
      <c r="Q131" s="223"/>
      <c r="R131" s="235">
        <f t="shared" si="16"/>
        <v>0</v>
      </c>
      <c r="S131" s="235">
        <f t="shared" si="17"/>
        <v>0</v>
      </c>
      <c r="T131" s="321"/>
    </row>
    <row r="132" ht="28.5" customHeight="1" spans="1:20">
      <c r="A132" s="36">
        <v>125</v>
      </c>
      <c r="B132" s="166"/>
      <c r="C132" s="166"/>
      <c r="D132" s="165"/>
      <c r="E132" s="166"/>
      <c r="F132" s="166"/>
      <c r="G132" s="166"/>
      <c r="H132" s="294"/>
      <c r="I132" s="223"/>
      <c r="J132" s="254"/>
      <c r="K132" s="223"/>
      <c r="L132" s="223"/>
      <c r="M132" s="308"/>
      <c r="N132" s="307" t="str">
        <f t="shared" si="14"/>
        <v/>
      </c>
      <c r="O132" s="307" t="str">
        <f t="shared" si="15"/>
        <v/>
      </c>
      <c r="P132" s="223"/>
      <c r="Q132" s="223"/>
      <c r="R132" s="235">
        <f t="shared" si="16"/>
        <v>0</v>
      </c>
      <c r="S132" s="235">
        <f t="shared" si="17"/>
        <v>0</v>
      </c>
      <c r="T132" s="321"/>
    </row>
    <row r="133" ht="28.5" customHeight="1" spans="1:20">
      <c r="A133" s="36">
        <v>126</v>
      </c>
      <c r="B133" s="166"/>
      <c r="C133" s="166"/>
      <c r="D133" s="165"/>
      <c r="E133" s="166"/>
      <c r="F133" s="166"/>
      <c r="G133" s="166"/>
      <c r="H133" s="294"/>
      <c r="I133" s="223"/>
      <c r="J133" s="254"/>
      <c r="K133" s="223"/>
      <c r="L133" s="223"/>
      <c r="M133" s="308"/>
      <c r="N133" s="307" t="str">
        <f t="shared" si="14"/>
        <v/>
      </c>
      <c r="O133" s="307" t="str">
        <f t="shared" si="15"/>
        <v/>
      </c>
      <c r="P133" s="223"/>
      <c r="Q133" s="223"/>
      <c r="R133" s="235">
        <f t="shared" si="16"/>
        <v>0</v>
      </c>
      <c r="S133" s="235">
        <f t="shared" si="17"/>
        <v>0</v>
      </c>
      <c r="T133" s="321"/>
    </row>
    <row r="134" ht="28.5" customHeight="1" spans="1:20">
      <c r="A134" s="36">
        <v>127</v>
      </c>
      <c r="B134" s="166"/>
      <c r="C134" s="166"/>
      <c r="D134" s="165"/>
      <c r="E134" s="166"/>
      <c r="F134" s="166"/>
      <c r="G134" s="166"/>
      <c r="H134" s="294"/>
      <c r="I134" s="223"/>
      <c r="J134" s="254"/>
      <c r="K134" s="223"/>
      <c r="L134" s="223"/>
      <c r="M134" s="308"/>
      <c r="N134" s="307" t="str">
        <f t="shared" si="14"/>
        <v/>
      </c>
      <c r="O134" s="307" t="str">
        <f t="shared" si="15"/>
        <v/>
      </c>
      <c r="P134" s="223"/>
      <c r="Q134" s="223"/>
      <c r="R134" s="235">
        <f t="shared" si="16"/>
        <v>0</v>
      </c>
      <c r="S134" s="235">
        <f t="shared" si="17"/>
        <v>0</v>
      </c>
      <c r="T134" s="321"/>
    </row>
    <row r="135" ht="28.5" customHeight="1" spans="1:20">
      <c r="A135" s="36">
        <v>128</v>
      </c>
      <c r="B135" s="166"/>
      <c r="C135" s="166"/>
      <c r="D135" s="165"/>
      <c r="E135" s="166"/>
      <c r="F135" s="166"/>
      <c r="G135" s="166"/>
      <c r="H135" s="294"/>
      <c r="I135" s="223"/>
      <c r="J135" s="254"/>
      <c r="K135" s="223"/>
      <c r="L135" s="223"/>
      <c r="M135" s="308"/>
      <c r="N135" s="307" t="str">
        <f t="shared" si="14"/>
        <v/>
      </c>
      <c r="O135" s="307" t="str">
        <f t="shared" si="15"/>
        <v/>
      </c>
      <c r="P135" s="223"/>
      <c r="Q135" s="223"/>
      <c r="R135" s="235">
        <f t="shared" si="16"/>
        <v>0</v>
      </c>
      <c r="S135" s="235">
        <f t="shared" si="17"/>
        <v>0</v>
      </c>
      <c r="T135" s="321"/>
    </row>
    <row r="136" ht="28.5" customHeight="1" spans="1:20">
      <c r="A136" s="36">
        <v>129</v>
      </c>
      <c r="B136" s="166"/>
      <c r="C136" s="166"/>
      <c r="D136" s="165"/>
      <c r="E136" s="166"/>
      <c r="F136" s="166"/>
      <c r="G136" s="166"/>
      <c r="H136" s="294"/>
      <c r="I136" s="223"/>
      <c r="J136" s="254"/>
      <c r="K136" s="223"/>
      <c r="L136" s="223"/>
      <c r="M136" s="308"/>
      <c r="N136" s="307" t="str">
        <f t="shared" si="14"/>
        <v/>
      </c>
      <c r="O136" s="307" t="str">
        <f t="shared" si="15"/>
        <v/>
      </c>
      <c r="P136" s="223"/>
      <c r="Q136" s="223"/>
      <c r="R136" s="235">
        <f t="shared" si="16"/>
        <v>0</v>
      </c>
      <c r="S136" s="235">
        <f t="shared" si="17"/>
        <v>0</v>
      </c>
      <c r="T136" s="321"/>
    </row>
    <row r="137" ht="28.5" customHeight="1" spans="1:20">
      <c r="A137" s="36">
        <v>130</v>
      </c>
      <c r="B137" s="166"/>
      <c r="C137" s="166"/>
      <c r="D137" s="165"/>
      <c r="E137" s="166"/>
      <c r="F137" s="166"/>
      <c r="G137" s="166"/>
      <c r="H137" s="294"/>
      <c r="I137" s="223"/>
      <c r="J137" s="254"/>
      <c r="K137" s="223"/>
      <c r="L137" s="223"/>
      <c r="M137" s="308"/>
      <c r="N137" s="307" t="str">
        <f t="shared" si="14"/>
        <v/>
      </c>
      <c r="O137" s="307" t="str">
        <f t="shared" si="15"/>
        <v/>
      </c>
      <c r="P137" s="223"/>
      <c r="Q137" s="223"/>
      <c r="R137" s="235">
        <f t="shared" si="16"/>
        <v>0</v>
      </c>
      <c r="S137" s="235">
        <f t="shared" si="17"/>
        <v>0</v>
      </c>
      <c r="T137" s="321"/>
    </row>
    <row r="138" ht="28.5" customHeight="1" spans="1:20">
      <c r="A138" s="36">
        <v>131</v>
      </c>
      <c r="B138" s="166"/>
      <c r="C138" s="166"/>
      <c r="D138" s="165"/>
      <c r="E138" s="166"/>
      <c r="F138" s="166"/>
      <c r="G138" s="166"/>
      <c r="H138" s="294"/>
      <c r="I138" s="223"/>
      <c r="J138" s="254"/>
      <c r="K138" s="223"/>
      <c r="L138" s="223"/>
      <c r="M138" s="308"/>
      <c r="N138" s="307" t="str">
        <f t="shared" si="14"/>
        <v/>
      </c>
      <c r="O138" s="307" t="str">
        <f t="shared" si="15"/>
        <v/>
      </c>
      <c r="P138" s="223"/>
      <c r="Q138" s="223"/>
      <c r="R138" s="235">
        <f t="shared" si="16"/>
        <v>0</v>
      </c>
      <c r="S138" s="235">
        <f t="shared" si="17"/>
        <v>0</v>
      </c>
      <c r="T138" s="321"/>
    </row>
    <row r="139" ht="28.5" customHeight="1" spans="1:20">
      <c r="A139" s="36">
        <v>132</v>
      </c>
      <c r="B139" s="166"/>
      <c r="C139" s="166"/>
      <c r="D139" s="165"/>
      <c r="E139" s="166"/>
      <c r="F139" s="166"/>
      <c r="G139" s="166"/>
      <c r="H139" s="294"/>
      <c r="I139" s="223"/>
      <c r="J139" s="254"/>
      <c r="K139" s="223"/>
      <c r="L139" s="223"/>
      <c r="M139" s="308"/>
      <c r="N139" s="307" t="str">
        <f t="shared" si="14"/>
        <v/>
      </c>
      <c r="O139" s="307" t="str">
        <f t="shared" si="15"/>
        <v/>
      </c>
      <c r="P139" s="223"/>
      <c r="Q139" s="223"/>
      <c r="R139" s="235">
        <f t="shared" si="16"/>
        <v>0</v>
      </c>
      <c r="S139" s="235">
        <f t="shared" si="17"/>
        <v>0</v>
      </c>
      <c r="T139" s="321"/>
    </row>
    <row r="140" ht="28.5" customHeight="1" spans="1:20">
      <c r="A140" s="36">
        <v>133</v>
      </c>
      <c r="B140" s="166"/>
      <c r="C140" s="166"/>
      <c r="D140" s="165"/>
      <c r="E140" s="166"/>
      <c r="F140" s="166"/>
      <c r="G140" s="166"/>
      <c r="H140" s="294"/>
      <c r="I140" s="223"/>
      <c r="J140" s="254"/>
      <c r="K140" s="223"/>
      <c r="L140" s="223"/>
      <c r="M140" s="308"/>
      <c r="N140" s="307" t="str">
        <f t="shared" si="14"/>
        <v/>
      </c>
      <c r="O140" s="307" t="str">
        <f t="shared" si="15"/>
        <v/>
      </c>
      <c r="P140" s="223"/>
      <c r="Q140" s="223"/>
      <c r="R140" s="235">
        <f t="shared" si="16"/>
        <v>0</v>
      </c>
      <c r="S140" s="235">
        <f t="shared" si="17"/>
        <v>0</v>
      </c>
      <c r="T140" s="321"/>
    </row>
    <row r="141" ht="28.5" customHeight="1" spans="1:20">
      <c r="A141" s="36">
        <v>134</v>
      </c>
      <c r="B141" s="166"/>
      <c r="C141" s="166"/>
      <c r="D141" s="165"/>
      <c r="E141" s="166"/>
      <c r="F141" s="166"/>
      <c r="G141" s="166"/>
      <c r="H141" s="294"/>
      <c r="I141" s="223"/>
      <c r="J141" s="254"/>
      <c r="K141" s="223"/>
      <c r="L141" s="223"/>
      <c r="M141" s="308"/>
      <c r="N141" s="307" t="str">
        <f t="shared" si="14"/>
        <v/>
      </c>
      <c r="O141" s="307" t="str">
        <f t="shared" si="15"/>
        <v/>
      </c>
      <c r="P141" s="223"/>
      <c r="Q141" s="223"/>
      <c r="R141" s="235">
        <f t="shared" si="16"/>
        <v>0</v>
      </c>
      <c r="S141" s="235">
        <f t="shared" si="17"/>
        <v>0</v>
      </c>
      <c r="T141" s="321"/>
    </row>
    <row r="142" ht="28.5" customHeight="1" spans="1:20">
      <c r="A142" s="36">
        <v>135</v>
      </c>
      <c r="B142" s="166"/>
      <c r="C142" s="166"/>
      <c r="D142" s="165"/>
      <c r="E142" s="166"/>
      <c r="F142" s="166"/>
      <c r="G142" s="166"/>
      <c r="H142" s="294"/>
      <c r="I142" s="223"/>
      <c r="J142" s="254"/>
      <c r="K142" s="223"/>
      <c r="L142" s="223"/>
      <c r="M142" s="308"/>
      <c r="N142" s="307" t="str">
        <f t="shared" si="14"/>
        <v/>
      </c>
      <c r="O142" s="307" t="str">
        <f t="shared" si="15"/>
        <v/>
      </c>
      <c r="P142" s="223"/>
      <c r="Q142" s="223"/>
      <c r="R142" s="235">
        <f t="shared" si="16"/>
        <v>0</v>
      </c>
      <c r="S142" s="235">
        <f t="shared" si="17"/>
        <v>0</v>
      </c>
      <c r="T142" s="321"/>
    </row>
    <row r="143" ht="28.5" customHeight="1" spans="1:20">
      <c r="A143" s="36">
        <v>136</v>
      </c>
      <c r="B143" s="166"/>
      <c r="C143" s="166"/>
      <c r="D143" s="165"/>
      <c r="E143" s="166"/>
      <c r="F143" s="166"/>
      <c r="G143" s="166"/>
      <c r="H143" s="294"/>
      <c r="I143" s="223"/>
      <c r="J143" s="254"/>
      <c r="K143" s="223"/>
      <c r="L143" s="223"/>
      <c r="M143" s="308"/>
      <c r="N143" s="307" t="str">
        <f t="shared" si="14"/>
        <v/>
      </c>
      <c r="O143" s="307" t="str">
        <f t="shared" si="15"/>
        <v/>
      </c>
      <c r="P143" s="223"/>
      <c r="Q143" s="223"/>
      <c r="R143" s="235">
        <f t="shared" si="16"/>
        <v>0</v>
      </c>
      <c r="S143" s="235">
        <f t="shared" si="17"/>
        <v>0</v>
      </c>
      <c r="T143" s="321"/>
    </row>
    <row r="144" ht="28.5" customHeight="1" spans="1:20">
      <c r="A144" s="36">
        <v>137</v>
      </c>
      <c r="B144" s="166"/>
      <c r="C144" s="166"/>
      <c r="D144" s="165"/>
      <c r="E144" s="166"/>
      <c r="F144" s="166"/>
      <c r="G144" s="166"/>
      <c r="H144" s="294"/>
      <c r="I144" s="223"/>
      <c r="J144" s="254"/>
      <c r="K144" s="223"/>
      <c r="L144" s="223"/>
      <c r="M144" s="308"/>
      <c r="N144" s="307" t="str">
        <f t="shared" si="14"/>
        <v/>
      </c>
      <c r="O144" s="307" t="str">
        <f t="shared" si="15"/>
        <v/>
      </c>
      <c r="P144" s="223"/>
      <c r="Q144" s="223"/>
      <c r="R144" s="235">
        <f t="shared" si="16"/>
        <v>0</v>
      </c>
      <c r="S144" s="235">
        <f t="shared" si="17"/>
        <v>0</v>
      </c>
      <c r="T144" s="321"/>
    </row>
    <row r="145" ht="28.5" customHeight="1" spans="1:20">
      <c r="A145" s="36">
        <v>138</v>
      </c>
      <c r="B145" s="166"/>
      <c r="C145" s="166"/>
      <c r="D145" s="165"/>
      <c r="E145" s="166"/>
      <c r="F145" s="166"/>
      <c r="G145" s="166"/>
      <c r="H145" s="294"/>
      <c r="I145" s="223"/>
      <c r="J145" s="254"/>
      <c r="K145" s="223"/>
      <c r="L145" s="223"/>
      <c r="M145" s="308"/>
      <c r="N145" s="307" t="str">
        <f t="shared" si="14"/>
        <v/>
      </c>
      <c r="O145" s="307" t="str">
        <f t="shared" si="15"/>
        <v/>
      </c>
      <c r="P145" s="223"/>
      <c r="Q145" s="223"/>
      <c r="R145" s="235">
        <f t="shared" si="16"/>
        <v>0</v>
      </c>
      <c r="S145" s="235">
        <f t="shared" si="17"/>
        <v>0</v>
      </c>
      <c r="T145" s="321"/>
    </row>
    <row r="146" ht="28.5" customHeight="1" spans="1:20">
      <c r="A146" s="36">
        <v>139</v>
      </c>
      <c r="B146" s="166"/>
      <c r="C146" s="166"/>
      <c r="D146" s="165"/>
      <c r="E146" s="166"/>
      <c r="F146" s="166"/>
      <c r="G146" s="166"/>
      <c r="H146" s="294"/>
      <c r="I146" s="223"/>
      <c r="J146" s="254"/>
      <c r="K146" s="223"/>
      <c r="L146" s="223"/>
      <c r="M146" s="308"/>
      <c r="N146" s="307" t="str">
        <f t="shared" si="14"/>
        <v/>
      </c>
      <c r="O146" s="307" t="str">
        <f t="shared" si="15"/>
        <v/>
      </c>
      <c r="P146" s="223"/>
      <c r="Q146" s="223"/>
      <c r="R146" s="235">
        <f t="shared" si="16"/>
        <v>0</v>
      </c>
      <c r="S146" s="235">
        <f t="shared" si="17"/>
        <v>0</v>
      </c>
      <c r="T146" s="321"/>
    </row>
    <row r="147" ht="28.5" customHeight="1" spans="1:20">
      <c r="A147" s="36">
        <v>140</v>
      </c>
      <c r="B147" s="166"/>
      <c r="C147" s="166"/>
      <c r="D147" s="165"/>
      <c r="E147" s="166"/>
      <c r="F147" s="166"/>
      <c r="G147" s="166"/>
      <c r="H147" s="294"/>
      <c r="I147" s="223"/>
      <c r="J147" s="254"/>
      <c r="K147" s="223"/>
      <c r="L147" s="223"/>
      <c r="M147" s="308"/>
      <c r="N147" s="307" t="str">
        <f t="shared" si="14"/>
        <v/>
      </c>
      <c r="O147" s="307" t="str">
        <f t="shared" si="15"/>
        <v/>
      </c>
      <c r="P147" s="223"/>
      <c r="Q147" s="223"/>
      <c r="R147" s="235">
        <f t="shared" si="16"/>
        <v>0</v>
      </c>
      <c r="S147" s="235">
        <f t="shared" si="17"/>
        <v>0</v>
      </c>
      <c r="T147" s="321"/>
    </row>
    <row r="148" ht="28.5" customHeight="1" spans="1:20">
      <c r="A148" s="36">
        <v>141</v>
      </c>
      <c r="B148" s="166"/>
      <c r="C148" s="166"/>
      <c r="D148" s="165"/>
      <c r="E148" s="166"/>
      <c r="F148" s="166"/>
      <c r="G148" s="166"/>
      <c r="H148" s="294"/>
      <c r="I148" s="223"/>
      <c r="J148" s="254"/>
      <c r="K148" s="223"/>
      <c r="L148" s="223"/>
      <c r="M148" s="308"/>
      <c r="N148" s="307" t="str">
        <f t="shared" si="14"/>
        <v/>
      </c>
      <c r="O148" s="307" t="str">
        <f t="shared" si="15"/>
        <v/>
      </c>
      <c r="P148" s="223"/>
      <c r="Q148" s="223"/>
      <c r="R148" s="235">
        <f t="shared" si="16"/>
        <v>0</v>
      </c>
      <c r="S148" s="235">
        <f t="shared" si="17"/>
        <v>0</v>
      </c>
      <c r="T148" s="321"/>
    </row>
    <row r="149" ht="28.5" customHeight="1" spans="1:20">
      <c r="A149" s="36">
        <v>142</v>
      </c>
      <c r="B149" s="166"/>
      <c r="C149" s="166"/>
      <c r="D149" s="165"/>
      <c r="E149" s="166"/>
      <c r="F149" s="166"/>
      <c r="G149" s="166"/>
      <c r="H149" s="294"/>
      <c r="I149" s="223"/>
      <c r="J149" s="254"/>
      <c r="K149" s="223"/>
      <c r="L149" s="223"/>
      <c r="M149" s="308"/>
      <c r="N149" s="307" t="str">
        <f t="shared" si="14"/>
        <v/>
      </c>
      <c r="O149" s="307" t="str">
        <f t="shared" si="15"/>
        <v/>
      </c>
      <c r="P149" s="223"/>
      <c r="Q149" s="223"/>
      <c r="R149" s="235">
        <f t="shared" si="16"/>
        <v>0</v>
      </c>
      <c r="S149" s="235">
        <f t="shared" si="17"/>
        <v>0</v>
      </c>
      <c r="T149" s="321"/>
    </row>
    <row r="150" ht="28.5" customHeight="1" spans="1:20">
      <c r="A150" s="36">
        <v>143</v>
      </c>
      <c r="B150" s="166"/>
      <c r="C150" s="166"/>
      <c r="D150" s="165"/>
      <c r="E150" s="166"/>
      <c r="F150" s="166"/>
      <c r="G150" s="166"/>
      <c r="H150" s="294"/>
      <c r="I150" s="223"/>
      <c r="J150" s="254"/>
      <c r="K150" s="223"/>
      <c r="L150" s="223"/>
      <c r="M150" s="308"/>
      <c r="N150" s="307" t="str">
        <f t="shared" si="14"/>
        <v/>
      </c>
      <c r="O150" s="307" t="str">
        <f t="shared" si="15"/>
        <v/>
      </c>
      <c r="P150" s="223"/>
      <c r="Q150" s="223"/>
      <c r="R150" s="235">
        <f t="shared" si="16"/>
        <v>0</v>
      </c>
      <c r="S150" s="235">
        <f t="shared" si="17"/>
        <v>0</v>
      </c>
      <c r="T150" s="321"/>
    </row>
    <row r="151" ht="28.5" customHeight="1" spans="1:20">
      <c r="A151" s="36">
        <v>144</v>
      </c>
      <c r="B151" s="166"/>
      <c r="C151" s="166"/>
      <c r="D151" s="165"/>
      <c r="E151" s="166"/>
      <c r="F151" s="166"/>
      <c r="G151" s="166"/>
      <c r="H151" s="294"/>
      <c r="I151" s="223"/>
      <c r="J151" s="254"/>
      <c r="K151" s="223"/>
      <c r="L151" s="223"/>
      <c r="M151" s="308"/>
      <c r="N151" s="307" t="str">
        <f t="shared" si="14"/>
        <v/>
      </c>
      <c r="O151" s="307" t="str">
        <f t="shared" si="15"/>
        <v/>
      </c>
      <c r="P151" s="223"/>
      <c r="Q151" s="223"/>
      <c r="R151" s="235">
        <f t="shared" si="16"/>
        <v>0</v>
      </c>
      <c r="S151" s="235">
        <f t="shared" si="17"/>
        <v>0</v>
      </c>
      <c r="T151" s="321"/>
    </row>
    <row r="152" ht="28.5" customHeight="1" spans="1:20">
      <c r="A152" s="36">
        <v>145</v>
      </c>
      <c r="B152" s="166"/>
      <c r="C152" s="166"/>
      <c r="D152" s="165"/>
      <c r="E152" s="166"/>
      <c r="F152" s="166"/>
      <c r="G152" s="166"/>
      <c r="H152" s="294"/>
      <c r="I152" s="223"/>
      <c r="J152" s="254"/>
      <c r="K152" s="223"/>
      <c r="L152" s="223"/>
      <c r="M152" s="308"/>
      <c r="N152" s="307" t="str">
        <f t="shared" si="14"/>
        <v/>
      </c>
      <c r="O152" s="307" t="str">
        <f t="shared" si="15"/>
        <v/>
      </c>
      <c r="P152" s="223"/>
      <c r="Q152" s="223"/>
      <c r="R152" s="235">
        <f t="shared" si="16"/>
        <v>0</v>
      </c>
      <c r="S152" s="235">
        <f t="shared" si="17"/>
        <v>0</v>
      </c>
      <c r="T152" s="321"/>
    </row>
    <row r="153" ht="28.5" customHeight="1" spans="1:20">
      <c r="A153" s="36">
        <v>146</v>
      </c>
      <c r="B153" s="166"/>
      <c r="C153" s="166"/>
      <c r="D153" s="165"/>
      <c r="E153" s="166"/>
      <c r="F153" s="166"/>
      <c r="G153" s="166"/>
      <c r="H153" s="294"/>
      <c r="I153" s="223"/>
      <c r="J153" s="254"/>
      <c r="K153" s="223"/>
      <c r="L153" s="223"/>
      <c r="M153" s="308"/>
      <c r="N153" s="307" t="str">
        <f t="shared" si="14"/>
        <v/>
      </c>
      <c r="O153" s="307" t="str">
        <f t="shared" si="15"/>
        <v/>
      </c>
      <c r="P153" s="223"/>
      <c r="Q153" s="223"/>
      <c r="R153" s="235">
        <f t="shared" si="16"/>
        <v>0</v>
      </c>
      <c r="S153" s="235">
        <f t="shared" si="17"/>
        <v>0</v>
      </c>
      <c r="T153" s="321"/>
    </row>
    <row r="154" ht="28.5" customHeight="1" spans="1:20">
      <c r="A154" s="36">
        <v>147</v>
      </c>
      <c r="B154" s="166"/>
      <c r="C154" s="166"/>
      <c r="D154" s="165"/>
      <c r="E154" s="166"/>
      <c r="F154" s="166"/>
      <c r="G154" s="166"/>
      <c r="H154" s="294"/>
      <c r="I154" s="223"/>
      <c r="J154" s="254"/>
      <c r="K154" s="223"/>
      <c r="L154" s="223"/>
      <c r="M154" s="308"/>
      <c r="N154" s="307" t="str">
        <f t="shared" si="14"/>
        <v/>
      </c>
      <c r="O154" s="307" t="str">
        <f t="shared" si="15"/>
        <v/>
      </c>
      <c r="P154" s="223"/>
      <c r="Q154" s="223"/>
      <c r="R154" s="235">
        <f t="shared" si="16"/>
        <v>0</v>
      </c>
      <c r="S154" s="235">
        <f t="shared" si="17"/>
        <v>0</v>
      </c>
      <c r="T154" s="321"/>
    </row>
    <row r="155" ht="28.5" customHeight="1" spans="1:20">
      <c r="A155" s="36">
        <v>148</v>
      </c>
      <c r="B155" s="166"/>
      <c r="C155" s="166"/>
      <c r="D155" s="165"/>
      <c r="E155" s="166"/>
      <c r="F155" s="166"/>
      <c r="G155" s="166"/>
      <c r="H155" s="294"/>
      <c r="I155" s="223"/>
      <c r="J155" s="254"/>
      <c r="K155" s="223"/>
      <c r="L155" s="223"/>
      <c r="M155" s="308"/>
      <c r="N155" s="307" t="str">
        <f t="shared" si="14"/>
        <v/>
      </c>
      <c r="O155" s="307" t="str">
        <f t="shared" si="15"/>
        <v/>
      </c>
      <c r="P155" s="223"/>
      <c r="Q155" s="223"/>
      <c r="R155" s="235">
        <f t="shared" si="16"/>
        <v>0</v>
      </c>
      <c r="S155" s="235">
        <f t="shared" si="17"/>
        <v>0</v>
      </c>
      <c r="T155" s="321"/>
    </row>
    <row r="156" ht="28.5" customHeight="1" spans="1:20">
      <c r="A156" s="36">
        <v>149</v>
      </c>
      <c r="B156" s="166"/>
      <c r="C156" s="166"/>
      <c r="D156" s="165"/>
      <c r="E156" s="166"/>
      <c r="F156" s="166"/>
      <c r="G156" s="166"/>
      <c r="H156" s="294"/>
      <c r="I156" s="223"/>
      <c r="J156" s="254"/>
      <c r="K156" s="223"/>
      <c r="L156" s="223"/>
      <c r="M156" s="308"/>
      <c r="N156" s="307" t="str">
        <f t="shared" si="14"/>
        <v/>
      </c>
      <c r="O156" s="307" t="str">
        <f t="shared" si="15"/>
        <v/>
      </c>
      <c r="P156" s="223"/>
      <c r="Q156" s="223"/>
      <c r="R156" s="235">
        <f t="shared" si="16"/>
        <v>0</v>
      </c>
      <c r="S156" s="235">
        <f t="shared" si="17"/>
        <v>0</v>
      </c>
      <c r="T156" s="321"/>
    </row>
    <row r="157" ht="28.5" customHeight="1" spans="1:20">
      <c r="A157" s="36">
        <v>150</v>
      </c>
      <c r="B157" s="166"/>
      <c r="C157" s="166"/>
      <c r="D157" s="165"/>
      <c r="E157" s="166"/>
      <c r="F157" s="166"/>
      <c r="G157" s="166"/>
      <c r="H157" s="294"/>
      <c r="I157" s="223"/>
      <c r="J157" s="254"/>
      <c r="K157" s="223"/>
      <c r="L157" s="223"/>
      <c r="M157" s="308"/>
      <c r="N157" s="307" t="str">
        <f t="shared" si="14"/>
        <v/>
      </c>
      <c r="O157" s="307" t="str">
        <f t="shared" si="15"/>
        <v/>
      </c>
      <c r="P157" s="223"/>
      <c r="Q157" s="223"/>
      <c r="R157" s="235">
        <f t="shared" si="16"/>
        <v>0</v>
      </c>
      <c r="S157" s="235">
        <f t="shared" si="17"/>
        <v>0</v>
      </c>
      <c r="T157" s="321"/>
    </row>
    <row r="158" ht="28.5" customHeight="1" spans="1:20">
      <c r="A158" s="36">
        <v>151</v>
      </c>
      <c r="B158" s="166"/>
      <c r="C158" s="166"/>
      <c r="D158" s="165"/>
      <c r="E158" s="166"/>
      <c r="F158" s="166"/>
      <c r="G158" s="166"/>
      <c r="H158" s="294"/>
      <c r="I158" s="223"/>
      <c r="J158" s="254"/>
      <c r="K158" s="223"/>
      <c r="L158" s="223"/>
      <c r="M158" s="308"/>
      <c r="N158" s="307" t="str">
        <f t="shared" si="14"/>
        <v/>
      </c>
      <c r="O158" s="307" t="str">
        <f t="shared" si="15"/>
        <v/>
      </c>
      <c r="P158" s="223"/>
      <c r="Q158" s="223"/>
      <c r="R158" s="235">
        <f t="shared" si="16"/>
        <v>0</v>
      </c>
      <c r="S158" s="235">
        <f t="shared" si="17"/>
        <v>0</v>
      </c>
      <c r="T158" s="321"/>
    </row>
    <row r="159" ht="28.5" customHeight="1" spans="1:20">
      <c r="A159" s="36">
        <v>152</v>
      </c>
      <c r="B159" s="166"/>
      <c r="C159" s="166"/>
      <c r="D159" s="165"/>
      <c r="E159" s="166"/>
      <c r="F159" s="166"/>
      <c r="G159" s="166"/>
      <c r="H159" s="294"/>
      <c r="I159" s="223"/>
      <c r="J159" s="254"/>
      <c r="K159" s="223"/>
      <c r="L159" s="223"/>
      <c r="M159" s="308"/>
      <c r="N159" s="307" t="str">
        <f t="shared" si="14"/>
        <v/>
      </c>
      <c r="O159" s="307" t="str">
        <f t="shared" si="15"/>
        <v/>
      </c>
      <c r="P159" s="223"/>
      <c r="Q159" s="223"/>
      <c r="R159" s="235">
        <f t="shared" si="16"/>
        <v>0</v>
      </c>
      <c r="S159" s="235">
        <f t="shared" si="17"/>
        <v>0</v>
      </c>
      <c r="T159" s="321"/>
    </row>
    <row r="160" ht="28.5" customHeight="1" spans="1:20">
      <c r="A160" s="36">
        <v>153</v>
      </c>
      <c r="B160" s="166"/>
      <c r="C160" s="166"/>
      <c r="D160" s="165"/>
      <c r="E160" s="166"/>
      <c r="F160" s="166"/>
      <c r="G160" s="166"/>
      <c r="H160" s="294"/>
      <c r="I160" s="223"/>
      <c r="J160" s="254"/>
      <c r="K160" s="223"/>
      <c r="L160" s="223"/>
      <c r="M160" s="308"/>
      <c r="N160" s="307" t="str">
        <f t="shared" si="14"/>
        <v/>
      </c>
      <c r="O160" s="307" t="str">
        <f t="shared" si="15"/>
        <v/>
      </c>
      <c r="P160" s="223"/>
      <c r="Q160" s="223"/>
      <c r="R160" s="235">
        <f t="shared" si="16"/>
        <v>0</v>
      </c>
      <c r="S160" s="235">
        <f t="shared" si="17"/>
        <v>0</v>
      </c>
      <c r="T160" s="321"/>
    </row>
    <row r="161" ht="28.5" customHeight="1" spans="1:20">
      <c r="A161" s="36">
        <v>154</v>
      </c>
      <c r="B161" s="166"/>
      <c r="C161" s="166"/>
      <c r="D161" s="165"/>
      <c r="E161" s="166"/>
      <c r="F161" s="166"/>
      <c r="G161" s="166"/>
      <c r="H161" s="294"/>
      <c r="I161" s="223"/>
      <c r="J161" s="254"/>
      <c r="K161" s="223"/>
      <c r="L161" s="223"/>
      <c r="M161" s="308"/>
      <c r="N161" s="307" t="str">
        <f t="shared" si="14"/>
        <v/>
      </c>
      <c r="O161" s="307" t="str">
        <f t="shared" si="15"/>
        <v/>
      </c>
      <c r="P161" s="223"/>
      <c r="Q161" s="223"/>
      <c r="R161" s="235">
        <f t="shared" si="16"/>
        <v>0</v>
      </c>
      <c r="S161" s="235">
        <f t="shared" si="17"/>
        <v>0</v>
      </c>
      <c r="T161" s="321"/>
    </row>
    <row r="162" ht="28.5" customHeight="1" spans="1:20">
      <c r="A162" s="36">
        <v>155</v>
      </c>
      <c r="B162" s="166"/>
      <c r="C162" s="166"/>
      <c r="D162" s="165"/>
      <c r="E162" s="166"/>
      <c r="F162" s="166"/>
      <c r="G162" s="166"/>
      <c r="H162" s="294"/>
      <c r="I162" s="223"/>
      <c r="J162" s="254"/>
      <c r="K162" s="223"/>
      <c r="L162" s="223"/>
      <c r="M162" s="308"/>
      <c r="N162" s="307" t="str">
        <f t="shared" si="14"/>
        <v/>
      </c>
      <c r="O162" s="307" t="str">
        <f t="shared" si="15"/>
        <v/>
      </c>
      <c r="P162" s="223"/>
      <c r="Q162" s="223"/>
      <c r="R162" s="235">
        <f t="shared" si="16"/>
        <v>0</v>
      </c>
      <c r="S162" s="235">
        <f t="shared" si="17"/>
        <v>0</v>
      </c>
      <c r="T162" s="321"/>
    </row>
    <row r="163" ht="28.5" customHeight="1" spans="1:20">
      <c r="A163" s="36">
        <v>156</v>
      </c>
      <c r="B163" s="166"/>
      <c r="C163" s="166"/>
      <c r="D163" s="165"/>
      <c r="E163" s="166"/>
      <c r="F163" s="166"/>
      <c r="G163" s="166"/>
      <c r="H163" s="294"/>
      <c r="I163" s="223"/>
      <c r="J163" s="254"/>
      <c r="K163" s="223"/>
      <c r="L163" s="223"/>
      <c r="M163" s="308"/>
      <c r="N163" s="307" t="str">
        <f t="shared" si="14"/>
        <v/>
      </c>
      <c r="O163" s="307" t="str">
        <f t="shared" si="15"/>
        <v/>
      </c>
      <c r="P163" s="223"/>
      <c r="Q163" s="223"/>
      <c r="R163" s="235">
        <f t="shared" si="16"/>
        <v>0</v>
      </c>
      <c r="S163" s="235">
        <f t="shared" si="17"/>
        <v>0</v>
      </c>
      <c r="T163" s="321"/>
    </row>
    <row r="164" ht="28.5" customHeight="1" spans="1:20">
      <c r="A164" s="36">
        <v>157</v>
      </c>
      <c r="B164" s="166"/>
      <c r="C164" s="166"/>
      <c r="D164" s="165"/>
      <c r="E164" s="166"/>
      <c r="F164" s="166"/>
      <c r="G164" s="166"/>
      <c r="H164" s="294"/>
      <c r="I164" s="223"/>
      <c r="J164" s="254"/>
      <c r="K164" s="223"/>
      <c r="L164" s="223"/>
      <c r="M164" s="308"/>
      <c r="N164" s="307" t="str">
        <f t="shared" si="14"/>
        <v/>
      </c>
      <c r="O164" s="307" t="str">
        <f t="shared" si="15"/>
        <v/>
      </c>
      <c r="P164" s="223"/>
      <c r="Q164" s="223"/>
      <c r="R164" s="235">
        <f t="shared" si="16"/>
        <v>0</v>
      </c>
      <c r="S164" s="235">
        <f t="shared" si="17"/>
        <v>0</v>
      </c>
      <c r="T164" s="321"/>
    </row>
    <row r="165" ht="28.5" customHeight="1" spans="1:20">
      <c r="A165" s="36">
        <v>158</v>
      </c>
      <c r="B165" s="166"/>
      <c r="C165" s="166"/>
      <c r="D165" s="165"/>
      <c r="E165" s="166"/>
      <c r="F165" s="166"/>
      <c r="G165" s="166"/>
      <c r="H165" s="294"/>
      <c r="I165" s="223"/>
      <c r="J165" s="254"/>
      <c r="K165" s="223"/>
      <c r="L165" s="223"/>
      <c r="M165" s="308"/>
      <c r="N165" s="307" t="str">
        <f t="shared" si="14"/>
        <v/>
      </c>
      <c r="O165" s="307" t="str">
        <f t="shared" si="15"/>
        <v/>
      </c>
      <c r="P165" s="223"/>
      <c r="Q165" s="223"/>
      <c r="R165" s="235">
        <f t="shared" si="16"/>
        <v>0</v>
      </c>
      <c r="S165" s="235">
        <f t="shared" si="17"/>
        <v>0</v>
      </c>
      <c r="T165" s="321"/>
    </row>
    <row r="166" ht="28.5" customHeight="1" spans="1:20">
      <c r="A166" s="36">
        <v>159</v>
      </c>
      <c r="B166" s="166"/>
      <c r="C166" s="166"/>
      <c r="D166" s="165"/>
      <c r="E166" s="166"/>
      <c r="F166" s="166"/>
      <c r="G166" s="166"/>
      <c r="H166" s="294"/>
      <c r="I166" s="223"/>
      <c r="J166" s="254"/>
      <c r="K166" s="223"/>
      <c r="L166" s="223"/>
      <c r="M166" s="308"/>
      <c r="N166" s="307" t="str">
        <f t="shared" si="14"/>
        <v/>
      </c>
      <c r="O166" s="307" t="str">
        <f t="shared" si="15"/>
        <v/>
      </c>
      <c r="P166" s="223"/>
      <c r="Q166" s="223"/>
      <c r="R166" s="235">
        <f t="shared" si="16"/>
        <v>0</v>
      </c>
      <c r="S166" s="235">
        <f t="shared" si="17"/>
        <v>0</v>
      </c>
      <c r="T166" s="321"/>
    </row>
    <row r="167" ht="28.5" customHeight="1" spans="1:20">
      <c r="A167" s="36">
        <v>160</v>
      </c>
      <c r="B167" s="166"/>
      <c r="C167" s="166"/>
      <c r="D167" s="165"/>
      <c r="E167" s="166"/>
      <c r="F167" s="166"/>
      <c r="G167" s="166"/>
      <c r="H167" s="294"/>
      <c r="I167" s="223"/>
      <c r="J167" s="254"/>
      <c r="K167" s="223"/>
      <c r="L167" s="223"/>
      <c r="M167" s="308"/>
      <c r="N167" s="307" t="str">
        <f t="shared" si="14"/>
        <v/>
      </c>
      <c r="O167" s="307" t="str">
        <f t="shared" si="15"/>
        <v/>
      </c>
      <c r="P167" s="223"/>
      <c r="Q167" s="223"/>
      <c r="R167" s="235">
        <f t="shared" si="16"/>
        <v>0</v>
      </c>
      <c r="S167" s="235">
        <f t="shared" si="17"/>
        <v>0</v>
      </c>
      <c r="T167" s="321"/>
    </row>
    <row r="168" ht="28.5" customHeight="1" spans="1:20">
      <c r="A168" s="36">
        <v>161</v>
      </c>
      <c r="B168" s="166"/>
      <c r="C168" s="166"/>
      <c r="D168" s="165"/>
      <c r="E168" s="166"/>
      <c r="F168" s="166"/>
      <c r="G168" s="166"/>
      <c r="H168" s="294"/>
      <c r="I168" s="223"/>
      <c r="J168" s="254"/>
      <c r="K168" s="223"/>
      <c r="L168" s="223"/>
      <c r="M168" s="308"/>
      <c r="N168" s="307" t="str">
        <f t="shared" si="14"/>
        <v/>
      </c>
      <c r="O168" s="307" t="str">
        <f t="shared" si="15"/>
        <v/>
      </c>
      <c r="P168" s="223"/>
      <c r="Q168" s="223"/>
      <c r="R168" s="235">
        <f t="shared" si="16"/>
        <v>0</v>
      </c>
      <c r="S168" s="235">
        <f t="shared" si="17"/>
        <v>0</v>
      </c>
      <c r="T168" s="321"/>
    </row>
    <row r="169" ht="28.5" customHeight="1" spans="1:20">
      <c r="A169" s="36">
        <v>162</v>
      </c>
      <c r="B169" s="166"/>
      <c r="C169" s="166"/>
      <c r="D169" s="165"/>
      <c r="E169" s="166"/>
      <c r="F169" s="166"/>
      <c r="G169" s="166"/>
      <c r="H169" s="294"/>
      <c r="I169" s="223"/>
      <c r="J169" s="254"/>
      <c r="K169" s="223"/>
      <c r="L169" s="223"/>
      <c r="M169" s="308"/>
      <c r="N169" s="307" t="str">
        <f t="shared" si="14"/>
        <v/>
      </c>
      <c r="O169" s="307" t="str">
        <f t="shared" si="15"/>
        <v/>
      </c>
      <c r="P169" s="223"/>
      <c r="Q169" s="223"/>
      <c r="R169" s="235">
        <f t="shared" si="16"/>
        <v>0</v>
      </c>
      <c r="S169" s="235">
        <f t="shared" si="17"/>
        <v>0</v>
      </c>
      <c r="T169" s="321"/>
    </row>
    <row r="170" ht="28.5" customHeight="1" spans="1:20">
      <c r="A170" s="36">
        <v>163</v>
      </c>
      <c r="B170" s="166"/>
      <c r="C170" s="166"/>
      <c r="D170" s="165"/>
      <c r="E170" s="166"/>
      <c r="F170" s="166"/>
      <c r="G170" s="166"/>
      <c r="H170" s="294"/>
      <c r="I170" s="223"/>
      <c r="J170" s="254"/>
      <c r="K170" s="223"/>
      <c r="L170" s="223"/>
      <c r="M170" s="308"/>
      <c r="N170" s="307" t="str">
        <f t="shared" si="14"/>
        <v/>
      </c>
      <c r="O170" s="307" t="str">
        <f t="shared" si="15"/>
        <v/>
      </c>
      <c r="P170" s="223"/>
      <c r="Q170" s="223"/>
      <c r="R170" s="235">
        <f t="shared" si="16"/>
        <v>0</v>
      </c>
      <c r="S170" s="235">
        <f t="shared" si="17"/>
        <v>0</v>
      </c>
      <c r="T170" s="321"/>
    </row>
    <row r="171" ht="28.5" customHeight="1" spans="1:20">
      <c r="A171" s="36">
        <v>164</v>
      </c>
      <c r="B171" s="166"/>
      <c r="C171" s="166"/>
      <c r="D171" s="165"/>
      <c r="E171" s="166"/>
      <c r="F171" s="166"/>
      <c r="G171" s="166"/>
      <c r="H171" s="294"/>
      <c r="I171" s="223"/>
      <c r="J171" s="254"/>
      <c r="K171" s="223"/>
      <c r="L171" s="223"/>
      <c r="M171" s="308"/>
      <c r="N171" s="307" t="str">
        <f t="shared" ref="N171:N234" si="18">IFERROR(L171/K171,"")</f>
        <v/>
      </c>
      <c r="O171" s="307" t="str">
        <f t="shared" ref="O171:O234" si="19">IFERROR(M171/L171,"")</f>
        <v/>
      </c>
      <c r="P171" s="223"/>
      <c r="Q171" s="223"/>
      <c r="R171" s="235">
        <f t="shared" ref="R171:R234" si="20">P171*(K171-L171)+Q171*(L171-M171)</f>
        <v>0</v>
      </c>
      <c r="S171" s="235">
        <f t="shared" ref="S171:S234" si="21">I171*K171-R171</f>
        <v>0</v>
      </c>
      <c r="T171" s="321"/>
    </row>
    <row r="172" ht="28.5" customHeight="1" spans="1:20">
      <c r="A172" s="36">
        <v>165</v>
      </c>
      <c r="B172" s="166"/>
      <c r="C172" s="166"/>
      <c r="D172" s="165"/>
      <c r="E172" s="166"/>
      <c r="F172" s="166"/>
      <c r="G172" s="166"/>
      <c r="H172" s="294"/>
      <c r="I172" s="223"/>
      <c r="J172" s="254"/>
      <c r="K172" s="223"/>
      <c r="L172" s="223"/>
      <c r="M172" s="308"/>
      <c r="N172" s="307" t="str">
        <f t="shared" si="18"/>
        <v/>
      </c>
      <c r="O172" s="307" t="str">
        <f t="shared" si="19"/>
        <v/>
      </c>
      <c r="P172" s="223"/>
      <c r="Q172" s="223"/>
      <c r="R172" s="235">
        <f t="shared" si="20"/>
        <v>0</v>
      </c>
      <c r="S172" s="235">
        <f t="shared" si="21"/>
        <v>0</v>
      </c>
      <c r="T172" s="321"/>
    </row>
    <row r="173" ht="28.5" customHeight="1" spans="1:20">
      <c r="A173" s="36">
        <v>166</v>
      </c>
      <c r="B173" s="166"/>
      <c r="C173" s="166"/>
      <c r="D173" s="165"/>
      <c r="E173" s="166"/>
      <c r="F173" s="166"/>
      <c r="G173" s="166"/>
      <c r="H173" s="294"/>
      <c r="I173" s="223"/>
      <c r="J173" s="254"/>
      <c r="K173" s="223"/>
      <c r="L173" s="223"/>
      <c r="M173" s="308"/>
      <c r="N173" s="307" t="str">
        <f t="shared" si="18"/>
        <v/>
      </c>
      <c r="O173" s="307" t="str">
        <f t="shared" si="19"/>
        <v/>
      </c>
      <c r="P173" s="223"/>
      <c r="Q173" s="223"/>
      <c r="R173" s="235">
        <f t="shared" si="20"/>
        <v>0</v>
      </c>
      <c r="S173" s="235">
        <f t="shared" si="21"/>
        <v>0</v>
      </c>
      <c r="T173" s="321"/>
    </row>
    <row r="174" ht="28.5" customHeight="1" spans="1:20">
      <c r="A174" s="36">
        <v>167</v>
      </c>
      <c r="B174" s="166"/>
      <c r="C174" s="166"/>
      <c r="D174" s="165"/>
      <c r="E174" s="166"/>
      <c r="F174" s="166"/>
      <c r="G174" s="166"/>
      <c r="H174" s="294"/>
      <c r="I174" s="223"/>
      <c r="J174" s="254"/>
      <c r="K174" s="223"/>
      <c r="L174" s="223"/>
      <c r="M174" s="308"/>
      <c r="N174" s="307" t="str">
        <f t="shared" si="18"/>
        <v/>
      </c>
      <c r="O174" s="307" t="str">
        <f t="shared" si="19"/>
        <v/>
      </c>
      <c r="P174" s="223"/>
      <c r="Q174" s="223"/>
      <c r="R174" s="235">
        <f t="shared" si="20"/>
        <v>0</v>
      </c>
      <c r="S174" s="235">
        <f t="shared" si="21"/>
        <v>0</v>
      </c>
      <c r="T174" s="321"/>
    </row>
    <row r="175" ht="28.5" customHeight="1" spans="1:20">
      <c r="A175" s="36">
        <v>168</v>
      </c>
      <c r="B175" s="166"/>
      <c r="C175" s="166"/>
      <c r="D175" s="165"/>
      <c r="E175" s="166"/>
      <c r="F175" s="166"/>
      <c r="G175" s="166"/>
      <c r="H175" s="294"/>
      <c r="I175" s="223"/>
      <c r="J175" s="254"/>
      <c r="K175" s="223"/>
      <c r="L175" s="223"/>
      <c r="M175" s="308"/>
      <c r="N175" s="307" t="str">
        <f t="shared" si="18"/>
        <v/>
      </c>
      <c r="O175" s="307" t="str">
        <f t="shared" si="19"/>
        <v/>
      </c>
      <c r="P175" s="223"/>
      <c r="Q175" s="223"/>
      <c r="R175" s="235">
        <f t="shared" si="20"/>
        <v>0</v>
      </c>
      <c r="S175" s="235">
        <f t="shared" si="21"/>
        <v>0</v>
      </c>
      <c r="T175" s="321"/>
    </row>
    <row r="176" ht="28.5" customHeight="1" spans="1:20">
      <c r="A176" s="36">
        <v>169</v>
      </c>
      <c r="B176" s="166"/>
      <c r="C176" s="166"/>
      <c r="D176" s="165"/>
      <c r="E176" s="166"/>
      <c r="F176" s="166"/>
      <c r="G176" s="166"/>
      <c r="H176" s="294"/>
      <c r="I176" s="223"/>
      <c r="J176" s="254"/>
      <c r="K176" s="223"/>
      <c r="L176" s="223"/>
      <c r="M176" s="308"/>
      <c r="N176" s="307" t="str">
        <f t="shared" si="18"/>
        <v/>
      </c>
      <c r="O176" s="307" t="str">
        <f t="shared" si="19"/>
        <v/>
      </c>
      <c r="P176" s="223"/>
      <c r="Q176" s="223"/>
      <c r="R176" s="235">
        <f t="shared" si="20"/>
        <v>0</v>
      </c>
      <c r="S176" s="235">
        <f t="shared" si="21"/>
        <v>0</v>
      </c>
      <c r="T176" s="321"/>
    </row>
    <row r="177" ht="28.5" customHeight="1" spans="1:20">
      <c r="A177" s="36">
        <v>170</v>
      </c>
      <c r="B177" s="166"/>
      <c r="C177" s="166"/>
      <c r="D177" s="165"/>
      <c r="E177" s="166"/>
      <c r="F177" s="166"/>
      <c r="G177" s="166"/>
      <c r="H177" s="294"/>
      <c r="I177" s="223"/>
      <c r="J177" s="254"/>
      <c r="K177" s="223"/>
      <c r="L177" s="223"/>
      <c r="M177" s="308"/>
      <c r="N177" s="307" t="str">
        <f t="shared" si="18"/>
        <v/>
      </c>
      <c r="O177" s="307" t="str">
        <f t="shared" si="19"/>
        <v/>
      </c>
      <c r="P177" s="223"/>
      <c r="Q177" s="223"/>
      <c r="R177" s="235">
        <f t="shared" si="20"/>
        <v>0</v>
      </c>
      <c r="S177" s="235">
        <f t="shared" si="21"/>
        <v>0</v>
      </c>
      <c r="T177" s="321"/>
    </row>
    <row r="178" ht="28.5" customHeight="1" spans="1:20">
      <c r="A178" s="36">
        <v>171</v>
      </c>
      <c r="B178" s="166"/>
      <c r="C178" s="166"/>
      <c r="D178" s="165"/>
      <c r="E178" s="166"/>
      <c r="F178" s="166"/>
      <c r="G178" s="166"/>
      <c r="H178" s="294"/>
      <c r="I178" s="223"/>
      <c r="J178" s="254"/>
      <c r="K178" s="223"/>
      <c r="L178" s="223"/>
      <c r="M178" s="308"/>
      <c r="N178" s="307" t="str">
        <f t="shared" si="18"/>
        <v/>
      </c>
      <c r="O178" s="307" t="str">
        <f t="shared" si="19"/>
        <v/>
      </c>
      <c r="P178" s="223"/>
      <c r="Q178" s="223"/>
      <c r="R178" s="235">
        <f t="shared" si="20"/>
        <v>0</v>
      </c>
      <c r="S178" s="235">
        <f t="shared" si="21"/>
        <v>0</v>
      </c>
      <c r="T178" s="321"/>
    </row>
    <row r="179" ht="28.5" customHeight="1" spans="1:20">
      <c r="A179" s="36">
        <v>172</v>
      </c>
      <c r="B179" s="166"/>
      <c r="C179" s="166"/>
      <c r="D179" s="165"/>
      <c r="E179" s="166"/>
      <c r="F179" s="166"/>
      <c r="G179" s="166"/>
      <c r="H179" s="294"/>
      <c r="I179" s="223"/>
      <c r="J179" s="254"/>
      <c r="K179" s="223"/>
      <c r="L179" s="223"/>
      <c r="M179" s="308"/>
      <c r="N179" s="307" t="str">
        <f t="shared" si="18"/>
        <v/>
      </c>
      <c r="O179" s="307" t="str">
        <f t="shared" si="19"/>
        <v/>
      </c>
      <c r="P179" s="223"/>
      <c r="Q179" s="223"/>
      <c r="R179" s="235">
        <f t="shared" si="20"/>
        <v>0</v>
      </c>
      <c r="S179" s="235">
        <f t="shared" si="21"/>
        <v>0</v>
      </c>
      <c r="T179" s="321"/>
    </row>
    <row r="180" ht="28.5" customHeight="1" spans="1:20">
      <c r="A180" s="36">
        <v>173</v>
      </c>
      <c r="B180" s="166"/>
      <c r="C180" s="166"/>
      <c r="D180" s="165"/>
      <c r="E180" s="166"/>
      <c r="F180" s="166"/>
      <c r="G180" s="166"/>
      <c r="H180" s="294"/>
      <c r="I180" s="223"/>
      <c r="J180" s="254"/>
      <c r="K180" s="223"/>
      <c r="L180" s="223"/>
      <c r="M180" s="308"/>
      <c r="N180" s="307" t="str">
        <f t="shared" si="18"/>
        <v/>
      </c>
      <c r="O180" s="307" t="str">
        <f t="shared" si="19"/>
        <v/>
      </c>
      <c r="P180" s="223"/>
      <c r="Q180" s="223"/>
      <c r="R180" s="235">
        <f t="shared" si="20"/>
        <v>0</v>
      </c>
      <c r="S180" s="235">
        <f t="shared" si="21"/>
        <v>0</v>
      </c>
      <c r="T180" s="321"/>
    </row>
    <row r="181" ht="28.5" customHeight="1" spans="1:20">
      <c r="A181" s="36">
        <v>174</v>
      </c>
      <c r="B181" s="166"/>
      <c r="C181" s="166"/>
      <c r="D181" s="165"/>
      <c r="E181" s="166"/>
      <c r="F181" s="166"/>
      <c r="G181" s="166"/>
      <c r="H181" s="294"/>
      <c r="I181" s="223"/>
      <c r="J181" s="254"/>
      <c r="K181" s="223"/>
      <c r="L181" s="223"/>
      <c r="M181" s="308"/>
      <c r="N181" s="307" t="str">
        <f t="shared" si="18"/>
        <v/>
      </c>
      <c r="O181" s="307" t="str">
        <f t="shared" si="19"/>
        <v/>
      </c>
      <c r="P181" s="223"/>
      <c r="Q181" s="223"/>
      <c r="R181" s="235">
        <f t="shared" si="20"/>
        <v>0</v>
      </c>
      <c r="S181" s="235">
        <f t="shared" si="21"/>
        <v>0</v>
      </c>
      <c r="T181" s="321"/>
    </row>
    <row r="182" ht="28.5" customHeight="1" spans="1:20">
      <c r="A182" s="36">
        <v>175</v>
      </c>
      <c r="B182" s="166"/>
      <c r="C182" s="166"/>
      <c r="D182" s="165"/>
      <c r="E182" s="166"/>
      <c r="F182" s="166"/>
      <c r="G182" s="166"/>
      <c r="H182" s="294"/>
      <c r="I182" s="223"/>
      <c r="J182" s="254"/>
      <c r="K182" s="223"/>
      <c r="L182" s="223"/>
      <c r="M182" s="308"/>
      <c r="N182" s="307" t="str">
        <f t="shared" si="18"/>
        <v/>
      </c>
      <c r="O182" s="307" t="str">
        <f t="shared" si="19"/>
        <v/>
      </c>
      <c r="P182" s="223"/>
      <c r="Q182" s="223"/>
      <c r="R182" s="235">
        <f t="shared" si="20"/>
        <v>0</v>
      </c>
      <c r="S182" s="235">
        <f t="shared" si="21"/>
        <v>0</v>
      </c>
      <c r="T182" s="321"/>
    </row>
    <row r="183" ht="28.5" customHeight="1" spans="1:20">
      <c r="A183" s="36">
        <v>176</v>
      </c>
      <c r="B183" s="166"/>
      <c r="C183" s="166"/>
      <c r="D183" s="165"/>
      <c r="E183" s="166"/>
      <c r="F183" s="166"/>
      <c r="G183" s="166"/>
      <c r="H183" s="294"/>
      <c r="I183" s="223"/>
      <c r="J183" s="254"/>
      <c r="K183" s="223"/>
      <c r="L183" s="223"/>
      <c r="M183" s="308"/>
      <c r="N183" s="307" t="str">
        <f t="shared" si="18"/>
        <v/>
      </c>
      <c r="O183" s="307" t="str">
        <f t="shared" si="19"/>
        <v/>
      </c>
      <c r="P183" s="223"/>
      <c r="Q183" s="223"/>
      <c r="R183" s="235">
        <f t="shared" si="20"/>
        <v>0</v>
      </c>
      <c r="S183" s="235">
        <f t="shared" si="21"/>
        <v>0</v>
      </c>
      <c r="T183" s="321"/>
    </row>
    <row r="184" ht="28.5" customHeight="1" spans="1:20">
      <c r="A184" s="36">
        <v>177</v>
      </c>
      <c r="B184" s="166"/>
      <c r="C184" s="166"/>
      <c r="D184" s="165"/>
      <c r="E184" s="166"/>
      <c r="F184" s="166"/>
      <c r="G184" s="166"/>
      <c r="H184" s="294"/>
      <c r="I184" s="223"/>
      <c r="J184" s="254"/>
      <c r="K184" s="223"/>
      <c r="L184" s="223"/>
      <c r="M184" s="308"/>
      <c r="N184" s="307" t="str">
        <f t="shared" si="18"/>
        <v/>
      </c>
      <c r="O184" s="307" t="str">
        <f t="shared" si="19"/>
        <v/>
      </c>
      <c r="P184" s="223"/>
      <c r="Q184" s="223"/>
      <c r="R184" s="235">
        <f t="shared" si="20"/>
        <v>0</v>
      </c>
      <c r="S184" s="235">
        <f t="shared" si="21"/>
        <v>0</v>
      </c>
      <c r="T184" s="321"/>
    </row>
    <row r="185" ht="28.5" customHeight="1" spans="1:20">
      <c r="A185" s="36">
        <v>178</v>
      </c>
      <c r="B185" s="166"/>
      <c r="C185" s="166"/>
      <c r="D185" s="165"/>
      <c r="E185" s="166"/>
      <c r="F185" s="166"/>
      <c r="G185" s="166"/>
      <c r="H185" s="294"/>
      <c r="I185" s="223"/>
      <c r="J185" s="254"/>
      <c r="K185" s="223"/>
      <c r="L185" s="223"/>
      <c r="M185" s="308"/>
      <c r="N185" s="307" t="str">
        <f t="shared" si="18"/>
        <v/>
      </c>
      <c r="O185" s="307" t="str">
        <f t="shared" si="19"/>
        <v/>
      </c>
      <c r="P185" s="223"/>
      <c r="Q185" s="223"/>
      <c r="R185" s="235">
        <f t="shared" si="20"/>
        <v>0</v>
      </c>
      <c r="S185" s="235">
        <f t="shared" si="21"/>
        <v>0</v>
      </c>
      <c r="T185" s="321"/>
    </row>
    <row r="186" ht="28.5" customHeight="1" spans="1:20">
      <c r="A186" s="36">
        <v>179</v>
      </c>
      <c r="B186" s="166"/>
      <c r="C186" s="166"/>
      <c r="D186" s="165"/>
      <c r="E186" s="166"/>
      <c r="F186" s="166"/>
      <c r="G186" s="166"/>
      <c r="H186" s="294"/>
      <c r="I186" s="223"/>
      <c r="J186" s="254"/>
      <c r="K186" s="223"/>
      <c r="L186" s="223"/>
      <c r="M186" s="308"/>
      <c r="N186" s="307" t="str">
        <f t="shared" si="18"/>
        <v/>
      </c>
      <c r="O186" s="307" t="str">
        <f t="shared" si="19"/>
        <v/>
      </c>
      <c r="P186" s="223"/>
      <c r="Q186" s="223"/>
      <c r="R186" s="235">
        <f t="shared" si="20"/>
        <v>0</v>
      </c>
      <c r="S186" s="235">
        <f t="shared" si="21"/>
        <v>0</v>
      </c>
      <c r="T186" s="321"/>
    </row>
    <row r="187" ht="28.5" customHeight="1" spans="1:20">
      <c r="A187" s="36">
        <v>180</v>
      </c>
      <c r="B187" s="166"/>
      <c r="C187" s="166"/>
      <c r="D187" s="165"/>
      <c r="E187" s="166"/>
      <c r="F187" s="166"/>
      <c r="G187" s="166"/>
      <c r="H187" s="294"/>
      <c r="I187" s="223"/>
      <c r="J187" s="254"/>
      <c r="K187" s="223"/>
      <c r="L187" s="223"/>
      <c r="M187" s="308"/>
      <c r="N187" s="307" t="str">
        <f t="shared" si="18"/>
        <v/>
      </c>
      <c r="O187" s="307" t="str">
        <f t="shared" si="19"/>
        <v/>
      </c>
      <c r="P187" s="223"/>
      <c r="Q187" s="223"/>
      <c r="R187" s="235">
        <f t="shared" si="20"/>
        <v>0</v>
      </c>
      <c r="S187" s="235">
        <f t="shared" si="21"/>
        <v>0</v>
      </c>
      <c r="T187" s="321"/>
    </row>
    <row r="188" ht="28.5" customHeight="1" spans="1:20">
      <c r="A188" s="36">
        <v>181</v>
      </c>
      <c r="B188" s="166"/>
      <c r="C188" s="166"/>
      <c r="D188" s="165"/>
      <c r="E188" s="166"/>
      <c r="F188" s="166"/>
      <c r="G188" s="166"/>
      <c r="H188" s="294"/>
      <c r="I188" s="223"/>
      <c r="J188" s="254"/>
      <c r="K188" s="223"/>
      <c r="L188" s="223"/>
      <c r="M188" s="308"/>
      <c r="N188" s="307" t="str">
        <f t="shared" si="18"/>
        <v/>
      </c>
      <c r="O188" s="307" t="str">
        <f t="shared" si="19"/>
        <v/>
      </c>
      <c r="P188" s="223"/>
      <c r="Q188" s="223"/>
      <c r="R188" s="235">
        <f t="shared" si="20"/>
        <v>0</v>
      </c>
      <c r="S188" s="235">
        <f t="shared" si="21"/>
        <v>0</v>
      </c>
      <c r="T188" s="321"/>
    </row>
    <row r="189" ht="28.5" customHeight="1" spans="1:20">
      <c r="A189" s="36">
        <v>182</v>
      </c>
      <c r="B189" s="166"/>
      <c r="C189" s="166"/>
      <c r="D189" s="165"/>
      <c r="E189" s="166"/>
      <c r="F189" s="166"/>
      <c r="G189" s="166"/>
      <c r="H189" s="294"/>
      <c r="I189" s="223"/>
      <c r="J189" s="254"/>
      <c r="K189" s="223"/>
      <c r="L189" s="223"/>
      <c r="M189" s="308"/>
      <c r="N189" s="307" t="str">
        <f t="shared" si="18"/>
        <v/>
      </c>
      <c r="O189" s="307" t="str">
        <f t="shared" si="19"/>
        <v/>
      </c>
      <c r="P189" s="223"/>
      <c r="Q189" s="223"/>
      <c r="R189" s="235">
        <f t="shared" si="20"/>
        <v>0</v>
      </c>
      <c r="S189" s="235">
        <f t="shared" si="21"/>
        <v>0</v>
      </c>
      <c r="T189" s="321"/>
    </row>
    <row r="190" ht="28.5" customHeight="1" spans="1:20">
      <c r="A190" s="36">
        <v>183</v>
      </c>
      <c r="B190" s="166"/>
      <c r="C190" s="166"/>
      <c r="D190" s="165"/>
      <c r="E190" s="166"/>
      <c r="F190" s="166"/>
      <c r="G190" s="166"/>
      <c r="H190" s="294"/>
      <c r="I190" s="223"/>
      <c r="J190" s="254"/>
      <c r="K190" s="223"/>
      <c r="L190" s="223"/>
      <c r="M190" s="308"/>
      <c r="N190" s="307" t="str">
        <f t="shared" si="18"/>
        <v/>
      </c>
      <c r="O190" s="307" t="str">
        <f t="shared" si="19"/>
        <v/>
      </c>
      <c r="P190" s="223"/>
      <c r="Q190" s="223"/>
      <c r="R190" s="235">
        <f t="shared" si="20"/>
        <v>0</v>
      </c>
      <c r="S190" s="235">
        <f t="shared" si="21"/>
        <v>0</v>
      </c>
      <c r="T190" s="321"/>
    </row>
    <row r="191" ht="28.5" customHeight="1" spans="1:20">
      <c r="A191" s="36">
        <v>184</v>
      </c>
      <c r="B191" s="166"/>
      <c r="C191" s="166"/>
      <c r="D191" s="165"/>
      <c r="E191" s="166"/>
      <c r="F191" s="166"/>
      <c r="G191" s="166"/>
      <c r="H191" s="294"/>
      <c r="I191" s="223"/>
      <c r="J191" s="254"/>
      <c r="K191" s="223"/>
      <c r="L191" s="223"/>
      <c r="M191" s="308"/>
      <c r="N191" s="307" t="str">
        <f t="shared" si="18"/>
        <v/>
      </c>
      <c r="O191" s="307" t="str">
        <f t="shared" si="19"/>
        <v/>
      </c>
      <c r="P191" s="223"/>
      <c r="Q191" s="223"/>
      <c r="R191" s="235">
        <f t="shared" si="20"/>
        <v>0</v>
      </c>
      <c r="S191" s="235">
        <f t="shared" si="21"/>
        <v>0</v>
      </c>
      <c r="T191" s="321"/>
    </row>
    <row r="192" ht="28.5" customHeight="1" spans="1:20">
      <c r="A192" s="36">
        <v>185</v>
      </c>
      <c r="B192" s="166"/>
      <c r="C192" s="166"/>
      <c r="D192" s="165"/>
      <c r="E192" s="166"/>
      <c r="F192" s="166"/>
      <c r="G192" s="166"/>
      <c r="H192" s="294"/>
      <c r="I192" s="223"/>
      <c r="J192" s="254"/>
      <c r="K192" s="223"/>
      <c r="L192" s="223"/>
      <c r="M192" s="308"/>
      <c r="N192" s="307" t="str">
        <f t="shared" si="18"/>
        <v/>
      </c>
      <c r="O192" s="307" t="str">
        <f t="shared" si="19"/>
        <v/>
      </c>
      <c r="P192" s="223"/>
      <c r="Q192" s="223"/>
      <c r="R192" s="235">
        <f t="shared" si="20"/>
        <v>0</v>
      </c>
      <c r="S192" s="235">
        <f t="shared" si="21"/>
        <v>0</v>
      </c>
      <c r="T192" s="321"/>
    </row>
    <row r="193" ht="28.5" customHeight="1" spans="1:20">
      <c r="A193" s="36">
        <v>186</v>
      </c>
      <c r="B193" s="166"/>
      <c r="C193" s="166"/>
      <c r="D193" s="165"/>
      <c r="E193" s="166"/>
      <c r="F193" s="166"/>
      <c r="G193" s="166"/>
      <c r="H193" s="294"/>
      <c r="I193" s="223"/>
      <c r="J193" s="254"/>
      <c r="K193" s="223"/>
      <c r="L193" s="223"/>
      <c r="M193" s="308"/>
      <c r="N193" s="307" t="str">
        <f t="shared" si="18"/>
        <v/>
      </c>
      <c r="O193" s="307" t="str">
        <f t="shared" si="19"/>
        <v/>
      </c>
      <c r="P193" s="223"/>
      <c r="Q193" s="223"/>
      <c r="R193" s="235">
        <f t="shared" si="20"/>
        <v>0</v>
      </c>
      <c r="S193" s="235">
        <f t="shared" si="21"/>
        <v>0</v>
      </c>
      <c r="T193" s="321"/>
    </row>
    <row r="194" ht="28.5" customHeight="1" spans="1:20">
      <c r="A194" s="36">
        <v>187</v>
      </c>
      <c r="B194" s="166"/>
      <c r="C194" s="166"/>
      <c r="D194" s="165"/>
      <c r="E194" s="166"/>
      <c r="F194" s="166"/>
      <c r="G194" s="166"/>
      <c r="H194" s="294"/>
      <c r="I194" s="223"/>
      <c r="J194" s="254"/>
      <c r="K194" s="223"/>
      <c r="L194" s="223"/>
      <c r="M194" s="308"/>
      <c r="N194" s="307" t="str">
        <f t="shared" si="18"/>
        <v/>
      </c>
      <c r="O194" s="307" t="str">
        <f t="shared" si="19"/>
        <v/>
      </c>
      <c r="P194" s="223"/>
      <c r="Q194" s="223"/>
      <c r="R194" s="235">
        <f t="shared" si="20"/>
        <v>0</v>
      </c>
      <c r="S194" s="235">
        <f t="shared" si="21"/>
        <v>0</v>
      </c>
      <c r="T194" s="321"/>
    </row>
    <row r="195" ht="28.5" customHeight="1" spans="1:20">
      <c r="A195" s="36">
        <v>188</v>
      </c>
      <c r="B195" s="166"/>
      <c r="C195" s="166"/>
      <c r="D195" s="165"/>
      <c r="E195" s="166"/>
      <c r="F195" s="166"/>
      <c r="G195" s="166"/>
      <c r="H195" s="294"/>
      <c r="I195" s="223"/>
      <c r="J195" s="254"/>
      <c r="K195" s="223"/>
      <c r="L195" s="223"/>
      <c r="M195" s="308"/>
      <c r="N195" s="307" t="str">
        <f t="shared" si="18"/>
        <v/>
      </c>
      <c r="O195" s="307" t="str">
        <f t="shared" si="19"/>
        <v/>
      </c>
      <c r="P195" s="223"/>
      <c r="Q195" s="223"/>
      <c r="R195" s="235">
        <f t="shared" si="20"/>
        <v>0</v>
      </c>
      <c r="S195" s="235">
        <f t="shared" si="21"/>
        <v>0</v>
      </c>
      <c r="T195" s="321"/>
    </row>
    <row r="196" ht="28.5" customHeight="1" spans="1:20">
      <c r="A196" s="36">
        <v>189</v>
      </c>
      <c r="B196" s="166"/>
      <c r="C196" s="166"/>
      <c r="D196" s="165"/>
      <c r="E196" s="166"/>
      <c r="F196" s="166"/>
      <c r="G196" s="166"/>
      <c r="H196" s="294"/>
      <c r="I196" s="223"/>
      <c r="J196" s="254"/>
      <c r="K196" s="223"/>
      <c r="L196" s="223"/>
      <c r="M196" s="308"/>
      <c r="N196" s="307" t="str">
        <f t="shared" si="18"/>
        <v/>
      </c>
      <c r="O196" s="307" t="str">
        <f t="shared" si="19"/>
        <v/>
      </c>
      <c r="P196" s="223"/>
      <c r="Q196" s="223"/>
      <c r="R196" s="235">
        <f t="shared" si="20"/>
        <v>0</v>
      </c>
      <c r="S196" s="235">
        <f t="shared" si="21"/>
        <v>0</v>
      </c>
      <c r="T196" s="321"/>
    </row>
    <row r="197" ht="28.5" customHeight="1" spans="1:20">
      <c r="A197" s="36">
        <v>190</v>
      </c>
      <c r="B197" s="166"/>
      <c r="C197" s="166"/>
      <c r="D197" s="165"/>
      <c r="E197" s="166"/>
      <c r="F197" s="166"/>
      <c r="G197" s="166"/>
      <c r="H197" s="294"/>
      <c r="I197" s="223"/>
      <c r="J197" s="254"/>
      <c r="K197" s="223"/>
      <c r="L197" s="223"/>
      <c r="M197" s="308"/>
      <c r="N197" s="307" t="str">
        <f t="shared" si="18"/>
        <v/>
      </c>
      <c r="O197" s="307" t="str">
        <f t="shared" si="19"/>
        <v/>
      </c>
      <c r="P197" s="223"/>
      <c r="Q197" s="223"/>
      <c r="R197" s="235">
        <f t="shared" si="20"/>
        <v>0</v>
      </c>
      <c r="S197" s="235">
        <f t="shared" si="21"/>
        <v>0</v>
      </c>
      <c r="T197" s="321"/>
    </row>
    <row r="198" ht="28.5" customHeight="1" spans="1:20">
      <c r="A198" s="36">
        <v>191</v>
      </c>
      <c r="B198" s="166"/>
      <c r="C198" s="166"/>
      <c r="D198" s="165"/>
      <c r="E198" s="166"/>
      <c r="F198" s="166"/>
      <c r="G198" s="166"/>
      <c r="H198" s="294"/>
      <c r="I198" s="223"/>
      <c r="J198" s="254"/>
      <c r="K198" s="223"/>
      <c r="L198" s="223"/>
      <c r="M198" s="308"/>
      <c r="N198" s="307" t="str">
        <f t="shared" si="18"/>
        <v/>
      </c>
      <c r="O198" s="307" t="str">
        <f t="shared" si="19"/>
        <v/>
      </c>
      <c r="P198" s="223"/>
      <c r="Q198" s="223"/>
      <c r="R198" s="235">
        <f t="shared" si="20"/>
        <v>0</v>
      </c>
      <c r="S198" s="235">
        <f t="shared" si="21"/>
        <v>0</v>
      </c>
      <c r="T198" s="321"/>
    </row>
    <row r="199" ht="28.5" customHeight="1" spans="1:20">
      <c r="A199" s="36">
        <v>192</v>
      </c>
      <c r="B199" s="166"/>
      <c r="C199" s="166"/>
      <c r="D199" s="165"/>
      <c r="E199" s="166"/>
      <c r="F199" s="166"/>
      <c r="G199" s="166"/>
      <c r="H199" s="294"/>
      <c r="I199" s="223"/>
      <c r="J199" s="254"/>
      <c r="K199" s="223"/>
      <c r="L199" s="223"/>
      <c r="M199" s="308"/>
      <c r="N199" s="307" t="str">
        <f t="shared" si="18"/>
        <v/>
      </c>
      <c r="O199" s="307" t="str">
        <f t="shared" si="19"/>
        <v/>
      </c>
      <c r="P199" s="223"/>
      <c r="Q199" s="223"/>
      <c r="R199" s="235">
        <f t="shared" si="20"/>
        <v>0</v>
      </c>
      <c r="S199" s="235">
        <f t="shared" si="21"/>
        <v>0</v>
      </c>
      <c r="T199" s="321"/>
    </row>
    <row r="200" ht="28.5" customHeight="1" spans="1:20">
      <c r="A200" s="36">
        <v>193</v>
      </c>
      <c r="B200" s="166"/>
      <c r="C200" s="166"/>
      <c r="D200" s="165"/>
      <c r="E200" s="166"/>
      <c r="F200" s="166"/>
      <c r="G200" s="166"/>
      <c r="H200" s="294"/>
      <c r="I200" s="223"/>
      <c r="J200" s="254"/>
      <c r="K200" s="223"/>
      <c r="L200" s="223"/>
      <c r="M200" s="308"/>
      <c r="N200" s="307" t="str">
        <f t="shared" si="18"/>
        <v/>
      </c>
      <c r="O200" s="307" t="str">
        <f t="shared" si="19"/>
        <v/>
      </c>
      <c r="P200" s="223"/>
      <c r="Q200" s="223"/>
      <c r="R200" s="235">
        <f t="shared" si="20"/>
        <v>0</v>
      </c>
      <c r="S200" s="235">
        <f t="shared" si="21"/>
        <v>0</v>
      </c>
      <c r="T200" s="321"/>
    </row>
    <row r="201" ht="28.5" customHeight="1" spans="1:20">
      <c r="A201" s="36">
        <v>194</v>
      </c>
      <c r="B201" s="166"/>
      <c r="C201" s="166"/>
      <c r="D201" s="165"/>
      <c r="E201" s="166"/>
      <c r="F201" s="166"/>
      <c r="G201" s="166"/>
      <c r="H201" s="294"/>
      <c r="I201" s="223"/>
      <c r="J201" s="254"/>
      <c r="K201" s="223"/>
      <c r="L201" s="223"/>
      <c r="M201" s="308"/>
      <c r="N201" s="307" t="str">
        <f t="shared" si="18"/>
        <v/>
      </c>
      <c r="O201" s="307" t="str">
        <f t="shared" si="19"/>
        <v/>
      </c>
      <c r="P201" s="223"/>
      <c r="Q201" s="223"/>
      <c r="R201" s="235">
        <f t="shared" si="20"/>
        <v>0</v>
      </c>
      <c r="S201" s="235">
        <f t="shared" si="21"/>
        <v>0</v>
      </c>
      <c r="T201" s="321"/>
    </row>
    <row r="202" ht="28.5" customHeight="1" spans="1:20">
      <c r="A202" s="36">
        <v>195</v>
      </c>
      <c r="B202" s="166"/>
      <c r="C202" s="166"/>
      <c r="D202" s="165"/>
      <c r="E202" s="166"/>
      <c r="F202" s="166"/>
      <c r="G202" s="166"/>
      <c r="H202" s="294"/>
      <c r="I202" s="223"/>
      <c r="J202" s="254"/>
      <c r="K202" s="223"/>
      <c r="L202" s="223"/>
      <c r="M202" s="308"/>
      <c r="N202" s="307" t="str">
        <f t="shared" si="18"/>
        <v/>
      </c>
      <c r="O202" s="307" t="str">
        <f t="shared" si="19"/>
        <v/>
      </c>
      <c r="P202" s="223"/>
      <c r="Q202" s="223"/>
      <c r="R202" s="235">
        <f t="shared" si="20"/>
        <v>0</v>
      </c>
      <c r="S202" s="235">
        <f t="shared" si="21"/>
        <v>0</v>
      </c>
      <c r="T202" s="321"/>
    </row>
    <row r="203" ht="28.5" customHeight="1" spans="1:20">
      <c r="A203" s="36">
        <v>196</v>
      </c>
      <c r="B203" s="166"/>
      <c r="C203" s="166"/>
      <c r="D203" s="165"/>
      <c r="E203" s="166"/>
      <c r="F203" s="166"/>
      <c r="G203" s="166"/>
      <c r="H203" s="294"/>
      <c r="I203" s="223"/>
      <c r="J203" s="254"/>
      <c r="K203" s="223"/>
      <c r="L203" s="223"/>
      <c r="M203" s="308"/>
      <c r="N203" s="307" t="str">
        <f t="shared" si="18"/>
        <v/>
      </c>
      <c r="O203" s="307" t="str">
        <f t="shared" si="19"/>
        <v/>
      </c>
      <c r="P203" s="223"/>
      <c r="Q203" s="223"/>
      <c r="R203" s="235">
        <f t="shared" si="20"/>
        <v>0</v>
      </c>
      <c r="S203" s="235">
        <f t="shared" si="21"/>
        <v>0</v>
      </c>
      <c r="T203" s="321"/>
    </row>
    <row r="204" ht="28.5" customHeight="1" spans="1:20">
      <c r="A204" s="36">
        <v>197</v>
      </c>
      <c r="B204" s="166"/>
      <c r="C204" s="166"/>
      <c r="D204" s="165"/>
      <c r="E204" s="166"/>
      <c r="F204" s="166"/>
      <c r="G204" s="166"/>
      <c r="H204" s="294"/>
      <c r="I204" s="223"/>
      <c r="J204" s="254"/>
      <c r="K204" s="223"/>
      <c r="L204" s="223"/>
      <c r="M204" s="308"/>
      <c r="N204" s="307" t="str">
        <f t="shared" si="18"/>
        <v/>
      </c>
      <c r="O204" s="307" t="str">
        <f t="shared" si="19"/>
        <v/>
      </c>
      <c r="P204" s="223"/>
      <c r="Q204" s="223"/>
      <c r="R204" s="235">
        <f t="shared" si="20"/>
        <v>0</v>
      </c>
      <c r="S204" s="235">
        <f t="shared" si="21"/>
        <v>0</v>
      </c>
      <c r="T204" s="321"/>
    </row>
    <row r="205" ht="28.5" customHeight="1" spans="1:20">
      <c r="A205" s="36">
        <v>198</v>
      </c>
      <c r="B205" s="166"/>
      <c r="C205" s="166"/>
      <c r="D205" s="165"/>
      <c r="E205" s="166"/>
      <c r="F205" s="166"/>
      <c r="G205" s="166"/>
      <c r="H205" s="294"/>
      <c r="I205" s="223"/>
      <c r="J205" s="254"/>
      <c r="K205" s="223"/>
      <c r="L205" s="223"/>
      <c r="M205" s="308"/>
      <c r="N205" s="307" t="str">
        <f t="shared" si="18"/>
        <v/>
      </c>
      <c r="O205" s="307" t="str">
        <f t="shared" si="19"/>
        <v/>
      </c>
      <c r="P205" s="223"/>
      <c r="Q205" s="223"/>
      <c r="R205" s="235">
        <f t="shared" si="20"/>
        <v>0</v>
      </c>
      <c r="S205" s="235">
        <f t="shared" si="21"/>
        <v>0</v>
      </c>
      <c r="T205" s="321"/>
    </row>
    <row r="206" ht="28.5" customHeight="1" spans="1:20">
      <c r="A206" s="36">
        <v>199</v>
      </c>
      <c r="B206" s="166"/>
      <c r="C206" s="166"/>
      <c r="D206" s="165"/>
      <c r="E206" s="166"/>
      <c r="F206" s="166"/>
      <c r="G206" s="166"/>
      <c r="H206" s="294"/>
      <c r="I206" s="223"/>
      <c r="J206" s="254"/>
      <c r="K206" s="223"/>
      <c r="L206" s="223"/>
      <c r="M206" s="308"/>
      <c r="N206" s="307" t="str">
        <f t="shared" si="18"/>
        <v/>
      </c>
      <c r="O206" s="307" t="str">
        <f t="shared" si="19"/>
        <v/>
      </c>
      <c r="P206" s="223"/>
      <c r="Q206" s="223"/>
      <c r="R206" s="235">
        <f t="shared" si="20"/>
        <v>0</v>
      </c>
      <c r="S206" s="235">
        <f t="shared" si="21"/>
        <v>0</v>
      </c>
      <c r="T206" s="321"/>
    </row>
    <row r="207" ht="28.5" customHeight="1" spans="1:20">
      <c r="A207" s="36">
        <v>200</v>
      </c>
      <c r="B207" s="166"/>
      <c r="C207" s="166"/>
      <c r="D207" s="165"/>
      <c r="E207" s="166"/>
      <c r="F207" s="166"/>
      <c r="G207" s="166"/>
      <c r="H207" s="294"/>
      <c r="I207" s="223"/>
      <c r="J207" s="254"/>
      <c r="K207" s="223"/>
      <c r="L207" s="223"/>
      <c r="M207" s="308"/>
      <c r="N207" s="307" t="str">
        <f t="shared" si="18"/>
        <v/>
      </c>
      <c r="O207" s="307" t="str">
        <f t="shared" si="19"/>
        <v/>
      </c>
      <c r="P207" s="223"/>
      <c r="Q207" s="223"/>
      <c r="R207" s="235">
        <f t="shared" si="20"/>
        <v>0</v>
      </c>
      <c r="S207" s="235">
        <f t="shared" si="21"/>
        <v>0</v>
      </c>
      <c r="T207" s="321"/>
    </row>
    <row r="208" ht="28.5" customHeight="1" spans="1:20">
      <c r="A208" s="36">
        <v>201</v>
      </c>
      <c r="B208" s="166"/>
      <c r="C208" s="166"/>
      <c r="D208" s="165"/>
      <c r="E208" s="166"/>
      <c r="F208" s="166"/>
      <c r="G208" s="166"/>
      <c r="H208" s="294"/>
      <c r="I208" s="223"/>
      <c r="J208" s="254"/>
      <c r="K208" s="223"/>
      <c r="L208" s="223"/>
      <c r="M208" s="308"/>
      <c r="N208" s="307" t="str">
        <f t="shared" si="18"/>
        <v/>
      </c>
      <c r="O208" s="307" t="str">
        <f t="shared" si="19"/>
        <v/>
      </c>
      <c r="P208" s="223"/>
      <c r="Q208" s="223"/>
      <c r="R208" s="235">
        <f t="shared" si="20"/>
        <v>0</v>
      </c>
      <c r="S208" s="235">
        <f t="shared" si="21"/>
        <v>0</v>
      </c>
      <c r="T208" s="321"/>
    </row>
    <row r="209" ht="28.5" customHeight="1" spans="1:20">
      <c r="A209" s="36">
        <v>202</v>
      </c>
      <c r="B209" s="166"/>
      <c r="C209" s="166"/>
      <c r="D209" s="165"/>
      <c r="E209" s="166"/>
      <c r="F209" s="166"/>
      <c r="G209" s="166"/>
      <c r="H209" s="294"/>
      <c r="I209" s="223"/>
      <c r="J209" s="254"/>
      <c r="K209" s="223"/>
      <c r="L209" s="223"/>
      <c r="M209" s="308"/>
      <c r="N209" s="307" t="str">
        <f t="shared" si="18"/>
        <v/>
      </c>
      <c r="O209" s="307" t="str">
        <f t="shared" si="19"/>
        <v/>
      </c>
      <c r="P209" s="223"/>
      <c r="Q209" s="223"/>
      <c r="R209" s="235">
        <f t="shared" si="20"/>
        <v>0</v>
      </c>
      <c r="S209" s="235">
        <f t="shared" si="21"/>
        <v>0</v>
      </c>
      <c r="T209" s="321"/>
    </row>
    <row r="210" ht="28.5" customHeight="1" spans="1:20">
      <c r="A210" s="36">
        <v>203</v>
      </c>
      <c r="B210" s="166"/>
      <c r="C210" s="166"/>
      <c r="D210" s="165"/>
      <c r="E210" s="166"/>
      <c r="F210" s="166"/>
      <c r="G210" s="166"/>
      <c r="H210" s="294"/>
      <c r="I210" s="223"/>
      <c r="J210" s="254"/>
      <c r="K210" s="223"/>
      <c r="L210" s="223"/>
      <c r="M210" s="308"/>
      <c r="N210" s="307" t="str">
        <f t="shared" si="18"/>
        <v/>
      </c>
      <c r="O210" s="307" t="str">
        <f t="shared" si="19"/>
        <v/>
      </c>
      <c r="P210" s="223"/>
      <c r="Q210" s="223"/>
      <c r="R210" s="235">
        <f t="shared" si="20"/>
        <v>0</v>
      </c>
      <c r="S210" s="235">
        <f t="shared" si="21"/>
        <v>0</v>
      </c>
      <c r="T210" s="321"/>
    </row>
    <row r="211" ht="28.5" customHeight="1" spans="1:20">
      <c r="A211" s="36">
        <v>204</v>
      </c>
      <c r="B211" s="166"/>
      <c r="C211" s="166"/>
      <c r="D211" s="165"/>
      <c r="E211" s="166"/>
      <c r="F211" s="166"/>
      <c r="G211" s="166"/>
      <c r="H211" s="294"/>
      <c r="I211" s="223"/>
      <c r="J211" s="254"/>
      <c r="K211" s="223"/>
      <c r="L211" s="223"/>
      <c r="M211" s="308"/>
      <c r="N211" s="307" t="str">
        <f t="shared" si="18"/>
        <v/>
      </c>
      <c r="O211" s="307" t="str">
        <f t="shared" si="19"/>
        <v/>
      </c>
      <c r="P211" s="223"/>
      <c r="Q211" s="223"/>
      <c r="R211" s="235">
        <f t="shared" si="20"/>
        <v>0</v>
      </c>
      <c r="S211" s="235">
        <f t="shared" si="21"/>
        <v>0</v>
      </c>
      <c r="T211" s="321"/>
    </row>
    <row r="212" ht="28.5" customHeight="1" spans="1:20">
      <c r="A212" s="36">
        <v>205</v>
      </c>
      <c r="B212" s="166"/>
      <c r="C212" s="166"/>
      <c r="D212" s="165"/>
      <c r="E212" s="166"/>
      <c r="F212" s="166"/>
      <c r="G212" s="166"/>
      <c r="H212" s="294"/>
      <c r="I212" s="223"/>
      <c r="J212" s="254"/>
      <c r="K212" s="223"/>
      <c r="L212" s="223"/>
      <c r="M212" s="308"/>
      <c r="N212" s="307" t="str">
        <f t="shared" si="18"/>
        <v/>
      </c>
      <c r="O212" s="307" t="str">
        <f t="shared" si="19"/>
        <v/>
      </c>
      <c r="P212" s="223"/>
      <c r="Q212" s="223"/>
      <c r="R212" s="235">
        <f t="shared" si="20"/>
        <v>0</v>
      </c>
      <c r="S212" s="235">
        <f t="shared" si="21"/>
        <v>0</v>
      </c>
      <c r="T212" s="321"/>
    </row>
    <row r="213" ht="28.5" customHeight="1" spans="1:20">
      <c r="A213" s="36">
        <v>206</v>
      </c>
      <c r="B213" s="166"/>
      <c r="C213" s="166"/>
      <c r="D213" s="165"/>
      <c r="E213" s="166"/>
      <c r="F213" s="166"/>
      <c r="G213" s="166"/>
      <c r="H213" s="294"/>
      <c r="I213" s="223"/>
      <c r="J213" s="254"/>
      <c r="K213" s="223"/>
      <c r="L213" s="223"/>
      <c r="M213" s="308"/>
      <c r="N213" s="307" t="str">
        <f t="shared" si="18"/>
        <v/>
      </c>
      <c r="O213" s="307" t="str">
        <f t="shared" si="19"/>
        <v/>
      </c>
      <c r="P213" s="223"/>
      <c r="Q213" s="223"/>
      <c r="R213" s="235">
        <f t="shared" si="20"/>
        <v>0</v>
      </c>
      <c r="S213" s="235">
        <f t="shared" si="21"/>
        <v>0</v>
      </c>
      <c r="T213" s="321"/>
    </row>
    <row r="214" ht="28.5" customHeight="1" spans="1:20">
      <c r="A214" s="36">
        <v>207</v>
      </c>
      <c r="B214" s="166"/>
      <c r="C214" s="166"/>
      <c r="D214" s="165"/>
      <c r="E214" s="166"/>
      <c r="F214" s="166"/>
      <c r="G214" s="166"/>
      <c r="H214" s="294"/>
      <c r="I214" s="223"/>
      <c r="J214" s="254"/>
      <c r="K214" s="223"/>
      <c r="L214" s="223"/>
      <c r="M214" s="308"/>
      <c r="N214" s="307" t="str">
        <f t="shared" si="18"/>
        <v/>
      </c>
      <c r="O214" s="307" t="str">
        <f t="shared" si="19"/>
        <v/>
      </c>
      <c r="P214" s="223"/>
      <c r="Q214" s="223"/>
      <c r="R214" s="235">
        <f t="shared" si="20"/>
        <v>0</v>
      </c>
      <c r="S214" s="235">
        <f t="shared" si="21"/>
        <v>0</v>
      </c>
      <c r="T214" s="321"/>
    </row>
    <row r="215" ht="28.5" customHeight="1" spans="1:20">
      <c r="A215" s="36">
        <v>208</v>
      </c>
      <c r="B215" s="166"/>
      <c r="C215" s="166"/>
      <c r="D215" s="165"/>
      <c r="E215" s="166"/>
      <c r="F215" s="166"/>
      <c r="G215" s="166"/>
      <c r="H215" s="294"/>
      <c r="I215" s="223"/>
      <c r="J215" s="254"/>
      <c r="K215" s="223"/>
      <c r="L215" s="223"/>
      <c r="M215" s="308"/>
      <c r="N215" s="307" t="str">
        <f t="shared" si="18"/>
        <v/>
      </c>
      <c r="O215" s="307" t="str">
        <f t="shared" si="19"/>
        <v/>
      </c>
      <c r="P215" s="223"/>
      <c r="Q215" s="223"/>
      <c r="R215" s="235">
        <f t="shared" si="20"/>
        <v>0</v>
      </c>
      <c r="S215" s="235">
        <f t="shared" si="21"/>
        <v>0</v>
      </c>
      <c r="T215" s="321"/>
    </row>
    <row r="216" ht="28.5" customHeight="1" spans="1:20">
      <c r="A216" s="36">
        <v>209</v>
      </c>
      <c r="B216" s="166"/>
      <c r="C216" s="166"/>
      <c r="D216" s="165"/>
      <c r="E216" s="166"/>
      <c r="F216" s="166"/>
      <c r="G216" s="166"/>
      <c r="H216" s="294"/>
      <c r="I216" s="223"/>
      <c r="J216" s="254"/>
      <c r="K216" s="223"/>
      <c r="L216" s="223"/>
      <c r="M216" s="308"/>
      <c r="N216" s="307" t="str">
        <f t="shared" si="18"/>
        <v/>
      </c>
      <c r="O216" s="307" t="str">
        <f t="shared" si="19"/>
        <v/>
      </c>
      <c r="P216" s="223"/>
      <c r="Q216" s="223"/>
      <c r="R216" s="235">
        <f t="shared" si="20"/>
        <v>0</v>
      </c>
      <c r="S216" s="235">
        <f t="shared" si="21"/>
        <v>0</v>
      </c>
      <c r="T216" s="321"/>
    </row>
    <row r="217" ht="28.5" customHeight="1" spans="1:20">
      <c r="A217" s="36">
        <v>210</v>
      </c>
      <c r="B217" s="166"/>
      <c r="C217" s="166"/>
      <c r="D217" s="165"/>
      <c r="E217" s="166"/>
      <c r="F217" s="166"/>
      <c r="G217" s="166"/>
      <c r="H217" s="294"/>
      <c r="I217" s="223"/>
      <c r="J217" s="254"/>
      <c r="K217" s="223"/>
      <c r="L217" s="223"/>
      <c r="M217" s="308"/>
      <c r="N217" s="307" t="str">
        <f t="shared" si="18"/>
        <v/>
      </c>
      <c r="O217" s="307" t="str">
        <f t="shared" si="19"/>
        <v/>
      </c>
      <c r="P217" s="223"/>
      <c r="Q217" s="223"/>
      <c r="R217" s="235">
        <f t="shared" si="20"/>
        <v>0</v>
      </c>
      <c r="S217" s="235">
        <f t="shared" si="21"/>
        <v>0</v>
      </c>
      <c r="T217" s="321"/>
    </row>
    <row r="218" ht="28.5" customHeight="1" spans="1:20">
      <c r="A218" s="36">
        <v>211</v>
      </c>
      <c r="B218" s="166"/>
      <c r="C218" s="166"/>
      <c r="D218" s="165"/>
      <c r="E218" s="166"/>
      <c r="F218" s="166"/>
      <c r="G218" s="166"/>
      <c r="H218" s="294"/>
      <c r="I218" s="223"/>
      <c r="J218" s="254"/>
      <c r="K218" s="223"/>
      <c r="L218" s="223"/>
      <c r="M218" s="308"/>
      <c r="N218" s="307" t="str">
        <f t="shared" si="18"/>
        <v/>
      </c>
      <c r="O218" s="307" t="str">
        <f t="shared" si="19"/>
        <v/>
      </c>
      <c r="P218" s="223"/>
      <c r="Q218" s="223"/>
      <c r="R218" s="235">
        <f t="shared" si="20"/>
        <v>0</v>
      </c>
      <c r="S218" s="235">
        <f t="shared" si="21"/>
        <v>0</v>
      </c>
      <c r="T218" s="321"/>
    </row>
    <row r="219" ht="28.5" customHeight="1" spans="1:20">
      <c r="A219" s="36">
        <v>212</v>
      </c>
      <c r="B219" s="166"/>
      <c r="C219" s="166"/>
      <c r="D219" s="165"/>
      <c r="E219" s="166"/>
      <c r="F219" s="166"/>
      <c r="G219" s="166"/>
      <c r="H219" s="294"/>
      <c r="I219" s="223"/>
      <c r="J219" s="254"/>
      <c r="K219" s="223"/>
      <c r="L219" s="223"/>
      <c r="M219" s="308"/>
      <c r="N219" s="307" t="str">
        <f t="shared" si="18"/>
        <v/>
      </c>
      <c r="O219" s="307" t="str">
        <f t="shared" si="19"/>
        <v/>
      </c>
      <c r="P219" s="223"/>
      <c r="Q219" s="223"/>
      <c r="R219" s="235">
        <f t="shared" si="20"/>
        <v>0</v>
      </c>
      <c r="S219" s="235">
        <f t="shared" si="21"/>
        <v>0</v>
      </c>
      <c r="T219" s="321"/>
    </row>
    <row r="220" ht="28.5" customHeight="1" spans="1:20">
      <c r="A220" s="36">
        <v>213</v>
      </c>
      <c r="B220" s="166"/>
      <c r="C220" s="166"/>
      <c r="D220" s="165"/>
      <c r="E220" s="166"/>
      <c r="F220" s="166"/>
      <c r="G220" s="166"/>
      <c r="H220" s="294"/>
      <c r="I220" s="223"/>
      <c r="J220" s="254"/>
      <c r="K220" s="223"/>
      <c r="L220" s="223"/>
      <c r="M220" s="308"/>
      <c r="N220" s="307" t="str">
        <f t="shared" si="18"/>
        <v/>
      </c>
      <c r="O220" s="307" t="str">
        <f t="shared" si="19"/>
        <v/>
      </c>
      <c r="P220" s="223"/>
      <c r="Q220" s="223"/>
      <c r="R220" s="235">
        <f t="shared" si="20"/>
        <v>0</v>
      </c>
      <c r="S220" s="235">
        <f t="shared" si="21"/>
        <v>0</v>
      </c>
      <c r="T220" s="321"/>
    </row>
    <row r="221" ht="28.5" customHeight="1" spans="1:20">
      <c r="A221" s="36">
        <v>214</v>
      </c>
      <c r="B221" s="166"/>
      <c r="C221" s="166"/>
      <c r="D221" s="165"/>
      <c r="E221" s="166"/>
      <c r="F221" s="166"/>
      <c r="G221" s="166"/>
      <c r="H221" s="294"/>
      <c r="I221" s="223"/>
      <c r="J221" s="254"/>
      <c r="K221" s="223"/>
      <c r="L221" s="223"/>
      <c r="M221" s="308"/>
      <c r="N221" s="307" t="str">
        <f t="shared" si="18"/>
        <v/>
      </c>
      <c r="O221" s="307" t="str">
        <f t="shared" si="19"/>
        <v/>
      </c>
      <c r="P221" s="223"/>
      <c r="Q221" s="223"/>
      <c r="R221" s="235">
        <f t="shared" si="20"/>
        <v>0</v>
      </c>
      <c r="S221" s="235">
        <f t="shared" si="21"/>
        <v>0</v>
      </c>
      <c r="T221" s="321"/>
    </row>
    <row r="222" ht="28.5" customHeight="1" spans="1:20">
      <c r="A222" s="36">
        <v>215</v>
      </c>
      <c r="B222" s="166"/>
      <c r="C222" s="166"/>
      <c r="D222" s="165"/>
      <c r="E222" s="166"/>
      <c r="F222" s="166"/>
      <c r="G222" s="166"/>
      <c r="H222" s="294"/>
      <c r="I222" s="223"/>
      <c r="J222" s="254"/>
      <c r="K222" s="223"/>
      <c r="L222" s="223"/>
      <c r="M222" s="308"/>
      <c r="N222" s="307" t="str">
        <f t="shared" si="18"/>
        <v/>
      </c>
      <c r="O222" s="307" t="str">
        <f t="shared" si="19"/>
        <v/>
      </c>
      <c r="P222" s="223"/>
      <c r="Q222" s="223"/>
      <c r="R222" s="235">
        <f t="shared" si="20"/>
        <v>0</v>
      </c>
      <c r="S222" s="235">
        <f t="shared" si="21"/>
        <v>0</v>
      </c>
      <c r="T222" s="321"/>
    </row>
    <row r="223" ht="28.5" customHeight="1" spans="1:20">
      <c r="A223" s="36">
        <v>216</v>
      </c>
      <c r="B223" s="166"/>
      <c r="C223" s="166"/>
      <c r="D223" s="165"/>
      <c r="E223" s="166"/>
      <c r="F223" s="166"/>
      <c r="G223" s="166"/>
      <c r="H223" s="294"/>
      <c r="I223" s="223"/>
      <c r="J223" s="254"/>
      <c r="K223" s="223"/>
      <c r="L223" s="223"/>
      <c r="M223" s="308"/>
      <c r="N223" s="307" t="str">
        <f t="shared" si="18"/>
        <v/>
      </c>
      <c r="O223" s="307" t="str">
        <f t="shared" si="19"/>
        <v/>
      </c>
      <c r="P223" s="223"/>
      <c r="Q223" s="223"/>
      <c r="R223" s="235">
        <f t="shared" si="20"/>
        <v>0</v>
      </c>
      <c r="S223" s="235">
        <f t="shared" si="21"/>
        <v>0</v>
      </c>
      <c r="T223" s="321"/>
    </row>
    <row r="224" ht="28.5" customHeight="1" spans="1:20">
      <c r="A224" s="36">
        <v>217</v>
      </c>
      <c r="B224" s="166"/>
      <c r="C224" s="166"/>
      <c r="D224" s="165"/>
      <c r="E224" s="166"/>
      <c r="F224" s="166"/>
      <c r="G224" s="166"/>
      <c r="H224" s="294"/>
      <c r="I224" s="223"/>
      <c r="J224" s="254"/>
      <c r="K224" s="223"/>
      <c r="L224" s="223"/>
      <c r="M224" s="308"/>
      <c r="N224" s="307" t="str">
        <f t="shared" si="18"/>
        <v/>
      </c>
      <c r="O224" s="307" t="str">
        <f t="shared" si="19"/>
        <v/>
      </c>
      <c r="P224" s="223"/>
      <c r="Q224" s="223"/>
      <c r="R224" s="235">
        <f t="shared" si="20"/>
        <v>0</v>
      </c>
      <c r="S224" s="235">
        <f t="shared" si="21"/>
        <v>0</v>
      </c>
      <c r="T224" s="321"/>
    </row>
    <row r="225" ht="28.5" customHeight="1" spans="1:20">
      <c r="A225" s="36">
        <v>218</v>
      </c>
      <c r="B225" s="166"/>
      <c r="C225" s="166"/>
      <c r="D225" s="165"/>
      <c r="E225" s="166"/>
      <c r="F225" s="166"/>
      <c r="G225" s="166"/>
      <c r="H225" s="294"/>
      <c r="I225" s="223"/>
      <c r="J225" s="254"/>
      <c r="K225" s="223"/>
      <c r="L225" s="223"/>
      <c r="M225" s="308"/>
      <c r="N225" s="307" t="str">
        <f t="shared" si="18"/>
        <v/>
      </c>
      <c r="O225" s="307" t="str">
        <f t="shared" si="19"/>
        <v/>
      </c>
      <c r="P225" s="223"/>
      <c r="Q225" s="223"/>
      <c r="R225" s="235">
        <f t="shared" si="20"/>
        <v>0</v>
      </c>
      <c r="S225" s="235">
        <f t="shared" si="21"/>
        <v>0</v>
      </c>
      <c r="T225" s="321"/>
    </row>
    <row r="226" ht="28.5" customHeight="1" spans="1:20">
      <c r="A226" s="36">
        <v>219</v>
      </c>
      <c r="B226" s="166"/>
      <c r="C226" s="166"/>
      <c r="D226" s="165"/>
      <c r="E226" s="166"/>
      <c r="F226" s="166"/>
      <c r="G226" s="166"/>
      <c r="H226" s="294"/>
      <c r="I226" s="223"/>
      <c r="J226" s="254"/>
      <c r="K226" s="223"/>
      <c r="L226" s="223"/>
      <c r="M226" s="308"/>
      <c r="N226" s="307" t="str">
        <f t="shared" si="18"/>
        <v/>
      </c>
      <c r="O226" s="307" t="str">
        <f t="shared" si="19"/>
        <v/>
      </c>
      <c r="P226" s="223"/>
      <c r="Q226" s="223"/>
      <c r="R226" s="235">
        <f t="shared" si="20"/>
        <v>0</v>
      </c>
      <c r="S226" s="235">
        <f t="shared" si="21"/>
        <v>0</v>
      </c>
      <c r="T226" s="321"/>
    </row>
    <row r="227" ht="28.5" customHeight="1" spans="1:20">
      <c r="A227" s="36">
        <v>220</v>
      </c>
      <c r="B227" s="166"/>
      <c r="C227" s="166"/>
      <c r="D227" s="165"/>
      <c r="E227" s="166"/>
      <c r="F227" s="166"/>
      <c r="G227" s="166"/>
      <c r="H227" s="294"/>
      <c r="I227" s="223"/>
      <c r="J227" s="254"/>
      <c r="K227" s="223"/>
      <c r="L227" s="223"/>
      <c r="M227" s="308"/>
      <c r="N227" s="307" t="str">
        <f t="shared" si="18"/>
        <v/>
      </c>
      <c r="O227" s="307" t="str">
        <f t="shared" si="19"/>
        <v/>
      </c>
      <c r="P227" s="223"/>
      <c r="Q227" s="223"/>
      <c r="R227" s="235">
        <f t="shared" si="20"/>
        <v>0</v>
      </c>
      <c r="S227" s="235">
        <f t="shared" si="21"/>
        <v>0</v>
      </c>
      <c r="T227" s="321"/>
    </row>
    <row r="228" ht="28.5" customHeight="1" spans="1:20">
      <c r="A228" s="36">
        <v>221</v>
      </c>
      <c r="B228" s="166"/>
      <c r="C228" s="166"/>
      <c r="D228" s="165"/>
      <c r="E228" s="166"/>
      <c r="F228" s="166"/>
      <c r="G228" s="166"/>
      <c r="H228" s="294"/>
      <c r="I228" s="223"/>
      <c r="J228" s="254"/>
      <c r="K228" s="223"/>
      <c r="L228" s="223"/>
      <c r="M228" s="308"/>
      <c r="N228" s="307" t="str">
        <f t="shared" si="18"/>
        <v/>
      </c>
      <c r="O228" s="307" t="str">
        <f t="shared" si="19"/>
        <v/>
      </c>
      <c r="P228" s="223"/>
      <c r="Q228" s="223"/>
      <c r="R228" s="235">
        <f t="shared" si="20"/>
        <v>0</v>
      </c>
      <c r="S228" s="235">
        <f t="shared" si="21"/>
        <v>0</v>
      </c>
      <c r="T228" s="321"/>
    </row>
    <row r="229" ht="28.5" customHeight="1" spans="1:20">
      <c r="A229" s="36">
        <v>222</v>
      </c>
      <c r="B229" s="166"/>
      <c r="C229" s="166"/>
      <c r="D229" s="165"/>
      <c r="E229" s="166"/>
      <c r="F229" s="166"/>
      <c r="G229" s="166"/>
      <c r="H229" s="294"/>
      <c r="I229" s="223"/>
      <c r="J229" s="254"/>
      <c r="K229" s="223"/>
      <c r="L229" s="223"/>
      <c r="M229" s="308"/>
      <c r="N229" s="307" t="str">
        <f t="shared" si="18"/>
        <v/>
      </c>
      <c r="O229" s="307" t="str">
        <f t="shared" si="19"/>
        <v/>
      </c>
      <c r="P229" s="223"/>
      <c r="Q229" s="223"/>
      <c r="R229" s="235">
        <f t="shared" si="20"/>
        <v>0</v>
      </c>
      <c r="S229" s="235">
        <f t="shared" si="21"/>
        <v>0</v>
      </c>
      <c r="T229" s="321"/>
    </row>
    <row r="230" ht="28.5" customHeight="1" spans="1:20">
      <c r="A230" s="36">
        <v>223</v>
      </c>
      <c r="B230" s="166"/>
      <c r="C230" s="166"/>
      <c r="D230" s="165"/>
      <c r="E230" s="166"/>
      <c r="F230" s="166"/>
      <c r="G230" s="166"/>
      <c r="H230" s="294"/>
      <c r="I230" s="223"/>
      <c r="J230" s="254"/>
      <c r="K230" s="223"/>
      <c r="L230" s="223"/>
      <c r="M230" s="308"/>
      <c r="N230" s="307" t="str">
        <f t="shared" si="18"/>
        <v/>
      </c>
      <c r="O230" s="307" t="str">
        <f t="shared" si="19"/>
        <v/>
      </c>
      <c r="P230" s="223"/>
      <c r="Q230" s="223"/>
      <c r="R230" s="235">
        <f t="shared" si="20"/>
        <v>0</v>
      </c>
      <c r="S230" s="235">
        <f t="shared" si="21"/>
        <v>0</v>
      </c>
      <c r="T230" s="321"/>
    </row>
    <row r="231" ht="28.5" customHeight="1" spans="1:20">
      <c r="A231" s="36">
        <v>224</v>
      </c>
      <c r="B231" s="166"/>
      <c r="C231" s="166"/>
      <c r="D231" s="165"/>
      <c r="E231" s="166"/>
      <c r="F231" s="166"/>
      <c r="G231" s="166"/>
      <c r="H231" s="294"/>
      <c r="I231" s="223"/>
      <c r="J231" s="254"/>
      <c r="K231" s="223"/>
      <c r="L231" s="223"/>
      <c r="M231" s="308"/>
      <c r="N231" s="307" t="str">
        <f t="shared" si="18"/>
        <v/>
      </c>
      <c r="O231" s="307" t="str">
        <f t="shared" si="19"/>
        <v/>
      </c>
      <c r="P231" s="223"/>
      <c r="Q231" s="223"/>
      <c r="R231" s="235">
        <f t="shared" si="20"/>
        <v>0</v>
      </c>
      <c r="S231" s="235">
        <f t="shared" si="21"/>
        <v>0</v>
      </c>
      <c r="T231" s="321"/>
    </row>
    <row r="232" ht="28.5" customHeight="1" spans="1:20">
      <c r="A232" s="36">
        <v>225</v>
      </c>
      <c r="B232" s="166"/>
      <c r="C232" s="166"/>
      <c r="D232" s="165"/>
      <c r="E232" s="166"/>
      <c r="F232" s="166"/>
      <c r="G232" s="166"/>
      <c r="H232" s="294"/>
      <c r="I232" s="223"/>
      <c r="J232" s="254"/>
      <c r="K232" s="223"/>
      <c r="L232" s="223"/>
      <c r="M232" s="308"/>
      <c r="N232" s="307" t="str">
        <f t="shared" si="18"/>
        <v/>
      </c>
      <c r="O232" s="307" t="str">
        <f t="shared" si="19"/>
        <v/>
      </c>
      <c r="P232" s="223"/>
      <c r="Q232" s="223"/>
      <c r="R232" s="235">
        <f t="shared" si="20"/>
        <v>0</v>
      </c>
      <c r="S232" s="235">
        <f t="shared" si="21"/>
        <v>0</v>
      </c>
      <c r="T232" s="321"/>
    </row>
    <row r="233" ht="28.5" customHeight="1" spans="1:20">
      <c r="A233" s="36">
        <v>226</v>
      </c>
      <c r="B233" s="166"/>
      <c r="C233" s="166"/>
      <c r="D233" s="165"/>
      <c r="E233" s="166"/>
      <c r="F233" s="166"/>
      <c r="G233" s="166"/>
      <c r="H233" s="294"/>
      <c r="I233" s="223"/>
      <c r="J233" s="254"/>
      <c r="K233" s="223"/>
      <c r="L233" s="223"/>
      <c r="M233" s="308"/>
      <c r="N233" s="307" t="str">
        <f t="shared" si="18"/>
        <v/>
      </c>
      <c r="O233" s="307" t="str">
        <f t="shared" si="19"/>
        <v/>
      </c>
      <c r="P233" s="223"/>
      <c r="Q233" s="223"/>
      <c r="R233" s="235">
        <f t="shared" si="20"/>
        <v>0</v>
      </c>
      <c r="S233" s="235">
        <f t="shared" si="21"/>
        <v>0</v>
      </c>
      <c r="T233" s="321"/>
    </row>
    <row r="234" ht="28.5" customHeight="1" spans="1:20">
      <c r="A234" s="36">
        <v>227</v>
      </c>
      <c r="B234" s="166"/>
      <c r="C234" s="166"/>
      <c r="D234" s="165"/>
      <c r="E234" s="166"/>
      <c r="F234" s="166"/>
      <c r="G234" s="166"/>
      <c r="H234" s="294"/>
      <c r="I234" s="223"/>
      <c r="J234" s="254"/>
      <c r="K234" s="223"/>
      <c r="L234" s="223"/>
      <c r="M234" s="308"/>
      <c r="N234" s="307" t="str">
        <f t="shared" si="18"/>
        <v/>
      </c>
      <c r="O234" s="307" t="str">
        <f t="shared" si="19"/>
        <v/>
      </c>
      <c r="P234" s="223"/>
      <c r="Q234" s="223"/>
      <c r="R234" s="235">
        <f t="shared" si="20"/>
        <v>0</v>
      </c>
      <c r="S234" s="235">
        <f t="shared" si="21"/>
        <v>0</v>
      </c>
      <c r="T234" s="321"/>
    </row>
    <row r="235" ht="28.5" customHeight="1" spans="1:20">
      <c r="A235" s="36">
        <v>228</v>
      </c>
      <c r="B235" s="166"/>
      <c r="C235" s="166"/>
      <c r="D235" s="165"/>
      <c r="E235" s="166"/>
      <c r="F235" s="166"/>
      <c r="G235" s="166"/>
      <c r="H235" s="294"/>
      <c r="I235" s="223"/>
      <c r="J235" s="254"/>
      <c r="K235" s="223"/>
      <c r="L235" s="223"/>
      <c r="M235" s="308"/>
      <c r="N235" s="307" t="str">
        <f t="shared" ref="N235:N298" si="22">IFERROR(L235/K235,"")</f>
        <v/>
      </c>
      <c r="O235" s="307" t="str">
        <f t="shared" ref="O235:O298" si="23">IFERROR(M235/L235,"")</f>
        <v/>
      </c>
      <c r="P235" s="223"/>
      <c r="Q235" s="223"/>
      <c r="R235" s="235">
        <f t="shared" ref="R235:R298" si="24">P235*(K235-L235)+Q235*(L235-M235)</f>
        <v>0</v>
      </c>
      <c r="S235" s="235">
        <f t="shared" ref="S235:S298" si="25">I235*K235-R235</f>
        <v>0</v>
      </c>
      <c r="T235" s="321"/>
    </row>
    <row r="236" ht="28.5" customHeight="1" spans="1:20">
      <c r="A236" s="36">
        <v>229</v>
      </c>
      <c r="B236" s="166"/>
      <c r="C236" s="166"/>
      <c r="D236" s="165"/>
      <c r="E236" s="166"/>
      <c r="F236" s="166"/>
      <c r="G236" s="166"/>
      <c r="H236" s="294"/>
      <c r="I236" s="223"/>
      <c r="J236" s="254"/>
      <c r="K236" s="223"/>
      <c r="L236" s="223"/>
      <c r="M236" s="308"/>
      <c r="N236" s="307" t="str">
        <f t="shared" si="22"/>
        <v/>
      </c>
      <c r="O236" s="307" t="str">
        <f t="shared" si="23"/>
        <v/>
      </c>
      <c r="P236" s="223"/>
      <c r="Q236" s="223"/>
      <c r="R236" s="235">
        <f t="shared" si="24"/>
        <v>0</v>
      </c>
      <c r="S236" s="235">
        <f t="shared" si="25"/>
        <v>0</v>
      </c>
      <c r="T236" s="321"/>
    </row>
    <row r="237" ht="28.5" customHeight="1" spans="1:20">
      <c r="A237" s="36">
        <v>230</v>
      </c>
      <c r="B237" s="166"/>
      <c r="C237" s="166"/>
      <c r="D237" s="165"/>
      <c r="E237" s="166"/>
      <c r="F237" s="166"/>
      <c r="G237" s="166"/>
      <c r="H237" s="294"/>
      <c r="I237" s="223"/>
      <c r="J237" s="254"/>
      <c r="K237" s="223"/>
      <c r="L237" s="223"/>
      <c r="M237" s="308"/>
      <c r="N237" s="307" t="str">
        <f t="shared" si="22"/>
        <v/>
      </c>
      <c r="O237" s="307" t="str">
        <f t="shared" si="23"/>
        <v/>
      </c>
      <c r="P237" s="223"/>
      <c r="Q237" s="223"/>
      <c r="R237" s="235">
        <f t="shared" si="24"/>
        <v>0</v>
      </c>
      <c r="S237" s="235">
        <f t="shared" si="25"/>
        <v>0</v>
      </c>
      <c r="T237" s="321"/>
    </row>
    <row r="238" ht="28.5" customHeight="1" spans="1:20">
      <c r="A238" s="36">
        <v>231</v>
      </c>
      <c r="B238" s="166"/>
      <c r="C238" s="166"/>
      <c r="D238" s="165"/>
      <c r="E238" s="166"/>
      <c r="F238" s="166"/>
      <c r="G238" s="166"/>
      <c r="H238" s="294"/>
      <c r="I238" s="223"/>
      <c r="J238" s="254"/>
      <c r="K238" s="223"/>
      <c r="L238" s="223"/>
      <c r="M238" s="308"/>
      <c r="N238" s="307" t="str">
        <f t="shared" si="22"/>
        <v/>
      </c>
      <c r="O238" s="307" t="str">
        <f t="shared" si="23"/>
        <v/>
      </c>
      <c r="P238" s="223"/>
      <c r="Q238" s="223"/>
      <c r="R238" s="235">
        <f t="shared" si="24"/>
        <v>0</v>
      </c>
      <c r="S238" s="235">
        <f t="shared" si="25"/>
        <v>0</v>
      </c>
      <c r="T238" s="321"/>
    </row>
    <row r="239" ht="28.5" customHeight="1" spans="1:20">
      <c r="A239" s="36">
        <v>232</v>
      </c>
      <c r="B239" s="166"/>
      <c r="C239" s="166"/>
      <c r="D239" s="165"/>
      <c r="E239" s="166"/>
      <c r="F239" s="166"/>
      <c r="G239" s="166"/>
      <c r="H239" s="294"/>
      <c r="I239" s="223"/>
      <c r="J239" s="254"/>
      <c r="K239" s="223"/>
      <c r="L239" s="223"/>
      <c r="M239" s="308"/>
      <c r="N239" s="307" t="str">
        <f t="shared" si="22"/>
        <v/>
      </c>
      <c r="O239" s="307" t="str">
        <f t="shared" si="23"/>
        <v/>
      </c>
      <c r="P239" s="223"/>
      <c r="Q239" s="223"/>
      <c r="R239" s="235">
        <f t="shared" si="24"/>
        <v>0</v>
      </c>
      <c r="S239" s="235">
        <f t="shared" si="25"/>
        <v>0</v>
      </c>
      <c r="T239" s="321"/>
    </row>
    <row r="240" ht="28.5" customHeight="1" spans="1:20">
      <c r="A240" s="36">
        <v>233</v>
      </c>
      <c r="B240" s="166"/>
      <c r="C240" s="166"/>
      <c r="D240" s="165"/>
      <c r="E240" s="166"/>
      <c r="F240" s="166"/>
      <c r="G240" s="166"/>
      <c r="H240" s="294"/>
      <c r="I240" s="223"/>
      <c r="J240" s="254"/>
      <c r="K240" s="223"/>
      <c r="L240" s="223"/>
      <c r="M240" s="308"/>
      <c r="N240" s="307" t="str">
        <f t="shared" si="22"/>
        <v/>
      </c>
      <c r="O240" s="307" t="str">
        <f t="shared" si="23"/>
        <v/>
      </c>
      <c r="P240" s="223"/>
      <c r="Q240" s="223"/>
      <c r="R240" s="235">
        <f t="shared" si="24"/>
        <v>0</v>
      </c>
      <c r="S240" s="235">
        <f t="shared" si="25"/>
        <v>0</v>
      </c>
      <c r="T240" s="321"/>
    </row>
    <row r="241" ht="28.5" customHeight="1" spans="1:20">
      <c r="A241" s="36">
        <v>234</v>
      </c>
      <c r="B241" s="166"/>
      <c r="C241" s="166"/>
      <c r="D241" s="165"/>
      <c r="E241" s="166"/>
      <c r="F241" s="166"/>
      <c r="G241" s="166"/>
      <c r="H241" s="294"/>
      <c r="I241" s="223"/>
      <c r="J241" s="254"/>
      <c r="K241" s="223"/>
      <c r="L241" s="223"/>
      <c r="M241" s="308"/>
      <c r="N241" s="307" t="str">
        <f t="shared" si="22"/>
        <v/>
      </c>
      <c r="O241" s="307" t="str">
        <f t="shared" si="23"/>
        <v/>
      </c>
      <c r="P241" s="223"/>
      <c r="Q241" s="223"/>
      <c r="R241" s="235">
        <f t="shared" si="24"/>
        <v>0</v>
      </c>
      <c r="S241" s="235">
        <f t="shared" si="25"/>
        <v>0</v>
      </c>
      <c r="T241" s="321"/>
    </row>
    <row r="242" ht="28.5" customHeight="1" spans="1:20">
      <c r="A242" s="36">
        <v>235</v>
      </c>
      <c r="B242" s="166"/>
      <c r="C242" s="166"/>
      <c r="D242" s="165"/>
      <c r="E242" s="166"/>
      <c r="F242" s="166"/>
      <c r="G242" s="166"/>
      <c r="H242" s="294"/>
      <c r="I242" s="223"/>
      <c r="J242" s="254"/>
      <c r="K242" s="223"/>
      <c r="L242" s="223"/>
      <c r="M242" s="308"/>
      <c r="N242" s="307" t="str">
        <f t="shared" si="22"/>
        <v/>
      </c>
      <c r="O242" s="307" t="str">
        <f t="shared" si="23"/>
        <v/>
      </c>
      <c r="P242" s="223"/>
      <c r="Q242" s="223"/>
      <c r="R242" s="235">
        <f t="shared" si="24"/>
        <v>0</v>
      </c>
      <c r="S242" s="235">
        <f t="shared" si="25"/>
        <v>0</v>
      </c>
      <c r="T242" s="321"/>
    </row>
    <row r="243" ht="28.5" customHeight="1" spans="1:20">
      <c r="A243" s="36">
        <v>236</v>
      </c>
      <c r="B243" s="166"/>
      <c r="C243" s="166"/>
      <c r="D243" s="165"/>
      <c r="E243" s="166"/>
      <c r="F243" s="166"/>
      <c r="G243" s="166"/>
      <c r="H243" s="294"/>
      <c r="I243" s="223"/>
      <c r="J243" s="254"/>
      <c r="K243" s="223"/>
      <c r="L243" s="223"/>
      <c r="M243" s="308"/>
      <c r="N243" s="307" t="str">
        <f t="shared" si="22"/>
        <v/>
      </c>
      <c r="O243" s="307" t="str">
        <f t="shared" si="23"/>
        <v/>
      </c>
      <c r="P243" s="223"/>
      <c r="Q243" s="223"/>
      <c r="R243" s="235">
        <f t="shared" si="24"/>
        <v>0</v>
      </c>
      <c r="S243" s="235">
        <f t="shared" si="25"/>
        <v>0</v>
      </c>
      <c r="T243" s="321"/>
    </row>
    <row r="244" ht="28.5" customHeight="1" spans="1:20">
      <c r="A244" s="36">
        <v>237</v>
      </c>
      <c r="B244" s="166"/>
      <c r="C244" s="166"/>
      <c r="D244" s="165"/>
      <c r="E244" s="166"/>
      <c r="F244" s="166"/>
      <c r="G244" s="166"/>
      <c r="H244" s="294"/>
      <c r="I244" s="223"/>
      <c r="J244" s="254"/>
      <c r="K244" s="223"/>
      <c r="L244" s="223"/>
      <c r="M244" s="308"/>
      <c r="N244" s="307" t="str">
        <f t="shared" si="22"/>
        <v/>
      </c>
      <c r="O244" s="307" t="str">
        <f t="shared" si="23"/>
        <v/>
      </c>
      <c r="P244" s="223"/>
      <c r="Q244" s="223"/>
      <c r="R244" s="235">
        <f t="shared" si="24"/>
        <v>0</v>
      </c>
      <c r="S244" s="235">
        <f t="shared" si="25"/>
        <v>0</v>
      </c>
      <c r="T244" s="321"/>
    </row>
    <row r="245" ht="28.5" customHeight="1" spans="1:20">
      <c r="A245" s="36">
        <v>238</v>
      </c>
      <c r="B245" s="166"/>
      <c r="C245" s="166"/>
      <c r="D245" s="165"/>
      <c r="E245" s="166"/>
      <c r="F245" s="166"/>
      <c r="G245" s="166"/>
      <c r="H245" s="294"/>
      <c r="I245" s="223"/>
      <c r="J245" s="254"/>
      <c r="K245" s="223"/>
      <c r="L245" s="223"/>
      <c r="M245" s="308"/>
      <c r="N245" s="307" t="str">
        <f t="shared" si="22"/>
        <v/>
      </c>
      <c r="O245" s="307" t="str">
        <f t="shared" si="23"/>
        <v/>
      </c>
      <c r="P245" s="223"/>
      <c r="Q245" s="223"/>
      <c r="R245" s="235">
        <f t="shared" si="24"/>
        <v>0</v>
      </c>
      <c r="S245" s="235">
        <f t="shared" si="25"/>
        <v>0</v>
      </c>
      <c r="T245" s="321"/>
    </row>
    <row r="246" ht="28.5" customHeight="1" spans="1:20">
      <c r="A246" s="36">
        <v>239</v>
      </c>
      <c r="B246" s="166"/>
      <c r="C246" s="166"/>
      <c r="D246" s="165"/>
      <c r="E246" s="166"/>
      <c r="F246" s="166"/>
      <c r="G246" s="166"/>
      <c r="H246" s="294"/>
      <c r="I246" s="223"/>
      <c r="J246" s="254"/>
      <c r="K246" s="223"/>
      <c r="L246" s="223"/>
      <c r="M246" s="308"/>
      <c r="N246" s="307" t="str">
        <f t="shared" si="22"/>
        <v/>
      </c>
      <c r="O246" s="307" t="str">
        <f t="shared" si="23"/>
        <v/>
      </c>
      <c r="P246" s="223"/>
      <c r="Q246" s="223"/>
      <c r="R246" s="235">
        <f t="shared" si="24"/>
        <v>0</v>
      </c>
      <c r="S246" s="235">
        <f t="shared" si="25"/>
        <v>0</v>
      </c>
      <c r="T246" s="321"/>
    </row>
    <row r="247" ht="28.5" customHeight="1" spans="1:20">
      <c r="A247" s="36">
        <v>240</v>
      </c>
      <c r="B247" s="166"/>
      <c r="C247" s="166"/>
      <c r="D247" s="165"/>
      <c r="E247" s="166"/>
      <c r="F247" s="166"/>
      <c r="G247" s="166"/>
      <c r="H247" s="294"/>
      <c r="I247" s="223"/>
      <c r="J247" s="254"/>
      <c r="K247" s="223"/>
      <c r="L247" s="223"/>
      <c r="M247" s="308"/>
      <c r="N247" s="307" t="str">
        <f t="shared" si="22"/>
        <v/>
      </c>
      <c r="O247" s="307" t="str">
        <f t="shared" si="23"/>
        <v/>
      </c>
      <c r="P247" s="223"/>
      <c r="Q247" s="223"/>
      <c r="R247" s="235">
        <f t="shared" si="24"/>
        <v>0</v>
      </c>
      <c r="S247" s="235">
        <f t="shared" si="25"/>
        <v>0</v>
      </c>
      <c r="T247" s="321"/>
    </row>
    <row r="248" ht="28.5" customHeight="1" spans="1:20">
      <c r="A248" s="36">
        <v>241</v>
      </c>
      <c r="B248" s="166"/>
      <c r="C248" s="166"/>
      <c r="D248" s="165"/>
      <c r="E248" s="166"/>
      <c r="F248" s="166"/>
      <c r="G248" s="166"/>
      <c r="H248" s="294"/>
      <c r="I248" s="223"/>
      <c r="J248" s="254"/>
      <c r="K248" s="223"/>
      <c r="L248" s="223"/>
      <c r="M248" s="308"/>
      <c r="N248" s="307" t="str">
        <f t="shared" si="22"/>
        <v/>
      </c>
      <c r="O248" s="307" t="str">
        <f t="shared" si="23"/>
        <v/>
      </c>
      <c r="P248" s="223"/>
      <c r="Q248" s="223"/>
      <c r="R248" s="235">
        <f t="shared" si="24"/>
        <v>0</v>
      </c>
      <c r="S248" s="235">
        <f t="shared" si="25"/>
        <v>0</v>
      </c>
      <c r="T248" s="321"/>
    </row>
    <row r="249" ht="28.5" customHeight="1" spans="1:20">
      <c r="A249" s="36">
        <v>242</v>
      </c>
      <c r="B249" s="166"/>
      <c r="C249" s="166"/>
      <c r="D249" s="165"/>
      <c r="E249" s="166"/>
      <c r="F249" s="166"/>
      <c r="G249" s="166"/>
      <c r="H249" s="294"/>
      <c r="I249" s="223"/>
      <c r="J249" s="254"/>
      <c r="K249" s="223"/>
      <c r="L249" s="223"/>
      <c r="M249" s="308"/>
      <c r="N249" s="307" t="str">
        <f t="shared" si="22"/>
        <v/>
      </c>
      <c r="O249" s="307" t="str">
        <f t="shared" si="23"/>
        <v/>
      </c>
      <c r="P249" s="223"/>
      <c r="Q249" s="223"/>
      <c r="R249" s="235">
        <f t="shared" si="24"/>
        <v>0</v>
      </c>
      <c r="S249" s="235">
        <f t="shared" si="25"/>
        <v>0</v>
      </c>
      <c r="T249" s="321"/>
    </row>
    <row r="250" ht="28.5" customHeight="1" spans="1:20">
      <c r="A250" s="36">
        <v>243</v>
      </c>
      <c r="B250" s="166"/>
      <c r="C250" s="166"/>
      <c r="D250" s="165"/>
      <c r="E250" s="166"/>
      <c r="F250" s="166"/>
      <c r="G250" s="166"/>
      <c r="H250" s="294"/>
      <c r="I250" s="223"/>
      <c r="J250" s="254"/>
      <c r="K250" s="223"/>
      <c r="L250" s="223"/>
      <c r="M250" s="308"/>
      <c r="N250" s="307" t="str">
        <f t="shared" si="22"/>
        <v/>
      </c>
      <c r="O250" s="307" t="str">
        <f t="shared" si="23"/>
        <v/>
      </c>
      <c r="P250" s="223"/>
      <c r="Q250" s="223"/>
      <c r="R250" s="235">
        <f t="shared" si="24"/>
        <v>0</v>
      </c>
      <c r="S250" s="235">
        <f t="shared" si="25"/>
        <v>0</v>
      </c>
      <c r="T250" s="321"/>
    </row>
    <row r="251" ht="28.5" customHeight="1" spans="1:20">
      <c r="A251" s="36">
        <v>244</v>
      </c>
      <c r="B251" s="166"/>
      <c r="C251" s="166"/>
      <c r="D251" s="165"/>
      <c r="E251" s="166"/>
      <c r="F251" s="166"/>
      <c r="G251" s="166"/>
      <c r="H251" s="294"/>
      <c r="I251" s="223"/>
      <c r="J251" s="254"/>
      <c r="K251" s="223"/>
      <c r="L251" s="223"/>
      <c r="M251" s="308"/>
      <c r="N251" s="307" t="str">
        <f t="shared" si="22"/>
        <v/>
      </c>
      <c r="O251" s="307" t="str">
        <f t="shared" si="23"/>
        <v/>
      </c>
      <c r="P251" s="223"/>
      <c r="Q251" s="223"/>
      <c r="R251" s="235">
        <f t="shared" si="24"/>
        <v>0</v>
      </c>
      <c r="S251" s="235">
        <f t="shared" si="25"/>
        <v>0</v>
      </c>
      <c r="T251" s="321"/>
    </row>
    <row r="252" ht="28.5" customHeight="1" spans="1:20">
      <c r="A252" s="36">
        <v>245</v>
      </c>
      <c r="B252" s="166"/>
      <c r="C252" s="166"/>
      <c r="D252" s="165"/>
      <c r="E252" s="166"/>
      <c r="F252" s="166"/>
      <c r="G252" s="166"/>
      <c r="H252" s="294"/>
      <c r="I252" s="223"/>
      <c r="J252" s="254"/>
      <c r="K252" s="223"/>
      <c r="L252" s="223"/>
      <c r="M252" s="308"/>
      <c r="N252" s="307" t="str">
        <f t="shared" si="22"/>
        <v/>
      </c>
      <c r="O252" s="307" t="str">
        <f t="shared" si="23"/>
        <v/>
      </c>
      <c r="P252" s="223"/>
      <c r="Q252" s="223"/>
      <c r="R252" s="235">
        <f t="shared" si="24"/>
        <v>0</v>
      </c>
      <c r="S252" s="235">
        <f t="shared" si="25"/>
        <v>0</v>
      </c>
      <c r="T252" s="321"/>
    </row>
    <row r="253" ht="28.5" customHeight="1" spans="1:20">
      <c r="A253" s="36">
        <v>246</v>
      </c>
      <c r="B253" s="166"/>
      <c r="C253" s="166"/>
      <c r="D253" s="165"/>
      <c r="E253" s="166"/>
      <c r="F253" s="166"/>
      <c r="G253" s="166"/>
      <c r="H253" s="294"/>
      <c r="I253" s="223"/>
      <c r="J253" s="254"/>
      <c r="K253" s="223"/>
      <c r="L253" s="223"/>
      <c r="M253" s="308"/>
      <c r="N253" s="307" t="str">
        <f t="shared" si="22"/>
        <v/>
      </c>
      <c r="O253" s="307" t="str">
        <f t="shared" si="23"/>
        <v/>
      </c>
      <c r="P253" s="223"/>
      <c r="Q253" s="223"/>
      <c r="R253" s="235">
        <f t="shared" si="24"/>
        <v>0</v>
      </c>
      <c r="S253" s="235">
        <f t="shared" si="25"/>
        <v>0</v>
      </c>
      <c r="T253" s="321"/>
    </row>
    <row r="254" ht="28.5" customHeight="1" spans="1:20">
      <c r="A254" s="36">
        <v>247</v>
      </c>
      <c r="B254" s="166"/>
      <c r="C254" s="166"/>
      <c r="D254" s="165"/>
      <c r="E254" s="166"/>
      <c r="F254" s="166"/>
      <c r="G254" s="166"/>
      <c r="H254" s="294"/>
      <c r="I254" s="223"/>
      <c r="J254" s="254"/>
      <c r="K254" s="223"/>
      <c r="L254" s="223"/>
      <c r="M254" s="308"/>
      <c r="N254" s="307" t="str">
        <f t="shared" si="22"/>
        <v/>
      </c>
      <c r="O254" s="307" t="str">
        <f t="shared" si="23"/>
        <v/>
      </c>
      <c r="P254" s="223"/>
      <c r="Q254" s="223"/>
      <c r="R254" s="235">
        <f t="shared" si="24"/>
        <v>0</v>
      </c>
      <c r="S254" s="235">
        <f t="shared" si="25"/>
        <v>0</v>
      </c>
      <c r="T254" s="321"/>
    </row>
    <row r="255" ht="28.5" customHeight="1" spans="1:20">
      <c r="A255" s="36">
        <v>248</v>
      </c>
      <c r="B255" s="166"/>
      <c r="C255" s="166"/>
      <c r="D255" s="165"/>
      <c r="E255" s="166"/>
      <c r="F255" s="166"/>
      <c r="G255" s="166"/>
      <c r="H255" s="294"/>
      <c r="I255" s="223"/>
      <c r="J255" s="254"/>
      <c r="K255" s="223"/>
      <c r="L255" s="223"/>
      <c r="M255" s="308"/>
      <c r="N255" s="307" t="str">
        <f t="shared" si="22"/>
        <v/>
      </c>
      <c r="O255" s="307" t="str">
        <f t="shared" si="23"/>
        <v/>
      </c>
      <c r="P255" s="223"/>
      <c r="Q255" s="223"/>
      <c r="R255" s="235">
        <f t="shared" si="24"/>
        <v>0</v>
      </c>
      <c r="S255" s="235">
        <f t="shared" si="25"/>
        <v>0</v>
      </c>
      <c r="T255" s="321"/>
    </row>
    <row r="256" ht="28.5" customHeight="1" spans="1:20">
      <c r="A256" s="36">
        <v>249</v>
      </c>
      <c r="B256" s="166"/>
      <c r="C256" s="166"/>
      <c r="D256" s="165"/>
      <c r="E256" s="166"/>
      <c r="F256" s="166"/>
      <c r="G256" s="166"/>
      <c r="H256" s="294"/>
      <c r="I256" s="223"/>
      <c r="J256" s="254"/>
      <c r="K256" s="223"/>
      <c r="L256" s="223"/>
      <c r="M256" s="308"/>
      <c r="N256" s="307" t="str">
        <f t="shared" si="22"/>
        <v/>
      </c>
      <c r="O256" s="307" t="str">
        <f t="shared" si="23"/>
        <v/>
      </c>
      <c r="P256" s="223"/>
      <c r="Q256" s="223"/>
      <c r="R256" s="235">
        <f t="shared" si="24"/>
        <v>0</v>
      </c>
      <c r="S256" s="235">
        <f t="shared" si="25"/>
        <v>0</v>
      </c>
      <c r="T256" s="321"/>
    </row>
    <row r="257" ht="28.5" customHeight="1" spans="1:20">
      <c r="A257" s="36">
        <v>250</v>
      </c>
      <c r="B257" s="166"/>
      <c r="C257" s="166"/>
      <c r="D257" s="165"/>
      <c r="E257" s="166"/>
      <c r="F257" s="166"/>
      <c r="G257" s="166"/>
      <c r="H257" s="294"/>
      <c r="I257" s="223"/>
      <c r="J257" s="254"/>
      <c r="K257" s="223"/>
      <c r="L257" s="223"/>
      <c r="M257" s="308"/>
      <c r="N257" s="307" t="str">
        <f t="shared" si="22"/>
        <v/>
      </c>
      <c r="O257" s="307" t="str">
        <f t="shared" si="23"/>
        <v/>
      </c>
      <c r="P257" s="223"/>
      <c r="Q257" s="223"/>
      <c r="R257" s="235">
        <f t="shared" si="24"/>
        <v>0</v>
      </c>
      <c r="S257" s="235">
        <f t="shared" si="25"/>
        <v>0</v>
      </c>
      <c r="T257" s="321"/>
    </row>
    <row r="258" ht="28.5" customHeight="1" spans="1:20">
      <c r="A258" s="36">
        <v>251</v>
      </c>
      <c r="B258" s="166"/>
      <c r="C258" s="166"/>
      <c r="D258" s="165"/>
      <c r="E258" s="166"/>
      <c r="F258" s="166"/>
      <c r="G258" s="166"/>
      <c r="H258" s="294"/>
      <c r="I258" s="223"/>
      <c r="J258" s="254"/>
      <c r="K258" s="223"/>
      <c r="L258" s="223"/>
      <c r="M258" s="308"/>
      <c r="N258" s="307" t="str">
        <f t="shared" si="22"/>
        <v/>
      </c>
      <c r="O258" s="307" t="str">
        <f t="shared" si="23"/>
        <v/>
      </c>
      <c r="P258" s="223"/>
      <c r="Q258" s="223"/>
      <c r="R258" s="235">
        <f t="shared" si="24"/>
        <v>0</v>
      </c>
      <c r="S258" s="235">
        <f t="shared" si="25"/>
        <v>0</v>
      </c>
      <c r="T258" s="321"/>
    </row>
    <row r="259" ht="28.5" customHeight="1" spans="1:20">
      <c r="A259" s="36">
        <v>252</v>
      </c>
      <c r="B259" s="166"/>
      <c r="C259" s="166"/>
      <c r="D259" s="165"/>
      <c r="E259" s="166"/>
      <c r="F259" s="166"/>
      <c r="G259" s="166"/>
      <c r="H259" s="294"/>
      <c r="I259" s="223"/>
      <c r="J259" s="254"/>
      <c r="K259" s="223"/>
      <c r="L259" s="223"/>
      <c r="M259" s="308"/>
      <c r="N259" s="307" t="str">
        <f t="shared" si="22"/>
        <v/>
      </c>
      <c r="O259" s="307" t="str">
        <f t="shared" si="23"/>
        <v/>
      </c>
      <c r="P259" s="223"/>
      <c r="Q259" s="223"/>
      <c r="R259" s="235">
        <f t="shared" si="24"/>
        <v>0</v>
      </c>
      <c r="S259" s="235">
        <f t="shared" si="25"/>
        <v>0</v>
      </c>
      <c r="T259" s="321"/>
    </row>
    <row r="260" ht="28.5" customHeight="1" spans="1:20">
      <c r="A260" s="36">
        <v>253</v>
      </c>
      <c r="B260" s="166"/>
      <c r="C260" s="166"/>
      <c r="D260" s="165"/>
      <c r="E260" s="166"/>
      <c r="F260" s="166"/>
      <c r="G260" s="166"/>
      <c r="H260" s="294"/>
      <c r="I260" s="223"/>
      <c r="J260" s="254"/>
      <c r="K260" s="223"/>
      <c r="L260" s="223"/>
      <c r="M260" s="308"/>
      <c r="N260" s="307" t="str">
        <f t="shared" si="22"/>
        <v/>
      </c>
      <c r="O260" s="307" t="str">
        <f t="shared" si="23"/>
        <v/>
      </c>
      <c r="P260" s="223"/>
      <c r="Q260" s="223"/>
      <c r="R260" s="235">
        <f t="shared" si="24"/>
        <v>0</v>
      </c>
      <c r="S260" s="235">
        <f t="shared" si="25"/>
        <v>0</v>
      </c>
      <c r="T260" s="321"/>
    </row>
    <row r="261" ht="28.5" customHeight="1" spans="1:20">
      <c r="A261" s="36">
        <v>254</v>
      </c>
      <c r="B261" s="166"/>
      <c r="C261" s="166"/>
      <c r="D261" s="165"/>
      <c r="E261" s="166"/>
      <c r="F261" s="166"/>
      <c r="G261" s="166"/>
      <c r="H261" s="294"/>
      <c r="I261" s="223"/>
      <c r="J261" s="254"/>
      <c r="K261" s="223"/>
      <c r="L261" s="223"/>
      <c r="M261" s="308"/>
      <c r="N261" s="307" t="str">
        <f t="shared" si="22"/>
        <v/>
      </c>
      <c r="O261" s="307" t="str">
        <f t="shared" si="23"/>
        <v/>
      </c>
      <c r="P261" s="223"/>
      <c r="Q261" s="223"/>
      <c r="R261" s="235">
        <f t="shared" si="24"/>
        <v>0</v>
      </c>
      <c r="S261" s="235">
        <f t="shared" si="25"/>
        <v>0</v>
      </c>
      <c r="T261" s="321"/>
    </row>
    <row r="262" ht="28.5" customHeight="1" spans="1:20">
      <c r="A262" s="36">
        <v>255</v>
      </c>
      <c r="B262" s="166"/>
      <c r="C262" s="166"/>
      <c r="D262" s="165"/>
      <c r="E262" s="166"/>
      <c r="F262" s="166"/>
      <c r="G262" s="166"/>
      <c r="H262" s="294"/>
      <c r="I262" s="223"/>
      <c r="J262" s="254"/>
      <c r="K262" s="223"/>
      <c r="L262" s="223"/>
      <c r="M262" s="308"/>
      <c r="N262" s="307" t="str">
        <f t="shared" si="22"/>
        <v/>
      </c>
      <c r="O262" s="307" t="str">
        <f t="shared" si="23"/>
        <v/>
      </c>
      <c r="P262" s="223"/>
      <c r="Q262" s="223"/>
      <c r="R262" s="235">
        <f t="shared" si="24"/>
        <v>0</v>
      </c>
      <c r="S262" s="235">
        <f t="shared" si="25"/>
        <v>0</v>
      </c>
      <c r="T262" s="321"/>
    </row>
    <row r="263" ht="28.5" customHeight="1" spans="1:20">
      <c r="A263" s="36">
        <v>256</v>
      </c>
      <c r="B263" s="166"/>
      <c r="C263" s="166"/>
      <c r="D263" s="165"/>
      <c r="E263" s="166"/>
      <c r="F263" s="166"/>
      <c r="G263" s="166"/>
      <c r="H263" s="294"/>
      <c r="I263" s="223"/>
      <c r="J263" s="254"/>
      <c r="K263" s="223"/>
      <c r="L263" s="223"/>
      <c r="M263" s="308"/>
      <c r="N263" s="307" t="str">
        <f t="shared" si="22"/>
        <v/>
      </c>
      <c r="O263" s="307" t="str">
        <f t="shared" si="23"/>
        <v/>
      </c>
      <c r="P263" s="223"/>
      <c r="Q263" s="223"/>
      <c r="R263" s="235">
        <f t="shared" si="24"/>
        <v>0</v>
      </c>
      <c r="S263" s="235">
        <f t="shared" si="25"/>
        <v>0</v>
      </c>
      <c r="T263" s="321"/>
    </row>
    <row r="264" ht="28.5" customHeight="1" spans="1:20">
      <c r="A264" s="36">
        <v>257</v>
      </c>
      <c r="B264" s="166"/>
      <c r="C264" s="166"/>
      <c r="D264" s="165"/>
      <c r="E264" s="166"/>
      <c r="F264" s="166"/>
      <c r="G264" s="166"/>
      <c r="H264" s="294"/>
      <c r="I264" s="223"/>
      <c r="J264" s="254"/>
      <c r="K264" s="223"/>
      <c r="L264" s="223"/>
      <c r="M264" s="308"/>
      <c r="N264" s="307" t="str">
        <f t="shared" si="22"/>
        <v/>
      </c>
      <c r="O264" s="307" t="str">
        <f t="shared" si="23"/>
        <v/>
      </c>
      <c r="P264" s="223"/>
      <c r="Q264" s="223"/>
      <c r="R264" s="235">
        <f t="shared" si="24"/>
        <v>0</v>
      </c>
      <c r="S264" s="235">
        <f t="shared" si="25"/>
        <v>0</v>
      </c>
      <c r="T264" s="321"/>
    </row>
    <row r="265" ht="28.5" customHeight="1" spans="1:20">
      <c r="A265" s="36">
        <v>258</v>
      </c>
      <c r="B265" s="166"/>
      <c r="C265" s="166"/>
      <c r="D265" s="165"/>
      <c r="E265" s="166"/>
      <c r="F265" s="166"/>
      <c r="G265" s="166"/>
      <c r="H265" s="294"/>
      <c r="I265" s="223"/>
      <c r="J265" s="254"/>
      <c r="K265" s="223"/>
      <c r="L265" s="223"/>
      <c r="M265" s="308"/>
      <c r="N265" s="307" t="str">
        <f t="shared" si="22"/>
        <v/>
      </c>
      <c r="O265" s="307" t="str">
        <f t="shared" si="23"/>
        <v/>
      </c>
      <c r="P265" s="223"/>
      <c r="Q265" s="223"/>
      <c r="R265" s="235">
        <f t="shared" si="24"/>
        <v>0</v>
      </c>
      <c r="S265" s="235">
        <f t="shared" si="25"/>
        <v>0</v>
      </c>
      <c r="T265" s="321"/>
    </row>
    <row r="266" ht="28.5" customHeight="1" spans="1:20">
      <c r="A266" s="36">
        <v>259</v>
      </c>
      <c r="B266" s="166"/>
      <c r="C266" s="166"/>
      <c r="D266" s="165"/>
      <c r="E266" s="166"/>
      <c r="F266" s="166"/>
      <c r="G266" s="166"/>
      <c r="H266" s="294"/>
      <c r="I266" s="223"/>
      <c r="J266" s="254"/>
      <c r="K266" s="223"/>
      <c r="L266" s="223"/>
      <c r="M266" s="308"/>
      <c r="N266" s="307" t="str">
        <f t="shared" si="22"/>
        <v/>
      </c>
      <c r="O266" s="307" t="str">
        <f t="shared" si="23"/>
        <v/>
      </c>
      <c r="P266" s="223"/>
      <c r="Q266" s="223"/>
      <c r="R266" s="235">
        <f t="shared" si="24"/>
        <v>0</v>
      </c>
      <c r="S266" s="235">
        <f t="shared" si="25"/>
        <v>0</v>
      </c>
      <c r="T266" s="321"/>
    </row>
    <row r="267" ht="28.5" customHeight="1" spans="1:20">
      <c r="A267" s="36">
        <v>260</v>
      </c>
      <c r="B267" s="166"/>
      <c r="C267" s="166"/>
      <c r="D267" s="165"/>
      <c r="E267" s="166"/>
      <c r="F267" s="166"/>
      <c r="G267" s="166"/>
      <c r="H267" s="294"/>
      <c r="I267" s="223"/>
      <c r="J267" s="254"/>
      <c r="K267" s="223"/>
      <c r="L267" s="223"/>
      <c r="M267" s="308"/>
      <c r="N267" s="307" t="str">
        <f t="shared" si="22"/>
        <v/>
      </c>
      <c r="O267" s="307" t="str">
        <f t="shared" si="23"/>
        <v/>
      </c>
      <c r="P267" s="223"/>
      <c r="Q267" s="223"/>
      <c r="R267" s="235">
        <f t="shared" si="24"/>
        <v>0</v>
      </c>
      <c r="S267" s="235">
        <f t="shared" si="25"/>
        <v>0</v>
      </c>
      <c r="T267" s="321"/>
    </row>
    <row r="268" ht="28.5" customHeight="1" spans="1:20">
      <c r="A268" s="36">
        <v>261</v>
      </c>
      <c r="B268" s="166"/>
      <c r="C268" s="166"/>
      <c r="D268" s="165"/>
      <c r="E268" s="166"/>
      <c r="F268" s="166"/>
      <c r="G268" s="166"/>
      <c r="H268" s="294"/>
      <c r="I268" s="223"/>
      <c r="J268" s="254"/>
      <c r="K268" s="223"/>
      <c r="L268" s="223"/>
      <c r="M268" s="308"/>
      <c r="N268" s="307" t="str">
        <f t="shared" si="22"/>
        <v/>
      </c>
      <c r="O268" s="307" t="str">
        <f t="shared" si="23"/>
        <v/>
      </c>
      <c r="P268" s="223"/>
      <c r="Q268" s="223"/>
      <c r="R268" s="235">
        <f t="shared" si="24"/>
        <v>0</v>
      </c>
      <c r="S268" s="235">
        <f t="shared" si="25"/>
        <v>0</v>
      </c>
      <c r="T268" s="321"/>
    </row>
    <row r="269" ht="28.5" customHeight="1" spans="1:20">
      <c r="A269" s="36">
        <v>262</v>
      </c>
      <c r="B269" s="166"/>
      <c r="C269" s="166"/>
      <c r="D269" s="165"/>
      <c r="E269" s="166"/>
      <c r="F269" s="166"/>
      <c r="G269" s="166"/>
      <c r="H269" s="294"/>
      <c r="I269" s="223"/>
      <c r="J269" s="254"/>
      <c r="K269" s="223"/>
      <c r="L269" s="223"/>
      <c r="M269" s="308"/>
      <c r="N269" s="307" t="str">
        <f t="shared" si="22"/>
        <v/>
      </c>
      <c r="O269" s="307" t="str">
        <f t="shared" si="23"/>
        <v/>
      </c>
      <c r="P269" s="223"/>
      <c r="Q269" s="223"/>
      <c r="R269" s="235">
        <f t="shared" si="24"/>
        <v>0</v>
      </c>
      <c r="S269" s="235">
        <f t="shared" si="25"/>
        <v>0</v>
      </c>
      <c r="T269" s="321"/>
    </row>
    <row r="270" ht="28.5" customHeight="1" spans="1:20">
      <c r="A270" s="36">
        <v>263</v>
      </c>
      <c r="B270" s="166"/>
      <c r="C270" s="166"/>
      <c r="D270" s="165"/>
      <c r="E270" s="166"/>
      <c r="F270" s="166"/>
      <c r="G270" s="166"/>
      <c r="H270" s="294"/>
      <c r="I270" s="223"/>
      <c r="J270" s="254"/>
      <c r="K270" s="223"/>
      <c r="L270" s="223"/>
      <c r="M270" s="308"/>
      <c r="N270" s="307" t="str">
        <f t="shared" si="22"/>
        <v/>
      </c>
      <c r="O270" s="307" t="str">
        <f t="shared" si="23"/>
        <v/>
      </c>
      <c r="P270" s="223"/>
      <c r="Q270" s="223"/>
      <c r="R270" s="235">
        <f t="shared" si="24"/>
        <v>0</v>
      </c>
      <c r="S270" s="235">
        <f t="shared" si="25"/>
        <v>0</v>
      </c>
      <c r="T270" s="321"/>
    </row>
    <row r="271" ht="28.5" customHeight="1" spans="1:20">
      <c r="A271" s="36">
        <v>264</v>
      </c>
      <c r="B271" s="166"/>
      <c r="C271" s="166"/>
      <c r="D271" s="165"/>
      <c r="E271" s="166"/>
      <c r="F271" s="166"/>
      <c r="G271" s="166"/>
      <c r="H271" s="294"/>
      <c r="I271" s="223"/>
      <c r="J271" s="254"/>
      <c r="K271" s="223"/>
      <c r="L271" s="223"/>
      <c r="M271" s="308"/>
      <c r="N271" s="307" t="str">
        <f t="shared" si="22"/>
        <v/>
      </c>
      <c r="O271" s="307" t="str">
        <f t="shared" si="23"/>
        <v/>
      </c>
      <c r="P271" s="223"/>
      <c r="Q271" s="223"/>
      <c r="R271" s="235">
        <f t="shared" si="24"/>
        <v>0</v>
      </c>
      <c r="S271" s="235">
        <f t="shared" si="25"/>
        <v>0</v>
      </c>
      <c r="T271" s="321"/>
    </row>
    <row r="272" ht="28.5" customHeight="1" spans="1:20">
      <c r="A272" s="36">
        <v>265</v>
      </c>
      <c r="B272" s="166"/>
      <c r="C272" s="166"/>
      <c r="D272" s="165"/>
      <c r="E272" s="166"/>
      <c r="F272" s="166"/>
      <c r="G272" s="166"/>
      <c r="H272" s="294"/>
      <c r="I272" s="223"/>
      <c r="J272" s="254"/>
      <c r="K272" s="223"/>
      <c r="L272" s="223"/>
      <c r="M272" s="308"/>
      <c r="N272" s="307" t="str">
        <f t="shared" si="22"/>
        <v/>
      </c>
      <c r="O272" s="307" t="str">
        <f t="shared" si="23"/>
        <v/>
      </c>
      <c r="P272" s="223"/>
      <c r="Q272" s="223"/>
      <c r="R272" s="235">
        <f t="shared" si="24"/>
        <v>0</v>
      </c>
      <c r="S272" s="235">
        <f t="shared" si="25"/>
        <v>0</v>
      </c>
      <c r="T272" s="321"/>
    </row>
    <row r="273" ht="28.5" customHeight="1" spans="1:20">
      <c r="A273" s="36">
        <v>266</v>
      </c>
      <c r="B273" s="166"/>
      <c r="C273" s="166"/>
      <c r="D273" s="165"/>
      <c r="E273" s="166"/>
      <c r="F273" s="166"/>
      <c r="G273" s="166"/>
      <c r="H273" s="294"/>
      <c r="I273" s="223"/>
      <c r="J273" s="254"/>
      <c r="K273" s="223"/>
      <c r="L273" s="223"/>
      <c r="M273" s="308"/>
      <c r="N273" s="307" t="str">
        <f t="shared" si="22"/>
        <v/>
      </c>
      <c r="O273" s="307" t="str">
        <f t="shared" si="23"/>
        <v/>
      </c>
      <c r="P273" s="223"/>
      <c r="Q273" s="223"/>
      <c r="R273" s="235">
        <f t="shared" si="24"/>
        <v>0</v>
      </c>
      <c r="S273" s="235">
        <f t="shared" si="25"/>
        <v>0</v>
      </c>
      <c r="T273" s="321"/>
    </row>
    <row r="274" ht="28.5" customHeight="1" spans="1:20">
      <c r="A274" s="36">
        <v>267</v>
      </c>
      <c r="B274" s="166"/>
      <c r="C274" s="166"/>
      <c r="D274" s="165"/>
      <c r="E274" s="166"/>
      <c r="F274" s="166"/>
      <c r="G274" s="166"/>
      <c r="H274" s="294"/>
      <c r="I274" s="223"/>
      <c r="J274" s="254"/>
      <c r="K274" s="223"/>
      <c r="L274" s="223"/>
      <c r="M274" s="308"/>
      <c r="N274" s="307" t="str">
        <f t="shared" si="22"/>
        <v/>
      </c>
      <c r="O274" s="307" t="str">
        <f t="shared" si="23"/>
        <v/>
      </c>
      <c r="P274" s="223"/>
      <c r="Q274" s="223"/>
      <c r="R274" s="235">
        <f t="shared" si="24"/>
        <v>0</v>
      </c>
      <c r="S274" s="235">
        <f t="shared" si="25"/>
        <v>0</v>
      </c>
      <c r="T274" s="321"/>
    </row>
    <row r="275" ht="28.5" customHeight="1" spans="1:20">
      <c r="A275" s="36">
        <v>268</v>
      </c>
      <c r="B275" s="166"/>
      <c r="C275" s="166"/>
      <c r="D275" s="165"/>
      <c r="E275" s="166"/>
      <c r="F275" s="166"/>
      <c r="G275" s="166"/>
      <c r="H275" s="294"/>
      <c r="I275" s="223"/>
      <c r="J275" s="254"/>
      <c r="K275" s="223"/>
      <c r="L275" s="223"/>
      <c r="M275" s="308"/>
      <c r="N275" s="307" t="str">
        <f t="shared" si="22"/>
        <v/>
      </c>
      <c r="O275" s="307" t="str">
        <f t="shared" si="23"/>
        <v/>
      </c>
      <c r="P275" s="223"/>
      <c r="Q275" s="223"/>
      <c r="R275" s="235">
        <f t="shared" si="24"/>
        <v>0</v>
      </c>
      <c r="S275" s="235">
        <f t="shared" si="25"/>
        <v>0</v>
      </c>
      <c r="T275" s="321"/>
    </row>
    <row r="276" ht="28.5" customHeight="1" spans="1:20">
      <c r="A276" s="36">
        <v>269</v>
      </c>
      <c r="B276" s="166"/>
      <c r="C276" s="166"/>
      <c r="D276" s="165"/>
      <c r="E276" s="166"/>
      <c r="F276" s="166"/>
      <c r="G276" s="166"/>
      <c r="H276" s="294"/>
      <c r="I276" s="223"/>
      <c r="J276" s="254"/>
      <c r="K276" s="223"/>
      <c r="L276" s="223"/>
      <c r="M276" s="308"/>
      <c r="N276" s="307" t="str">
        <f t="shared" si="22"/>
        <v/>
      </c>
      <c r="O276" s="307" t="str">
        <f t="shared" si="23"/>
        <v/>
      </c>
      <c r="P276" s="223"/>
      <c r="Q276" s="223"/>
      <c r="R276" s="235">
        <f t="shared" si="24"/>
        <v>0</v>
      </c>
      <c r="S276" s="235">
        <f t="shared" si="25"/>
        <v>0</v>
      </c>
      <c r="T276" s="321"/>
    </row>
    <row r="277" ht="28.5" customHeight="1" spans="1:20">
      <c r="A277" s="36">
        <v>270</v>
      </c>
      <c r="B277" s="166"/>
      <c r="C277" s="166"/>
      <c r="D277" s="165"/>
      <c r="E277" s="166"/>
      <c r="F277" s="166"/>
      <c r="G277" s="166"/>
      <c r="H277" s="294"/>
      <c r="I277" s="223"/>
      <c r="J277" s="254"/>
      <c r="K277" s="223"/>
      <c r="L277" s="223"/>
      <c r="M277" s="308"/>
      <c r="N277" s="307" t="str">
        <f t="shared" si="22"/>
        <v/>
      </c>
      <c r="O277" s="307" t="str">
        <f t="shared" si="23"/>
        <v/>
      </c>
      <c r="P277" s="223"/>
      <c r="Q277" s="223"/>
      <c r="R277" s="235">
        <f t="shared" si="24"/>
        <v>0</v>
      </c>
      <c r="S277" s="235">
        <f t="shared" si="25"/>
        <v>0</v>
      </c>
      <c r="T277" s="321"/>
    </row>
    <row r="278" ht="28.5" customHeight="1" spans="1:20">
      <c r="A278" s="36">
        <v>271</v>
      </c>
      <c r="B278" s="166"/>
      <c r="C278" s="166"/>
      <c r="D278" s="165"/>
      <c r="E278" s="166"/>
      <c r="F278" s="166"/>
      <c r="G278" s="166"/>
      <c r="H278" s="294"/>
      <c r="I278" s="223"/>
      <c r="J278" s="254"/>
      <c r="K278" s="223"/>
      <c r="L278" s="223"/>
      <c r="M278" s="308"/>
      <c r="N278" s="307" t="str">
        <f t="shared" si="22"/>
        <v/>
      </c>
      <c r="O278" s="307" t="str">
        <f t="shared" si="23"/>
        <v/>
      </c>
      <c r="P278" s="223"/>
      <c r="Q278" s="223"/>
      <c r="R278" s="235">
        <f t="shared" si="24"/>
        <v>0</v>
      </c>
      <c r="S278" s="235">
        <f t="shared" si="25"/>
        <v>0</v>
      </c>
      <c r="T278" s="321"/>
    </row>
    <row r="279" ht="28.5" customHeight="1" spans="1:20">
      <c r="A279" s="36">
        <v>272</v>
      </c>
      <c r="B279" s="166"/>
      <c r="C279" s="166"/>
      <c r="D279" s="165"/>
      <c r="E279" s="166"/>
      <c r="F279" s="166"/>
      <c r="G279" s="166"/>
      <c r="H279" s="294"/>
      <c r="I279" s="223"/>
      <c r="J279" s="254"/>
      <c r="K279" s="223"/>
      <c r="L279" s="223"/>
      <c r="M279" s="308"/>
      <c r="N279" s="307" t="str">
        <f t="shared" si="22"/>
        <v/>
      </c>
      <c r="O279" s="307" t="str">
        <f t="shared" si="23"/>
        <v/>
      </c>
      <c r="P279" s="223"/>
      <c r="Q279" s="223"/>
      <c r="R279" s="235">
        <f t="shared" si="24"/>
        <v>0</v>
      </c>
      <c r="S279" s="235">
        <f t="shared" si="25"/>
        <v>0</v>
      </c>
      <c r="T279" s="321"/>
    </row>
    <row r="280" ht="28.5" customHeight="1" spans="1:20">
      <c r="A280" s="36">
        <v>273</v>
      </c>
      <c r="B280" s="166"/>
      <c r="C280" s="166"/>
      <c r="D280" s="165"/>
      <c r="E280" s="166"/>
      <c r="F280" s="166"/>
      <c r="G280" s="166"/>
      <c r="H280" s="294"/>
      <c r="I280" s="223"/>
      <c r="J280" s="254"/>
      <c r="K280" s="223"/>
      <c r="L280" s="223"/>
      <c r="M280" s="308"/>
      <c r="N280" s="307" t="str">
        <f t="shared" si="22"/>
        <v/>
      </c>
      <c r="O280" s="307" t="str">
        <f t="shared" si="23"/>
        <v/>
      </c>
      <c r="P280" s="223"/>
      <c r="Q280" s="223"/>
      <c r="R280" s="235">
        <f t="shared" si="24"/>
        <v>0</v>
      </c>
      <c r="S280" s="235">
        <f t="shared" si="25"/>
        <v>0</v>
      </c>
      <c r="T280" s="321"/>
    </row>
    <row r="281" ht="28.5" customHeight="1" spans="1:20">
      <c r="A281" s="36">
        <v>274</v>
      </c>
      <c r="B281" s="166"/>
      <c r="C281" s="166"/>
      <c r="D281" s="165"/>
      <c r="E281" s="166"/>
      <c r="F281" s="166"/>
      <c r="G281" s="166"/>
      <c r="H281" s="294"/>
      <c r="I281" s="223"/>
      <c r="J281" s="254"/>
      <c r="K281" s="223"/>
      <c r="L281" s="223"/>
      <c r="M281" s="308"/>
      <c r="N281" s="307" t="str">
        <f t="shared" si="22"/>
        <v/>
      </c>
      <c r="O281" s="307" t="str">
        <f t="shared" si="23"/>
        <v/>
      </c>
      <c r="P281" s="223"/>
      <c r="Q281" s="223"/>
      <c r="R281" s="235">
        <f t="shared" si="24"/>
        <v>0</v>
      </c>
      <c r="S281" s="235">
        <f t="shared" si="25"/>
        <v>0</v>
      </c>
      <c r="T281" s="321"/>
    </row>
    <row r="282" ht="28.5" customHeight="1" spans="1:20">
      <c r="A282" s="36">
        <v>275</v>
      </c>
      <c r="B282" s="166"/>
      <c r="C282" s="166"/>
      <c r="D282" s="165"/>
      <c r="E282" s="166"/>
      <c r="F282" s="166"/>
      <c r="G282" s="166"/>
      <c r="H282" s="294"/>
      <c r="I282" s="223"/>
      <c r="J282" s="254"/>
      <c r="K282" s="223"/>
      <c r="L282" s="223"/>
      <c r="M282" s="308"/>
      <c r="N282" s="307" t="str">
        <f t="shared" si="22"/>
        <v/>
      </c>
      <c r="O282" s="307" t="str">
        <f t="shared" si="23"/>
        <v/>
      </c>
      <c r="P282" s="223"/>
      <c r="Q282" s="223"/>
      <c r="R282" s="235">
        <f t="shared" si="24"/>
        <v>0</v>
      </c>
      <c r="S282" s="235">
        <f t="shared" si="25"/>
        <v>0</v>
      </c>
      <c r="T282" s="321"/>
    </row>
    <row r="283" ht="28.5" customHeight="1" spans="1:20">
      <c r="A283" s="36">
        <v>276</v>
      </c>
      <c r="B283" s="166"/>
      <c r="C283" s="166"/>
      <c r="D283" s="165"/>
      <c r="E283" s="166"/>
      <c r="F283" s="166"/>
      <c r="G283" s="166"/>
      <c r="H283" s="294"/>
      <c r="I283" s="223"/>
      <c r="J283" s="254"/>
      <c r="K283" s="223"/>
      <c r="L283" s="223"/>
      <c r="M283" s="308"/>
      <c r="N283" s="307" t="str">
        <f t="shared" si="22"/>
        <v/>
      </c>
      <c r="O283" s="307" t="str">
        <f t="shared" si="23"/>
        <v/>
      </c>
      <c r="P283" s="223"/>
      <c r="Q283" s="223"/>
      <c r="R283" s="235">
        <f t="shared" si="24"/>
        <v>0</v>
      </c>
      <c r="S283" s="235">
        <f t="shared" si="25"/>
        <v>0</v>
      </c>
      <c r="T283" s="321"/>
    </row>
    <row r="284" ht="28.5" customHeight="1" spans="1:20">
      <c r="A284" s="36">
        <v>277</v>
      </c>
      <c r="B284" s="166"/>
      <c r="C284" s="166"/>
      <c r="D284" s="165"/>
      <c r="E284" s="166"/>
      <c r="F284" s="166"/>
      <c r="G284" s="166"/>
      <c r="H284" s="294"/>
      <c r="I284" s="223"/>
      <c r="J284" s="254"/>
      <c r="K284" s="223"/>
      <c r="L284" s="223"/>
      <c r="M284" s="308"/>
      <c r="N284" s="307" t="str">
        <f t="shared" si="22"/>
        <v/>
      </c>
      <c r="O284" s="307" t="str">
        <f t="shared" si="23"/>
        <v/>
      </c>
      <c r="P284" s="223"/>
      <c r="Q284" s="223"/>
      <c r="R284" s="235">
        <f t="shared" si="24"/>
        <v>0</v>
      </c>
      <c r="S284" s="235">
        <f t="shared" si="25"/>
        <v>0</v>
      </c>
      <c r="T284" s="321"/>
    </row>
    <row r="285" ht="28.5" customHeight="1" spans="1:20">
      <c r="A285" s="36">
        <v>278</v>
      </c>
      <c r="B285" s="166"/>
      <c r="C285" s="166"/>
      <c r="D285" s="165"/>
      <c r="E285" s="166"/>
      <c r="F285" s="166"/>
      <c r="G285" s="166"/>
      <c r="H285" s="294"/>
      <c r="I285" s="223"/>
      <c r="J285" s="254"/>
      <c r="K285" s="223"/>
      <c r="L285" s="223"/>
      <c r="M285" s="308"/>
      <c r="N285" s="307" t="str">
        <f t="shared" si="22"/>
        <v/>
      </c>
      <c r="O285" s="307" t="str">
        <f t="shared" si="23"/>
        <v/>
      </c>
      <c r="P285" s="223"/>
      <c r="Q285" s="223"/>
      <c r="R285" s="235">
        <f t="shared" si="24"/>
        <v>0</v>
      </c>
      <c r="S285" s="235">
        <f t="shared" si="25"/>
        <v>0</v>
      </c>
      <c r="T285" s="321"/>
    </row>
    <row r="286" ht="28.5" customHeight="1" spans="1:20">
      <c r="A286" s="36">
        <v>279</v>
      </c>
      <c r="B286" s="166"/>
      <c r="C286" s="166"/>
      <c r="D286" s="165"/>
      <c r="E286" s="166"/>
      <c r="F286" s="166"/>
      <c r="G286" s="166"/>
      <c r="H286" s="294"/>
      <c r="I286" s="223"/>
      <c r="J286" s="254"/>
      <c r="K286" s="223"/>
      <c r="L286" s="223"/>
      <c r="M286" s="308"/>
      <c r="N286" s="307" t="str">
        <f t="shared" si="22"/>
        <v/>
      </c>
      <c r="O286" s="307" t="str">
        <f t="shared" si="23"/>
        <v/>
      </c>
      <c r="P286" s="223"/>
      <c r="Q286" s="223"/>
      <c r="R286" s="235">
        <f t="shared" si="24"/>
        <v>0</v>
      </c>
      <c r="S286" s="235">
        <f t="shared" si="25"/>
        <v>0</v>
      </c>
      <c r="T286" s="321"/>
    </row>
    <row r="287" ht="28.5" customHeight="1" spans="1:20">
      <c r="A287" s="36">
        <v>280</v>
      </c>
      <c r="B287" s="166"/>
      <c r="C287" s="166"/>
      <c r="D287" s="165"/>
      <c r="E287" s="166"/>
      <c r="F287" s="166"/>
      <c r="G287" s="166"/>
      <c r="H287" s="294"/>
      <c r="I287" s="223"/>
      <c r="J287" s="254"/>
      <c r="K287" s="223"/>
      <c r="L287" s="223"/>
      <c r="M287" s="308"/>
      <c r="N287" s="307" t="str">
        <f t="shared" si="22"/>
        <v/>
      </c>
      <c r="O287" s="307" t="str">
        <f t="shared" si="23"/>
        <v/>
      </c>
      <c r="P287" s="223"/>
      <c r="Q287" s="223"/>
      <c r="R287" s="235">
        <f t="shared" si="24"/>
        <v>0</v>
      </c>
      <c r="S287" s="235">
        <f t="shared" si="25"/>
        <v>0</v>
      </c>
      <c r="T287" s="321"/>
    </row>
    <row r="288" ht="28.5" customHeight="1" spans="1:20">
      <c r="A288" s="36">
        <v>281</v>
      </c>
      <c r="B288" s="166"/>
      <c r="C288" s="166"/>
      <c r="D288" s="165"/>
      <c r="E288" s="166"/>
      <c r="F288" s="166"/>
      <c r="G288" s="166"/>
      <c r="H288" s="294"/>
      <c r="I288" s="223"/>
      <c r="J288" s="254"/>
      <c r="K288" s="223"/>
      <c r="L288" s="223"/>
      <c r="M288" s="308"/>
      <c r="N288" s="307" t="str">
        <f t="shared" si="22"/>
        <v/>
      </c>
      <c r="O288" s="307" t="str">
        <f t="shared" si="23"/>
        <v/>
      </c>
      <c r="P288" s="223"/>
      <c r="Q288" s="223"/>
      <c r="R288" s="235">
        <f t="shared" si="24"/>
        <v>0</v>
      </c>
      <c r="S288" s="235">
        <f t="shared" si="25"/>
        <v>0</v>
      </c>
      <c r="T288" s="321"/>
    </row>
    <row r="289" ht="28.5" customHeight="1" spans="1:20">
      <c r="A289" s="36">
        <v>282</v>
      </c>
      <c r="B289" s="166"/>
      <c r="C289" s="166"/>
      <c r="D289" s="165"/>
      <c r="E289" s="166"/>
      <c r="F289" s="166"/>
      <c r="G289" s="166"/>
      <c r="H289" s="294"/>
      <c r="I289" s="223"/>
      <c r="J289" s="254"/>
      <c r="K289" s="223"/>
      <c r="L289" s="223"/>
      <c r="M289" s="308"/>
      <c r="N289" s="307" t="str">
        <f t="shared" si="22"/>
        <v/>
      </c>
      <c r="O289" s="307" t="str">
        <f t="shared" si="23"/>
        <v/>
      </c>
      <c r="P289" s="223"/>
      <c r="Q289" s="223"/>
      <c r="R289" s="235">
        <f t="shared" si="24"/>
        <v>0</v>
      </c>
      <c r="S289" s="235">
        <f t="shared" si="25"/>
        <v>0</v>
      </c>
      <c r="T289" s="321"/>
    </row>
    <row r="290" ht="28.5" customHeight="1" spans="1:20">
      <c r="A290" s="36">
        <v>283</v>
      </c>
      <c r="B290" s="166"/>
      <c r="C290" s="166"/>
      <c r="D290" s="165"/>
      <c r="E290" s="166"/>
      <c r="F290" s="166"/>
      <c r="G290" s="166"/>
      <c r="H290" s="294"/>
      <c r="I290" s="223"/>
      <c r="J290" s="254"/>
      <c r="K290" s="223"/>
      <c r="L290" s="223"/>
      <c r="M290" s="308"/>
      <c r="N290" s="307" t="str">
        <f t="shared" si="22"/>
        <v/>
      </c>
      <c r="O290" s="307" t="str">
        <f t="shared" si="23"/>
        <v/>
      </c>
      <c r="P290" s="223"/>
      <c r="Q290" s="223"/>
      <c r="R290" s="235">
        <f t="shared" si="24"/>
        <v>0</v>
      </c>
      <c r="S290" s="235">
        <f t="shared" si="25"/>
        <v>0</v>
      </c>
      <c r="T290" s="321"/>
    </row>
    <row r="291" ht="28.5" customHeight="1" spans="1:20">
      <c r="A291" s="36">
        <v>284</v>
      </c>
      <c r="B291" s="166"/>
      <c r="C291" s="166"/>
      <c r="D291" s="165"/>
      <c r="E291" s="166"/>
      <c r="F291" s="166"/>
      <c r="G291" s="166"/>
      <c r="H291" s="294"/>
      <c r="I291" s="223"/>
      <c r="J291" s="254"/>
      <c r="K291" s="223"/>
      <c r="L291" s="223"/>
      <c r="M291" s="308"/>
      <c r="N291" s="307" t="str">
        <f t="shared" si="22"/>
        <v/>
      </c>
      <c r="O291" s="307" t="str">
        <f t="shared" si="23"/>
        <v/>
      </c>
      <c r="P291" s="223"/>
      <c r="Q291" s="223"/>
      <c r="R291" s="235">
        <f t="shared" si="24"/>
        <v>0</v>
      </c>
      <c r="S291" s="235">
        <f t="shared" si="25"/>
        <v>0</v>
      </c>
      <c r="T291" s="321"/>
    </row>
    <row r="292" ht="28.5" customHeight="1" spans="1:20">
      <c r="A292" s="36">
        <v>285</v>
      </c>
      <c r="B292" s="166"/>
      <c r="C292" s="166"/>
      <c r="D292" s="165"/>
      <c r="E292" s="166"/>
      <c r="F292" s="166"/>
      <c r="G292" s="166"/>
      <c r="H292" s="294"/>
      <c r="I292" s="223"/>
      <c r="J292" s="254"/>
      <c r="K292" s="223"/>
      <c r="L292" s="223"/>
      <c r="M292" s="308"/>
      <c r="N292" s="307" t="str">
        <f t="shared" si="22"/>
        <v/>
      </c>
      <c r="O292" s="307" t="str">
        <f t="shared" si="23"/>
        <v/>
      </c>
      <c r="P292" s="223"/>
      <c r="Q292" s="223"/>
      <c r="R292" s="235">
        <f t="shared" si="24"/>
        <v>0</v>
      </c>
      <c r="S292" s="235">
        <f t="shared" si="25"/>
        <v>0</v>
      </c>
      <c r="T292" s="321"/>
    </row>
    <row r="293" ht="28.5" customHeight="1" spans="1:20">
      <c r="A293" s="36">
        <v>286</v>
      </c>
      <c r="B293" s="166"/>
      <c r="C293" s="166"/>
      <c r="D293" s="165"/>
      <c r="E293" s="166"/>
      <c r="F293" s="166"/>
      <c r="G293" s="166"/>
      <c r="H293" s="294"/>
      <c r="I293" s="223"/>
      <c r="J293" s="254"/>
      <c r="K293" s="223"/>
      <c r="L293" s="223"/>
      <c r="M293" s="308"/>
      <c r="N293" s="307" t="str">
        <f t="shared" si="22"/>
        <v/>
      </c>
      <c r="O293" s="307" t="str">
        <f t="shared" si="23"/>
        <v/>
      </c>
      <c r="P293" s="223"/>
      <c r="Q293" s="223"/>
      <c r="R293" s="235">
        <f t="shared" si="24"/>
        <v>0</v>
      </c>
      <c r="S293" s="235">
        <f t="shared" si="25"/>
        <v>0</v>
      </c>
      <c r="T293" s="321"/>
    </row>
    <row r="294" ht="28.5" customHeight="1" spans="1:20">
      <c r="A294" s="36">
        <v>287</v>
      </c>
      <c r="B294" s="166"/>
      <c r="C294" s="166"/>
      <c r="D294" s="165"/>
      <c r="E294" s="166"/>
      <c r="F294" s="166"/>
      <c r="G294" s="166"/>
      <c r="H294" s="294"/>
      <c r="I294" s="223"/>
      <c r="J294" s="254"/>
      <c r="K294" s="223"/>
      <c r="L294" s="223"/>
      <c r="M294" s="308"/>
      <c r="N294" s="307" t="str">
        <f t="shared" si="22"/>
        <v/>
      </c>
      <c r="O294" s="307" t="str">
        <f t="shared" si="23"/>
        <v/>
      </c>
      <c r="P294" s="223"/>
      <c r="Q294" s="223"/>
      <c r="R294" s="235">
        <f t="shared" si="24"/>
        <v>0</v>
      </c>
      <c r="S294" s="235">
        <f t="shared" si="25"/>
        <v>0</v>
      </c>
      <c r="T294" s="321"/>
    </row>
    <row r="295" ht="28.5" customHeight="1" spans="1:20">
      <c r="A295" s="36">
        <v>288</v>
      </c>
      <c r="B295" s="166"/>
      <c r="C295" s="166"/>
      <c r="D295" s="165"/>
      <c r="E295" s="166"/>
      <c r="F295" s="166"/>
      <c r="G295" s="166"/>
      <c r="H295" s="294"/>
      <c r="I295" s="223"/>
      <c r="J295" s="254"/>
      <c r="K295" s="223"/>
      <c r="L295" s="223"/>
      <c r="M295" s="308"/>
      <c r="N295" s="307" t="str">
        <f t="shared" si="22"/>
        <v/>
      </c>
      <c r="O295" s="307" t="str">
        <f t="shared" si="23"/>
        <v/>
      </c>
      <c r="P295" s="223"/>
      <c r="Q295" s="223"/>
      <c r="R295" s="235">
        <f t="shared" si="24"/>
        <v>0</v>
      </c>
      <c r="S295" s="235">
        <f t="shared" si="25"/>
        <v>0</v>
      </c>
      <c r="T295" s="321"/>
    </row>
    <row r="296" ht="28.5" customHeight="1" spans="1:20">
      <c r="A296" s="36">
        <v>289</v>
      </c>
      <c r="B296" s="166"/>
      <c r="C296" s="166"/>
      <c r="D296" s="165"/>
      <c r="E296" s="166"/>
      <c r="F296" s="166"/>
      <c r="G296" s="166"/>
      <c r="H296" s="294"/>
      <c r="I296" s="223"/>
      <c r="J296" s="254"/>
      <c r="K296" s="223"/>
      <c r="L296" s="223"/>
      <c r="M296" s="308"/>
      <c r="N296" s="307" t="str">
        <f t="shared" si="22"/>
        <v/>
      </c>
      <c r="O296" s="307" t="str">
        <f t="shared" si="23"/>
        <v/>
      </c>
      <c r="P296" s="223"/>
      <c r="Q296" s="223"/>
      <c r="R296" s="235">
        <f t="shared" si="24"/>
        <v>0</v>
      </c>
      <c r="S296" s="235">
        <f t="shared" si="25"/>
        <v>0</v>
      </c>
      <c r="T296" s="321"/>
    </row>
    <row r="297" ht="28.5" customHeight="1" spans="1:20">
      <c r="A297" s="36">
        <v>290</v>
      </c>
      <c r="B297" s="166"/>
      <c r="C297" s="166"/>
      <c r="D297" s="165"/>
      <c r="E297" s="166"/>
      <c r="F297" s="166"/>
      <c r="G297" s="166"/>
      <c r="H297" s="294"/>
      <c r="I297" s="223"/>
      <c r="J297" s="254"/>
      <c r="K297" s="223"/>
      <c r="L297" s="223"/>
      <c r="M297" s="308"/>
      <c r="N297" s="307" t="str">
        <f t="shared" si="22"/>
        <v/>
      </c>
      <c r="O297" s="307" t="str">
        <f t="shared" si="23"/>
        <v/>
      </c>
      <c r="P297" s="223"/>
      <c r="Q297" s="223"/>
      <c r="R297" s="235">
        <f t="shared" si="24"/>
        <v>0</v>
      </c>
      <c r="S297" s="235">
        <f t="shared" si="25"/>
        <v>0</v>
      </c>
      <c r="T297" s="321"/>
    </row>
    <row r="298" ht="28.5" customHeight="1" spans="1:20">
      <c r="A298" s="36">
        <v>291</v>
      </c>
      <c r="B298" s="166"/>
      <c r="C298" s="166"/>
      <c r="D298" s="165"/>
      <c r="E298" s="166"/>
      <c r="F298" s="166"/>
      <c r="G298" s="166"/>
      <c r="H298" s="294"/>
      <c r="I298" s="223"/>
      <c r="J298" s="254"/>
      <c r="K298" s="223"/>
      <c r="L298" s="223"/>
      <c r="M298" s="308"/>
      <c r="N298" s="307" t="str">
        <f t="shared" si="22"/>
        <v/>
      </c>
      <c r="O298" s="307" t="str">
        <f t="shared" si="23"/>
        <v/>
      </c>
      <c r="P298" s="223"/>
      <c r="Q298" s="223"/>
      <c r="R298" s="235">
        <f t="shared" si="24"/>
        <v>0</v>
      </c>
      <c r="S298" s="235">
        <f t="shared" si="25"/>
        <v>0</v>
      </c>
      <c r="T298" s="321"/>
    </row>
    <row r="299" ht="28.5" customHeight="1" spans="1:20">
      <c r="A299" s="36">
        <v>292</v>
      </c>
      <c r="B299" s="166"/>
      <c r="C299" s="166"/>
      <c r="D299" s="165"/>
      <c r="E299" s="166"/>
      <c r="F299" s="166"/>
      <c r="G299" s="166"/>
      <c r="H299" s="294"/>
      <c r="I299" s="223"/>
      <c r="J299" s="254"/>
      <c r="K299" s="223"/>
      <c r="L299" s="223"/>
      <c r="M299" s="308"/>
      <c r="N299" s="307" t="str">
        <f t="shared" ref="N299:N362" si="26">IFERROR(L299/K299,"")</f>
        <v/>
      </c>
      <c r="O299" s="307" t="str">
        <f t="shared" ref="O299:O362" si="27">IFERROR(M299/L299,"")</f>
        <v/>
      </c>
      <c r="P299" s="223"/>
      <c r="Q299" s="223"/>
      <c r="R299" s="235">
        <f t="shared" ref="R299:R362" si="28">P299*(K299-L299)+Q299*(L299-M299)</f>
        <v>0</v>
      </c>
      <c r="S299" s="235">
        <f t="shared" ref="S299:S362" si="29">I299*K299-R299</f>
        <v>0</v>
      </c>
      <c r="T299" s="321"/>
    </row>
    <row r="300" ht="28.5" customHeight="1" spans="1:20">
      <c r="A300" s="36">
        <v>293</v>
      </c>
      <c r="B300" s="166"/>
      <c r="C300" s="166"/>
      <c r="D300" s="165"/>
      <c r="E300" s="166"/>
      <c r="F300" s="166"/>
      <c r="G300" s="166"/>
      <c r="H300" s="294"/>
      <c r="I300" s="223"/>
      <c r="J300" s="254"/>
      <c r="K300" s="223"/>
      <c r="L300" s="223"/>
      <c r="M300" s="308"/>
      <c r="N300" s="307" t="str">
        <f t="shared" si="26"/>
        <v/>
      </c>
      <c r="O300" s="307" t="str">
        <f t="shared" si="27"/>
        <v/>
      </c>
      <c r="P300" s="223"/>
      <c r="Q300" s="223"/>
      <c r="R300" s="235">
        <f t="shared" si="28"/>
        <v>0</v>
      </c>
      <c r="S300" s="235">
        <f t="shared" si="29"/>
        <v>0</v>
      </c>
      <c r="T300" s="321"/>
    </row>
    <row r="301" ht="28.5" customHeight="1" spans="1:20">
      <c r="A301" s="36">
        <v>294</v>
      </c>
      <c r="B301" s="166"/>
      <c r="C301" s="166"/>
      <c r="D301" s="165"/>
      <c r="E301" s="166"/>
      <c r="F301" s="166"/>
      <c r="G301" s="166"/>
      <c r="H301" s="294"/>
      <c r="I301" s="223"/>
      <c r="J301" s="254"/>
      <c r="K301" s="223"/>
      <c r="L301" s="223"/>
      <c r="M301" s="308"/>
      <c r="N301" s="307" t="str">
        <f t="shared" si="26"/>
        <v/>
      </c>
      <c r="O301" s="307" t="str">
        <f t="shared" si="27"/>
        <v/>
      </c>
      <c r="P301" s="223"/>
      <c r="Q301" s="223"/>
      <c r="R301" s="235">
        <f t="shared" si="28"/>
        <v>0</v>
      </c>
      <c r="S301" s="235">
        <f t="shared" si="29"/>
        <v>0</v>
      </c>
      <c r="T301" s="321"/>
    </row>
    <row r="302" ht="28.5" customHeight="1" spans="1:20">
      <c r="A302" s="36">
        <v>295</v>
      </c>
      <c r="B302" s="166"/>
      <c r="C302" s="166"/>
      <c r="D302" s="165"/>
      <c r="E302" s="166"/>
      <c r="F302" s="166"/>
      <c r="G302" s="166"/>
      <c r="H302" s="294"/>
      <c r="I302" s="223"/>
      <c r="J302" s="254"/>
      <c r="K302" s="223"/>
      <c r="L302" s="223"/>
      <c r="M302" s="308"/>
      <c r="N302" s="307" t="str">
        <f t="shared" si="26"/>
        <v/>
      </c>
      <c r="O302" s="307" t="str">
        <f t="shared" si="27"/>
        <v/>
      </c>
      <c r="P302" s="223"/>
      <c r="Q302" s="223"/>
      <c r="R302" s="235">
        <f t="shared" si="28"/>
        <v>0</v>
      </c>
      <c r="S302" s="235">
        <f t="shared" si="29"/>
        <v>0</v>
      </c>
      <c r="T302" s="321"/>
    </row>
    <row r="303" ht="28.5" customHeight="1" spans="1:20">
      <c r="A303" s="36">
        <v>296</v>
      </c>
      <c r="B303" s="166"/>
      <c r="C303" s="166"/>
      <c r="D303" s="165"/>
      <c r="E303" s="166"/>
      <c r="F303" s="166"/>
      <c r="G303" s="166"/>
      <c r="H303" s="294"/>
      <c r="I303" s="223"/>
      <c r="J303" s="254"/>
      <c r="K303" s="223"/>
      <c r="L303" s="223"/>
      <c r="M303" s="308"/>
      <c r="N303" s="307" t="str">
        <f t="shared" si="26"/>
        <v/>
      </c>
      <c r="O303" s="307" t="str">
        <f t="shared" si="27"/>
        <v/>
      </c>
      <c r="P303" s="223"/>
      <c r="Q303" s="223"/>
      <c r="R303" s="235">
        <f t="shared" si="28"/>
        <v>0</v>
      </c>
      <c r="S303" s="235">
        <f t="shared" si="29"/>
        <v>0</v>
      </c>
      <c r="T303" s="321"/>
    </row>
    <row r="304" ht="28.5" customHeight="1" spans="1:20">
      <c r="A304" s="36">
        <v>297</v>
      </c>
      <c r="B304" s="166"/>
      <c r="C304" s="166"/>
      <c r="D304" s="165"/>
      <c r="E304" s="166"/>
      <c r="F304" s="166"/>
      <c r="G304" s="166"/>
      <c r="H304" s="294"/>
      <c r="I304" s="223"/>
      <c r="J304" s="254"/>
      <c r="K304" s="223"/>
      <c r="L304" s="223"/>
      <c r="M304" s="308"/>
      <c r="N304" s="307" t="str">
        <f t="shared" si="26"/>
        <v/>
      </c>
      <c r="O304" s="307" t="str">
        <f t="shared" si="27"/>
        <v/>
      </c>
      <c r="P304" s="223"/>
      <c r="Q304" s="223"/>
      <c r="R304" s="235">
        <f t="shared" si="28"/>
        <v>0</v>
      </c>
      <c r="S304" s="235">
        <f t="shared" si="29"/>
        <v>0</v>
      </c>
      <c r="T304" s="321"/>
    </row>
    <row r="305" ht="28.5" customHeight="1" spans="1:20">
      <c r="A305" s="36">
        <v>298</v>
      </c>
      <c r="B305" s="166"/>
      <c r="C305" s="166"/>
      <c r="D305" s="165"/>
      <c r="E305" s="166"/>
      <c r="F305" s="166"/>
      <c r="G305" s="166"/>
      <c r="H305" s="294"/>
      <c r="I305" s="223"/>
      <c r="J305" s="254"/>
      <c r="K305" s="223"/>
      <c r="L305" s="223"/>
      <c r="M305" s="308"/>
      <c r="N305" s="307" t="str">
        <f t="shared" si="26"/>
        <v/>
      </c>
      <c r="O305" s="307" t="str">
        <f t="shared" si="27"/>
        <v/>
      </c>
      <c r="P305" s="223"/>
      <c r="Q305" s="223"/>
      <c r="R305" s="235">
        <f t="shared" si="28"/>
        <v>0</v>
      </c>
      <c r="S305" s="235">
        <f t="shared" si="29"/>
        <v>0</v>
      </c>
      <c r="T305" s="321"/>
    </row>
    <row r="306" ht="28.5" customHeight="1" spans="1:20">
      <c r="A306" s="36">
        <v>299</v>
      </c>
      <c r="B306" s="166"/>
      <c r="C306" s="166"/>
      <c r="D306" s="165"/>
      <c r="E306" s="166"/>
      <c r="F306" s="166"/>
      <c r="G306" s="166"/>
      <c r="H306" s="294"/>
      <c r="I306" s="223"/>
      <c r="J306" s="254"/>
      <c r="K306" s="223"/>
      <c r="L306" s="223"/>
      <c r="M306" s="308"/>
      <c r="N306" s="307" t="str">
        <f t="shared" si="26"/>
        <v/>
      </c>
      <c r="O306" s="307" t="str">
        <f t="shared" si="27"/>
        <v/>
      </c>
      <c r="P306" s="223"/>
      <c r="Q306" s="223"/>
      <c r="R306" s="235">
        <f t="shared" si="28"/>
        <v>0</v>
      </c>
      <c r="S306" s="235">
        <f t="shared" si="29"/>
        <v>0</v>
      </c>
      <c r="T306" s="321"/>
    </row>
    <row r="307" ht="28.5" customHeight="1" spans="1:20">
      <c r="A307" s="36">
        <v>300</v>
      </c>
      <c r="B307" s="166"/>
      <c r="C307" s="166"/>
      <c r="D307" s="165"/>
      <c r="E307" s="166"/>
      <c r="F307" s="166"/>
      <c r="G307" s="166"/>
      <c r="H307" s="294"/>
      <c r="I307" s="223"/>
      <c r="J307" s="254"/>
      <c r="K307" s="223"/>
      <c r="L307" s="223"/>
      <c r="M307" s="308"/>
      <c r="N307" s="307" t="str">
        <f t="shared" si="26"/>
        <v/>
      </c>
      <c r="O307" s="307" t="str">
        <f t="shared" si="27"/>
        <v/>
      </c>
      <c r="P307" s="223"/>
      <c r="Q307" s="223"/>
      <c r="R307" s="235">
        <f t="shared" si="28"/>
        <v>0</v>
      </c>
      <c r="S307" s="235">
        <f t="shared" si="29"/>
        <v>0</v>
      </c>
      <c r="T307" s="321"/>
    </row>
    <row r="308" ht="28.5" customHeight="1" spans="1:20">
      <c r="A308" s="36">
        <v>301</v>
      </c>
      <c r="B308" s="166"/>
      <c r="C308" s="166"/>
      <c r="D308" s="165"/>
      <c r="E308" s="166"/>
      <c r="F308" s="166"/>
      <c r="G308" s="166"/>
      <c r="H308" s="294"/>
      <c r="I308" s="223"/>
      <c r="J308" s="254"/>
      <c r="K308" s="223"/>
      <c r="L308" s="223"/>
      <c r="M308" s="308"/>
      <c r="N308" s="307" t="str">
        <f t="shared" si="26"/>
        <v/>
      </c>
      <c r="O308" s="307" t="str">
        <f t="shared" si="27"/>
        <v/>
      </c>
      <c r="P308" s="223"/>
      <c r="Q308" s="223"/>
      <c r="R308" s="235">
        <f t="shared" si="28"/>
        <v>0</v>
      </c>
      <c r="S308" s="235">
        <f t="shared" si="29"/>
        <v>0</v>
      </c>
      <c r="T308" s="321"/>
    </row>
    <row r="309" ht="28.5" customHeight="1" spans="1:20">
      <c r="A309" s="36">
        <v>302</v>
      </c>
      <c r="B309" s="166"/>
      <c r="C309" s="166"/>
      <c r="D309" s="165"/>
      <c r="E309" s="166"/>
      <c r="F309" s="166"/>
      <c r="G309" s="166"/>
      <c r="H309" s="294"/>
      <c r="I309" s="223"/>
      <c r="J309" s="254"/>
      <c r="K309" s="223"/>
      <c r="L309" s="223"/>
      <c r="M309" s="308"/>
      <c r="N309" s="307" t="str">
        <f t="shared" si="26"/>
        <v/>
      </c>
      <c r="O309" s="307" t="str">
        <f t="shared" si="27"/>
        <v/>
      </c>
      <c r="P309" s="223"/>
      <c r="Q309" s="223"/>
      <c r="R309" s="235">
        <f t="shared" si="28"/>
        <v>0</v>
      </c>
      <c r="S309" s="235">
        <f t="shared" si="29"/>
        <v>0</v>
      </c>
      <c r="T309" s="321"/>
    </row>
    <row r="310" ht="28.5" customHeight="1" spans="1:20">
      <c r="A310" s="36">
        <v>303</v>
      </c>
      <c r="B310" s="166"/>
      <c r="C310" s="166"/>
      <c r="D310" s="165"/>
      <c r="E310" s="166"/>
      <c r="F310" s="166"/>
      <c r="G310" s="166"/>
      <c r="H310" s="294"/>
      <c r="I310" s="223"/>
      <c r="J310" s="254"/>
      <c r="K310" s="223"/>
      <c r="L310" s="223"/>
      <c r="M310" s="308"/>
      <c r="N310" s="307" t="str">
        <f t="shared" si="26"/>
        <v/>
      </c>
      <c r="O310" s="307" t="str">
        <f t="shared" si="27"/>
        <v/>
      </c>
      <c r="P310" s="223"/>
      <c r="Q310" s="223"/>
      <c r="R310" s="235">
        <f t="shared" si="28"/>
        <v>0</v>
      </c>
      <c r="S310" s="235">
        <f t="shared" si="29"/>
        <v>0</v>
      </c>
      <c r="T310" s="321"/>
    </row>
    <row r="311" ht="28.5" customHeight="1" spans="1:20">
      <c r="A311" s="36">
        <v>304</v>
      </c>
      <c r="B311" s="166"/>
      <c r="C311" s="166"/>
      <c r="D311" s="165"/>
      <c r="E311" s="166"/>
      <c r="F311" s="166"/>
      <c r="G311" s="166"/>
      <c r="H311" s="294"/>
      <c r="I311" s="223"/>
      <c r="J311" s="254"/>
      <c r="K311" s="223"/>
      <c r="L311" s="223"/>
      <c r="M311" s="308"/>
      <c r="N311" s="307" t="str">
        <f t="shared" si="26"/>
        <v/>
      </c>
      <c r="O311" s="307" t="str">
        <f t="shared" si="27"/>
        <v/>
      </c>
      <c r="P311" s="223"/>
      <c r="Q311" s="223"/>
      <c r="R311" s="235">
        <f t="shared" si="28"/>
        <v>0</v>
      </c>
      <c r="S311" s="235">
        <f t="shared" si="29"/>
        <v>0</v>
      </c>
      <c r="T311" s="321"/>
    </row>
    <row r="312" ht="28.5" customHeight="1" spans="1:20">
      <c r="A312" s="36">
        <v>305</v>
      </c>
      <c r="B312" s="166"/>
      <c r="C312" s="166"/>
      <c r="D312" s="165"/>
      <c r="E312" s="166"/>
      <c r="F312" s="166"/>
      <c r="G312" s="166"/>
      <c r="H312" s="294"/>
      <c r="I312" s="223"/>
      <c r="J312" s="254"/>
      <c r="K312" s="223"/>
      <c r="L312" s="223"/>
      <c r="M312" s="308"/>
      <c r="N312" s="307" t="str">
        <f t="shared" si="26"/>
        <v/>
      </c>
      <c r="O312" s="307" t="str">
        <f t="shared" si="27"/>
        <v/>
      </c>
      <c r="P312" s="223"/>
      <c r="Q312" s="223"/>
      <c r="R312" s="235">
        <f t="shared" si="28"/>
        <v>0</v>
      </c>
      <c r="S312" s="235">
        <f t="shared" si="29"/>
        <v>0</v>
      </c>
      <c r="T312" s="321"/>
    </row>
    <row r="313" ht="28.5" customHeight="1" spans="1:20">
      <c r="A313" s="36">
        <v>306</v>
      </c>
      <c r="B313" s="166"/>
      <c r="C313" s="166"/>
      <c r="D313" s="165"/>
      <c r="E313" s="166"/>
      <c r="F313" s="166"/>
      <c r="G313" s="166"/>
      <c r="H313" s="294"/>
      <c r="I313" s="223"/>
      <c r="J313" s="254"/>
      <c r="K313" s="223"/>
      <c r="L313" s="223"/>
      <c r="M313" s="308"/>
      <c r="N313" s="307" t="str">
        <f t="shared" si="26"/>
        <v/>
      </c>
      <c r="O313" s="307" t="str">
        <f t="shared" si="27"/>
        <v/>
      </c>
      <c r="P313" s="223"/>
      <c r="Q313" s="223"/>
      <c r="R313" s="235">
        <f t="shared" si="28"/>
        <v>0</v>
      </c>
      <c r="S313" s="235">
        <f t="shared" si="29"/>
        <v>0</v>
      </c>
      <c r="T313" s="321"/>
    </row>
    <row r="314" ht="28.5" customHeight="1" spans="1:20">
      <c r="A314" s="36">
        <v>307</v>
      </c>
      <c r="B314" s="166"/>
      <c r="C314" s="166"/>
      <c r="D314" s="165"/>
      <c r="E314" s="166"/>
      <c r="F314" s="166"/>
      <c r="G314" s="166"/>
      <c r="H314" s="294"/>
      <c r="I314" s="223"/>
      <c r="J314" s="254"/>
      <c r="K314" s="223"/>
      <c r="L314" s="223"/>
      <c r="M314" s="308"/>
      <c r="N314" s="307" t="str">
        <f t="shared" si="26"/>
        <v/>
      </c>
      <c r="O314" s="307" t="str">
        <f t="shared" si="27"/>
        <v/>
      </c>
      <c r="P314" s="223"/>
      <c r="Q314" s="223"/>
      <c r="R314" s="235">
        <f t="shared" si="28"/>
        <v>0</v>
      </c>
      <c r="S314" s="235">
        <f t="shared" si="29"/>
        <v>0</v>
      </c>
      <c r="T314" s="321"/>
    </row>
    <row r="315" ht="28.5" customHeight="1" spans="1:20">
      <c r="A315" s="36">
        <v>308</v>
      </c>
      <c r="B315" s="166"/>
      <c r="C315" s="166"/>
      <c r="D315" s="165"/>
      <c r="E315" s="166"/>
      <c r="F315" s="166"/>
      <c r="G315" s="166"/>
      <c r="H315" s="294"/>
      <c r="I315" s="223"/>
      <c r="J315" s="254"/>
      <c r="K315" s="223"/>
      <c r="L315" s="223"/>
      <c r="M315" s="308"/>
      <c r="N315" s="307" t="str">
        <f t="shared" si="26"/>
        <v/>
      </c>
      <c r="O315" s="307" t="str">
        <f t="shared" si="27"/>
        <v/>
      </c>
      <c r="P315" s="223"/>
      <c r="Q315" s="223"/>
      <c r="R315" s="235">
        <f t="shared" si="28"/>
        <v>0</v>
      </c>
      <c r="S315" s="235">
        <f t="shared" si="29"/>
        <v>0</v>
      </c>
      <c r="T315" s="321"/>
    </row>
    <row r="316" ht="28.5" customHeight="1" spans="1:20">
      <c r="A316" s="36">
        <v>309</v>
      </c>
      <c r="B316" s="166"/>
      <c r="C316" s="166"/>
      <c r="D316" s="165"/>
      <c r="E316" s="166"/>
      <c r="F316" s="166"/>
      <c r="G316" s="166"/>
      <c r="H316" s="294"/>
      <c r="I316" s="223"/>
      <c r="J316" s="254"/>
      <c r="K316" s="223"/>
      <c r="L316" s="223"/>
      <c r="M316" s="308"/>
      <c r="N316" s="307" t="str">
        <f t="shared" si="26"/>
        <v/>
      </c>
      <c r="O316" s="307" t="str">
        <f t="shared" si="27"/>
        <v/>
      </c>
      <c r="P316" s="223"/>
      <c r="Q316" s="223"/>
      <c r="R316" s="235">
        <f t="shared" si="28"/>
        <v>0</v>
      </c>
      <c r="S316" s="235">
        <f t="shared" si="29"/>
        <v>0</v>
      </c>
      <c r="T316" s="321"/>
    </row>
    <row r="317" ht="28.5" customHeight="1" spans="1:20">
      <c r="A317" s="36">
        <v>310</v>
      </c>
      <c r="B317" s="166"/>
      <c r="C317" s="166"/>
      <c r="D317" s="165"/>
      <c r="E317" s="166"/>
      <c r="F317" s="166"/>
      <c r="G317" s="166"/>
      <c r="H317" s="294"/>
      <c r="I317" s="223"/>
      <c r="J317" s="254"/>
      <c r="K317" s="223"/>
      <c r="L317" s="223"/>
      <c r="M317" s="308"/>
      <c r="N317" s="307" t="str">
        <f t="shared" si="26"/>
        <v/>
      </c>
      <c r="O317" s="307" t="str">
        <f t="shared" si="27"/>
        <v/>
      </c>
      <c r="P317" s="223"/>
      <c r="Q317" s="223"/>
      <c r="R317" s="235">
        <f t="shared" si="28"/>
        <v>0</v>
      </c>
      <c r="S317" s="235">
        <f t="shared" si="29"/>
        <v>0</v>
      </c>
      <c r="T317" s="321"/>
    </row>
    <row r="318" ht="28.5" customHeight="1" spans="1:20">
      <c r="A318" s="36">
        <v>311</v>
      </c>
      <c r="B318" s="166"/>
      <c r="C318" s="166"/>
      <c r="D318" s="165"/>
      <c r="E318" s="166"/>
      <c r="F318" s="166"/>
      <c r="G318" s="166"/>
      <c r="H318" s="294"/>
      <c r="I318" s="223"/>
      <c r="J318" s="254"/>
      <c r="K318" s="223"/>
      <c r="L318" s="223"/>
      <c r="M318" s="308"/>
      <c r="N318" s="307" t="str">
        <f t="shared" si="26"/>
        <v/>
      </c>
      <c r="O318" s="307" t="str">
        <f t="shared" si="27"/>
        <v/>
      </c>
      <c r="P318" s="223"/>
      <c r="Q318" s="223"/>
      <c r="R318" s="235">
        <f t="shared" si="28"/>
        <v>0</v>
      </c>
      <c r="S318" s="235">
        <f t="shared" si="29"/>
        <v>0</v>
      </c>
      <c r="T318" s="321"/>
    </row>
    <row r="319" ht="28.5" customHeight="1" spans="1:20">
      <c r="A319" s="36">
        <v>312</v>
      </c>
      <c r="B319" s="166"/>
      <c r="C319" s="166"/>
      <c r="D319" s="165"/>
      <c r="E319" s="166"/>
      <c r="F319" s="166"/>
      <c r="G319" s="166"/>
      <c r="H319" s="294"/>
      <c r="I319" s="223"/>
      <c r="J319" s="254"/>
      <c r="K319" s="223"/>
      <c r="L319" s="223"/>
      <c r="M319" s="308"/>
      <c r="N319" s="307" t="str">
        <f t="shared" si="26"/>
        <v/>
      </c>
      <c r="O319" s="307" t="str">
        <f t="shared" si="27"/>
        <v/>
      </c>
      <c r="P319" s="223"/>
      <c r="Q319" s="223"/>
      <c r="R319" s="235">
        <f t="shared" si="28"/>
        <v>0</v>
      </c>
      <c r="S319" s="235">
        <f t="shared" si="29"/>
        <v>0</v>
      </c>
      <c r="T319" s="321"/>
    </row>
    <row r="320" ht="28.5" customHeight="1" spans="1:20">
      <c r="A320" s="36">
        <v>313</v>
      </c>
      <c r="B320" s="166"/>
      <c r="C320" s="166"/>
      <c r="D320" s="165"/>
      <c r="E320" s="166"/>
      <c r="F320" s="166"/>
      <c r="G320" s="166"/>
      <c r="H320" s="294"/>
      <c r="I320" s="223"/>
      <c r="J320" s="254"/>
      <c r="K320" s="223"/>
      <c r="L320" s="223"/>
      <c r="M320" s="308"/>
      <c r="N320" s="307" t="str">
        <f t="shared" si="26"/>
        <v/>
      </c>
      <c r="O320" s="307" t="str">
        <f t="shared" si="27"/>
        <v/>
      </c>
      <c r="P320" s="223"/>
      <c r="Q320" s="223"/>
      <c r="R320" s="235">
        <f t="shared" si="28"/>
        <v>0</v>
      </c>
      <c r="S320" s="235">
        <f t="shared" si="29"/>
        <v>0</v>
      </c>
      <c r="T320" s="321"/>
    </row>
    <row r="321" ht="28.5" customHeight="1" spans="1:20">
      <c r="A321" s="36">
        <v>314</v>
      </c>
      <c r="B321" s="166"/>
      <c r="C321" s="166"/>
      <c r="D321" s="165"/>
      <c r="E321" s="166"/>
      <c r="F321" s="166"/>
      <c r="G321" s="166"/>
      <c r="H321" s="294"/>
      <c r="I321" s="223"/>
      <c r="J321" s="254"/>
      <c r="K321" s="223"/>
      <c r="L321" s="223"/>
      <c r="M321" s="308"/>
      <c r="N321" s="307" t="str">
        <f t="shared" si="26"/>
        <v/>
      </c>
      <c r="O321" s="307" t="str">
        <f t="shared" si="27"/>
        <v/>
      </c>
      <c r="P321" s="223"/>
      <c r="Q321" s="223"/>
      <c r="R321" s="235">
        <f t="shared" si="28"/>
        <v>0</v>
      </c>
      <c r="S321" s="235">
        <f t="shared" si="29"/>
        <v>0</v>
      </c>
      <c r="T321" s="321"/>
    </row>
    <row r="322" ht="28.5" customHeight="1" spans="1:20">
      <c r="A322" s="36">
        <v>315</v>
      </c>
      <c r="B322" s="166"/>
      <c r="C322" s="166"/>
      <c r="D322" s="165"/>
      <c r="E322" s="166"/>
      <c r="F322" s="166"/>
      <c r="G322" s="166"/>
      <c r="H322" s="294"/>
      <c r="I322" s="223"/>
      <c r="J322" s="254"/>
      <c r="K322" s="223"/>
      <c r="L322" s="223"/>
      <c r="M322" s="308"/>
      <c r="N322" s="307" t="str">
        <f t="shared" si="26"/>
        <v/>
      </c>
      <c r="O322" s="307" t="str">
        <f t="shared" si="27"/>
        <v/>
      </c>
      <c r="P322" s="223"/>
      <c r="Q322" s="223"/>
      <c r="R322" s="235">
        <f t="shared" si="28"/>
        <v>0</v>
      </c>
      <c r="S322" s="235">
        <f t="shared" si="29"/>
        <v>0</v>
      </c>
      <c r="T322" s="321"/>
    </row>
    <row r="323" ht="28.5" customHeight="1" spans="1:20">
      <c r="A323" s="36">
        <v>316</v>
      </c>
      <c r="B323" s="166"/>
      <c r="C323" s="166"/>
      <c r="D323" s="165"/>
      <c r="E323" s="166"/>
      <c r="F323" s="166"/>
      <c r="G323" s="166"/>
      <c r="H323" s="294"/>
      <c r="I323" s="223"/>
      <c r="J323" s="254"/>
      <c r="K323" s="223"/>
      <c r="L323" s="223"/>
      <c r="M323" s="308"/>
      <c r="N323" s="307" t="str">
        <f t="shared" si="26"/>
        <v/>
      </c>
      <c r="O323" s="307" t="str">
        <f t="shared" si="27"/>
        <v/>
      </c>
      <c r="P323" s="223"/>
      <c r="Q323" s="223"/>
      <c r="R323" s="235">
        <f t="shared" si="28"/>
        <v>0</v>
      </c>
      <c r="S323" s="235">
        <f t="shared" si="29"/>
        <v>0</v>
      </c>
      <c r="T323" s="321"/>
    </row>
    <row r="324" ht="28.5" customHeight="1" spans="1:20">
      <c r="A324" s="36">
        <v>317</v>
      </c>
      <c r="B324" s="166"/>
      <c r="C324" s="166"/>
      <c r="D324" s="165"/>
      <c r="E324" s="166"/>
      <c r="F324" s="166"/>
      <c r="G324" s="166"/>
      <c r="H324" s="294"/>
      <c r="I324" s="223"/>
      <c r="J324" s="254"/>
      <c r="K324" s="223"/>
      <c r="L324" s="223"/>
      <c r="M324" s="308"/>
      <c r="N324" s="307" t="str">
        <f t="shared" si="26"/>
        <v/>
      </c>
      <c r="O324" s="307" t="str">
        <f t="shared" si="27"/>
        <v/>
      </c>
      <c r="P324" s="223"/>
      <c r="Q324" s="223"/>
      <c r="R324" s="235">
        <f t="shared" si="28"/>
        <v>0</v>
      </c>
      <c r="S324" s="235">
        <f t="shared" si="29"/>
        <v>0</v>
      </c>
      <c r="T324" s="321"/>
    </row>
    <row r="325" ht="28.5" customHeight="1" spans="1:20">
      <c r="A325" s="36">
        <v>318</v>
      </c>
      <c r="B325" s="166"/>
      <c r="C325" s="166"/>
      <c r="D325" s="165"/>
      <c r="E325" s="166"/>
      <c r="F325" s="166"/>
      <c r="G325" s="166"/>
      <c r="H325" s="294"/>
      <c r="I325" s="223"/>
      <c r="J325" s="254"/>
      <c r="K325" s="223"/>
      <c r="L325" s="223"/>
      <c r="M325" s="308"/>
      <c r="N325" s="307" t="str">
        <f t="shared" si="26"/>
        <v/>
      </c>
      <c r="O325" s="307" t="str">
        <f t="shared" si="27"/>
        <v/>
      </c>
      <c r="P325" s="223"/>
      <c r="Q325" s="223"/>
      <c r="R325" s="235">
        <f t="shared" si="28"/>
        <v>0</v>
      </c>
      <c r="S325" s="235">
        <f t="shared" si="29"/>
        <v>0</v>
      </c>
      <c r="T325" s="321"/>
    </row>
    <row r="326" ht="28.5" customHeight="1" spans="1:20">
      <c r="A326" s="36">
        <v>319</v>
      </c>
      <c r="B326" s="166"/>
      <c r="C326" s="166"/>
      <c r="D326" s="165"/>
      <c r="E326" s="166"/>
      <c r="F326" s="166"/>
      <c r="G326" s="166"/>
      <c r="H326" s="294"/>
      <c r="I326" s="223"/>
      <c r="J326" s="254"/>
      <c r="K326" s="223"/>
      <c r="L326" s="223"/>
      <c r="M326" s="308"/>
      <c r="N326" s="307" t="str">
        <f t="shared" si="26"/>
        <v/>
      </c>
      <c r="O326" s="307" t="str">
        <f t="shared" si="27"/>
        <v/>
      </c>
      <c r="P326" s="223"/>
      <c r="Q326" s="223"/>
      <c r="R326" s="235">
        <f t="shared" si="28"/>
        <v>0</v>
      </c>
      <c r="S326" s="235">
        <f t="shared" si="29"/>
        <v>0</v>
      </c>
      <c r="T326" s="321"/>
    </row>
    <row r="327" ht="28.5" customHeight="1" spans="1:20">
      <c r="A327" s="36">
        <v>320</v>
      </c>
      <c r="B327" s="166"/>
      <c r="C327" s="166"/>
      <c r="D327" s="165"/>
      <c r="E327" s="166"/>
      <c r="F327" s="166"/>
      <c r="G327" s="166"/>
      <c r="H327" s="294"/>
      <c r="I327" s="223"/>
      <c r="J327" s="254"/>
      <c r="K327" s="223"/>
      <c r="L327" s="223"/>
      <c r="M327" s="308"/>
      <c r="N327" s="307" t="str">
        <f t="shared" si="26"/>
        <v/>
      </c>
      <c r="O327" s="307" t="str">
        <f t="shared" si="27"/>
        <v/>
      </c>
      <c r="P327" s="223"/>
      <c r="Q327" s="223"/>
      <c r="R327" s="235">
        <f t="shared" si="28"/>
        <v>0</v>
      </c>
      <c r="S327" s="235">
        <f t="shared" si="29"/>
        <v>0</v>
      </c>
      <c r="T327" s="321"/>
    </row>
    <row r="328" ht="28.5" customHeight="1" spans="1:20">
      <c r="A328" s="36">
        <v>321</v>
      </c>
      <c r="B328" s="166"/>
      <c r="C328" s="166"/>
      <c r="D328" s="165"/>
      <c r="E328" s="166"/>
      <c r="F328" s="166"/>
      <c r="G328" s="166"/>
      <c r="H328" s="294"/>
      <c r="I328" s="223"/>
      <c r="J328" s="254"/>
      <c r="K328" s="223"/>
      <c r="L328" s="223"/>
      <c r="M328" s="308"/>
      <c r="N328" s="307" t="str">
        <f t="shared" si="26"/>
        <v/>
      </c>
      <c r="O328" s="307" t="str">
        <f t="shared" si="27"/>
        <v/>
      </c>
      <c r="P328" s="223"/>
      <c r="Q328" s="223"/>
      <c r="R328" s="235">
        <f t="shared" si="28"/>
        <v>0</v>
      </c>
      <c r="S328" s="235">
        <f t="shared" si="29"/>
        <v>0</v>
      </c>
      <c r="T328" s="321"/>
    </row>
    <row r="329" ht="28.5" customHeight="1" spans="1:20">
      <c r="A329" s="36">
        <v>322</v>
      </c>
      <c r="B329" s="166"/>
      <c r="C329" s="166"/>
      <c r="D329" s="165"/>
      <c r="E329" s="166"/>
      <c r="F329" s="166"/>
      <c r="G329" s="166"/>
      <c r="H329" s="294"/>
      <c r="I329" s="223"/>
      <c r="J329" s="254"/>
      <c r="K329" s="223"/>
      <c r="L329" s="223"/>
      <c r="M329" s="308"/>
      <c r="N329" s="307" t="str">
        <f t="shared" si="26"/>
        <v/>
      </c>
      <c r="O329" s="307" t="str">
        <f t="shared" si="27"/>
        <v/>
      </c>
      <c r="P329" s="223"/>
      <c r="Q329" s="223"/>
      <c r="R329" s="235">
        <f t="shared" si="28"/>
        <v>0</v>
      </c>
      <c r="S329" s="235">
        <f t="shared" si="29"/>
        <v>0</v>
      </c>
      <c r="T329" s="321"/>
    </row>
    <row r="330" ht="28.5" customHeight="1" spans="1:20">
      <c r="A330" s="36">
        <v>323</v>
      </c>
      <c r="B330" s="166"/>
      <c r="C330" s="166"/>
      <c r="D330" s="165"/>
      <c r="E330" s="166"/>
      <c r="F330" s="166"/>
      <c r="G330" s="166"/>
      <c r="H330" s="294"/>
      <c r="I330" s="223"/>
      <c r="J330" s="254"/>
      <c r="K330" s="223"/>
      <c r="L330" s="223"/>
      <c r="M330" s="308"/>
      <c r="N330" s="307" t="str">
        <f t="shared" si="26"/>
        <v/>
      </c>
      <c r="O330" s="307" t="str">
        <f t="shared" si="27"/>
        <v/>
      </c>
      <c r="P330" s="223"/>
      <c r="Q330" s="223"/>
      <c r="R330" s="235">
        <f t="shared" si="28"/>
        <v>0</v>
      </c>
      <c r="S330" s="235">
        <f t="shared" si="29"/>
        <v>0</v>
      </c>
      <c r="T330" s="321"/>
    </row>
    <row r="331" ht="28.5" customHeight="1" spans="1:20">
      <c r="A331" s="36">
        <v>324</v>
      </c>
      <c r="B331" s="166"/>
      <c r="C331" s="166"/>
      <c r="D331" s="165"/>
      <c r="E331" s="166"/>
      <c r="F331" s="166"/>
      <c r="G331" s="166"/>
      <c r="H331" s="294"/>
      <c r="I331" s="223"/>
      <c r="J331" s="254"/>
      <c r="K331" s="223"/>
      <c r="L331" s="223"/>
      <c r="M331" s="308"/>
      <c r="N331" s="307" t="str">
        <f t="shared" si="26"/>
        <v/>
      </c>
      <c r="O331" s="307" t="str">
        <f t="shared" si="27"/>
        <v/>
      </c>
      <c r="P331" s="223"/>
      <c r="Q331" s="223"/>
      <c r="R331" s="235">
        <f t="shared" si="28"/>
        <v>0</v>
      </c>
      <c r="S331" s="235">
        <f t="shared" si="29"/>
        <v>0</v>
      </c>
      <c r="T331" s="321"/>
    </row>
    <row r="332" ht="28.5" customHeight="1" spans="1:20">
      <c r="A332" s="36">
        <v>325</v>
      </c>
      <c r="B332" s="166"/>
      <c r="C332" s="166"/>
      <c r="D332" s="165"/>
      <c r="E332" s="166"/>
      <c r="F332" s="166"/>
      <c r="G332" s="166"/>
      <c r="H332" s="294"/>
      <c r="I332" s="223"/>
      <c r="J332" s="254"/>
      <c r="K332" s="223"/>
      <c r="L332" s="223"/>
      <c r="M332" s="308"/>
      <c r="N332" s="307" t="str">
        <f t="shared" si="26"/>
        <v/>
      </c>
      <c r="O332" s="307" t="str">
        <f t="shared" si="27"/>
        <v/>
      </c>
      <c r="P332" s="223"/>
      <c r="Q332" s="223"/>
      <c r="R332" s="235">
        <f t="shared" si="28"/>
        <v>0</v>
      </c>
      <c r="S332" s="235">
        <f t="shared" si="29"/>
        <v>0</v>
      </c>
      <c r="T332" s="321"/>
    </row>
    <row r="333" ht="28.5" customHeight="1" spans="1:20">
      <c r="A333" s="36">
        <v>326</v>
      </c>
      <c r="B333" s="166"/>
      <c r="C333" s="166"/>
      <c r="D333" s="165"/>
      <c r="E333" s="166"/>
      <c r="F333" s="166"/>
      <c r="G333" s="166"/>
      <c r="H333" s="294"/>
      <c r="I333" s="223"/>
      <c r="J333" s="254"/>
      <c r="K333" s="223"/>
      <c r="L333" s="223"/>
      <c r="M333" s="308"/>
      <c r="N333" s="307" t="str">
        <f t="shared" si="26"/>
        <v/>
      </c>
      <c r="O333" s="307" t="str">
        <f t="shared" si="27"/>
        <v/>
      </c>
      <c r="P333" s="223"/>
      <c r="Q333" s="223"/>
      <c r="R333" s="235">
        <f t="shared" si="28"/>
        <v>0</v>
      </c>
      <c r="S333" s="235">
        <f t="shared" si="29"/>
        <v>0</v>
      </c>
      <c r="T333" s="321"/>
    </row>
    <row r="334" ht="28.5" customHeight="1" spans="1:20">
      <c r="A334" s="36">
        <v>327</v>
      </c>
      <c r="B334" s="166"/>
      <c r="C334" s="166"/>
      <c r="D334" s="165"/>
      <c r="E334" s="166"/>
      <c r="F334" s="166"/>
      <c r="G334" s="166"/>
      <c r="H334" s="294"/>
      <c r="I334" s="223"/>
      <c r="J334" s="254"/>
      <c r="K334" s="223"/>
      <c r="L334" s="223"/>
      <c r="M334" s="308"/>
      <c r="N334" s="307" t="str">
        <f t="shared" si="26"/>
        <v/>
      </c>
      <c r="O334" s="307" t="str">
        <f t="shared" si="27"/>
        <v/>
      </c>
      <c r="P334" s="223"/>
      <c r="Q334" s="223"/>
      <c r="R334" s="235">
        <f t="shared" si="28"/>
        <v>0</v>
      </c>
      <c r="S334" s="235">
        <f t="shared" si="29"/>
        <v>0</v>
      </c>
      <c r="T334" s="321"/>
    </row>
    <row r="335" ht="28.5" customHeight="1" spans="1:20">
      <c r="A335" s="36">
        <v>328</v>
      </c>
      <c r="B335" s="166"/>
      <c r="C335" s="166"/>
      <c r="D335" s="165"/>
      <c r="E335" s="166"/>
      <c r="F335" s="166"/>
      <c r="G335" s="166"/>
      <c r="H335" s="294"/>
      <c r="I335" s="223"/>
      <c r="J335" s="254"/>
      <c r="K335" s="223"/>
      <c r="L335" s="223"/>
      <c r="M335" s="308"/>
      <c r="N335" s="307" t="str">
        <f t="shared" si="26"/>
        <v/>
      </c>
      <c r="O335" s="307" t="str">
        <f t="shared" si="27"/>
        <v/>
      </c>
      <c r="P335" s="223"/>
      <c r="Q335" s="223"/>
      <c r="R335" s="235">
        <f t="shared" si="28"/>
        <v>0</v>
      </c>
      <c r="S335" s="235">
        <f t="shared" si="29"/>
        <v>0</v>
      </c>
      <c r="T335" s="321"/>
    </row>
    <row r="336" ht="28.5" customHeight="1" spans="1:20">
      <c r="A336" s="36">
        <v>329</v>
      </c>
      <c r="B336" s="166"/>
      <c r="C336" s="166"/>
      <c r="D336" s="165"/>
      <c r="E336" s="166"/>
      <c r="F336" s="166"/>
      <c r="G336" s="166"/>
      <c r="H336" s="294"/>
      <c r="I336" s="223"/>
      <c r="J336" s="254"/>
      <c r="K336" s="223"/>
      <c r="L336" s="223"/>
      <c r="M336" s="308"/>
      <c r="N336" s="307" t="str">
        <f t="shared" si="26"/>
        <v/>
      </c>
      <c r="O336" s="307" t="str">
        <f t="shared" si="27"/>
        <v/>
      </c>
      <c r="P336" s="223"/>
      <c r="Q336" s="223"/>
      <c r="R336" s="235">
        <f t="shared" si="28"/>
        <v>0</v>
      </c>
      <c r="S336" s="235">
        <f t="shared" si="29"/>
        <v>0</v>
      </c>
      <c r="T336" s="321"/>
    </row>
    <row r="337" ht="28.5" customHeight="1" spans="1:20">
      <c r="A337" s="36">
        <v>330</v>
      </c>
      <c r="B337" s="166"/>
      <c r="C337" s="166"/>
      <c r="D337" s="165"/>
      <c r="E337" s="166"/>
      <c r="F337" s="166"/>
      <c r="G337" s="166"/>
      <c r="H337" s="294"/>
      <c r="I337" s="223"/>
      <c r="J337" s="254"/>
      <c r="K337" s="223"/>
      <c r="L337" s="223"/>
      <c r="M337" s="308"/>
      <c r="N337" s="307" t="str">
        <f t="shared" si="26"/>
        <v/>
      </c>
      <c r="O337" s="307" t="str">
        <f t="shared" si="27"/>
        <v/>
      </c>
      <c r="P337" s="223"/>
      <c r="Q337" s="223"/>
      <c r="R337" s="235">
        <f t="shared" si="28"/>
        <v>0</v>
      </c>
      <c r="S337" s="235">
        <f t="shared" si="29"/>
        <v>0</v>
      </c>
      <c r="T337" s="321"/>
    </row>
    <row r="338" ht="28.5" customHeight="1" spans="1:20">
      <c r="A338" s="36">
        <v>331</v>
      </c>
      <c r="B338" s="166"/>
      <c r="C338" s="166"/>
      <c r="D338" s="165"/>
      <c r="E338" s="166"/>
      <c r="F338" s="166"/>
      <c r="G338" s="166"/>
      <c r="H338" s="294"/>
      <c r="I338" s="223"/>
      <c r="J338" s="254"/>
      <c r="K338" s="223"/>
      <c r="L338" s="223"/>
      <c r="M338" s="308"/>
      <c r="N338" s="307" t="str">
        <f t="shared" si="26"/>
        <v/>
      </c>
      <c r="O338" s="307" t="str">
        <f t="shared" si="27"/>
        <v/>
      </c>
      <c r="P338" s="223"/>
      <c r="Q338" s="223"/>
      <c r="R338" s="235">
        <f t="shared" si="28"/>
        <v>0</v>
      </c>
      <c r="S338" s="235">
        <f t="shared" si="29"/>
        <v>0</v>
      </c>
      <c r="T338" s="321"/>
    </row>
    <row r="339" ht="28.5" customHeight="1" spans="1:20">
      <c r="A339" s="36">
        <v>332</v>
      </c>
      <c r="B339" s="166"/>
      <c r="C339" s="166"/>
      <c r="D339" s="165"/>
      <c r="E339" s="166"/>
      <c r="F339" s="166"/>
      <c r="G339" s="166"/>
      <c r="H339" s="294"/>
      <c r="I339" s="223"/>
      <c r="J339" s="254"/>
      <c r="K339" s="223"/>
      <c r="L339" s="223"/>
      <c r="M339" s="308"/>
      <c r="N339" s="307" t="str">
        <f t="shared" si="26"/>
        <v/>
      </c>
      <c r="O339" s="307" t="str">
        <f t="shared" si="27"/>
        <v/>
      </c>
      <c r="P339" s="223"/>
      <c r="Q339" s="223"/>
      <c r="R339" s="235">
        <f t="shared" si="28"/>
        <v>0</v>
      </c>
      <c r="S339" s="235">
        <f t="shared" si="29"/>
        <v>0</v>
      </c>
      <c r="T339" s="321"/>
    </row>
    <row r="340" ht="28.5" customHeight="1" spans="1:20">
      <c r="A340" s="36">
        <v>333</v>
      </c>
      <c r="B340" s="166"/>
      <c r="C340" s="166"/>
      <c r="D340" s="165"/>
      <c r="E340" s="166"/>
      <c r="F340" s="166"/>
      <c r="G340" s="166"/>
      <c r="H340" s="294"/>
      <c r="I340" s="223"/>
      <c r="J340" s="254"/>
      <c r="K340" s="223"/>
      <c r="L340" s="223"/>
      <c r="M340" s="308"/>
      <c r="N340" s="307" t="str">
        <f t="shared" si="26"/>
        <v/>
      </c>
      <c r="O340" s="307" t="str">
        <f t="shared" si="27"/>
        <v/>
      </c>
      <c r="P340" s="223"/>
      <c r="Q340" s="223"/>
      <c r="R340" s="235">
        <f t="shared" si="28"/>
        <v>0</v>
      </c>
      <c r="S340" s="235">
        <f t="shared" si="29"/>
        <v>0</v>
      </c>
      <c r="T340" s="321"/>
    </row>
    <row r="341" ht="28.5" customHeight="1" spans="1:20">
      <c r="A341" s="36">
        <v>334</v>
      </c>
      <c r="B341" s="166"/>
      <c r="C341" s="166"/>
      <c r="D341" s="165"/>
      <c r="E341" s="166"/>
      <c r="F341" s="166"/>
      <c r="G341" s="166"/>
      <c r="H341" s="294"/>
      <c r="I341" s="223"/>
      <c r="J341" s="254"/>
      <c r="K341" s="223"/>
      <c r="L341" s="223"/>
      <c r="M341" s="308"/>
      <c r="N341" s="307" t="str">
        <f t="shared" si="26"/>
        <v/>
      </c>
      <c r="O341" s="307" t="str">
        <f t="shared" si="27"/>
        <v/>
      </c>
      <c r="P341" s="223"/>
      <c r="Q341" s="223"/>
      <c r="R341" s="235">
        <f t="shared" si="28"/>
        <v>0</v>
      </c>
      <c r="S341" s="235">
        <f t="shared" si="29"/>
        <v>0</v>
      </c>
      <c r="T341" s="321"/>
    </row>
    <row r="342" ht="28.5" customHeight="1" spans="1:20">
      <c r="A342" s="36">
        <v>335</v>
      </c>
      <c r="B342" s="166"/>
      <c r="C342" s="166"/>
      <c r="D342" s="165"/>
      <c r="E342" s="166"/>
      <c r="F342" s="166"/>
      <c r="G342" s="166"/>
      <c r="H342" s="294"/>
      <c r="I342" s="223"/>
      <c r="J342" s="254"/>
      <c r="K342" s="223"/>
      <c r="L342" s="223"/>
      <c r="M342" s="308"/>
      <c r="N342" s="307" t="str">
        <f t="shared" si="26"/>
        <v/>
      </c>
      <c r="O342" s="307" t="str">
        <f t="shared" si="27"/>
        <v/>
      </c>
      <c r="P342" s="223"/>
      <c r="Q342" s="223"/>
      <c r="R342" s="235">
        <f t="shared" si="28"/>
        <v>0</v>
      </c>
      <c r="S342" s="235">
        <f t="shared" si="29"/>
        <v>0</v>
      </c>
      <c r="T342" s="321"/>
    </row>
    <row r="343" ht="28.5" customHeight="1" spans="1:20">
      <c r="A343" s="36">
        <v>336</v>
      </c>
      <c r="B343" s="166"/>
      <c r="C343" s="166"/>
      <c r="D343" s="165"/>
      <c r="E343" s="166"/>
      <c r="F343" s="166"/>
      <c r="G343" s="166"/>
      <c r="H343" s="294"/>
      <c r="I343" s="223"/>
      <c r="J343" s="254"/>
      <c r="K343" s="223"/>
      <c r="L343" s="223"/>
      <c r="M343" s="308"/>
      <c r="N343" s="307" t="str">
        <f t="shared" si="26"/>
        <v/>
      </c>
      <c r="O343" s="307" t="str">
        <f t="shared" si="27"/>
        <v/>
      </c>
      <c r="P343" s="223"/>
      <c r="Q343" s="223"/>
      <c r="R343" s="235">
        <f t="shared" si="28"/>
        <v>0</v>
      </c>
      <c r="S343" s="235">
        <f t="shared" si="29"/>
        <v>0</v>
      </c>
      <c r="T343" s="321"/>
    </row>
    <row r="344" ht="28.5" customHeight="1" spans="1:20">
      <c r="A344" s="36">
        <v>337</v>
      </c>
      <c r="B344" s="166"/>
      <c r="C344" s="166"/>
      <c r="D344" s="165"/>
      <c r="E344" s="166"/>
      <c r="F344" s="166"/>
      <c r="G344" s="166"/>
      <c r="H344" s="294"/>
      <c r="I344" s="223"/>
      <c r="J344" s="254"/>
      <c r="K344" s="223"/>
      <c r="L344" s="223"/>
      <c r="M344" s="308"/>
      <c r="N344" s="307" t="str">
        <f t="shared" si="26"/>
        <v/>
      </c>
      <c r="O344" s="307" t="str">
        <f t="shared" si="27"/>
        <v/>
      </c>
      <c r="P344" s="223"/>
      <c r="Q344" s="223"/>
      <c r="R344" s="235">
        <f t="shared" si="28"/>
        <v>0</v>
      </c>
      <c r="S344" s="235">
        <f t="shared" si="29"/>
        <v>0</v>
      </c>
      <c r="T344" s="321"/>
    </row>
    <row r="345" ht="28.5" customHeight="1" spans="1:20">
      <c r="A345" s="36">
        <v>338</v>
      </c>
      <c r="B345" s="166"/>
      <c r="C345" s="166"/>
      <c r="D345" s="165"/>
      <c r="E345" s="166"/>
      <c r="F345" s="166"/>
      <c r="G345" s="166"/>
      <c r="H345" s="294"/>
      <c r="I345" s="223"/>
      <c r="J345" s="254"/>
      <c r="K345" s="223"/>
      <c r="L345" s="223"/>
      <c r="M345" s="308"/>
      <c r="N345" s="307" t="str">
        <f t="shared" si="26"/>
        <v/>
      </c>
      <c r="O345" s="307" t="str">
        <f t="shared" si="27"/>
        <v/>
      </c>
      <c r="P345" s="223"/>
      <c r="Q345" s="223"/>
      <c r="R345" s="235">
        <f t="shared" si="28"/>
        <v>0</v>
      </c>
      <c r="S345" s="235">
        <f t="shared" si="29"/>
        <v>0</v>
      </c>
      <c r="T345" s="321"/>
    </row>
    <row r="346" ht="28.5" customHeight="1" spans="1:20">
      <c r="A346" s="36">
        <v>339</v>
      </c>
      <c r="B346" s="166"/>
      <c r="C346" s="166"/>
      <c r="D346" s="165"/>
      <c r="E346" s="166"/>
      <c r="F346" s="166"/>
      <c r="G346" s="166"/>
      <c r="H346" s="294"/>
      <c r="I346" s="223"/>
      <c r="J346" s="254"/>
      <c r="K346" s="223"/>
      <c r="L346" s="223"/>
      <c r="M346" s="308"/>
      <c r="N346" s="307" t="str">
        <f t="shared" si="26"/>
        <v/>
      </c>
      <c r="O346" s="307" t="str">
        <f t="shared" si="27"/>
        <v/>
      </c>
      <c r="P346" s="223"/>
      <c r="Q346" s="223"/>
      <c r="R346" s="235">
        <f t="shared" si="28"/>
        <v>0</v>
      </c>
      <c r="S346" s="235">
        <f t="shared" si="29"/>
        <v>0</v>
      </c>
      <c r="T346" s="321"/>
    </row>
    <row r="347" ht="28.5" customHeight="1" spans="1:20">
      <c r="A347" s="36">
        <v>340</v>
      </c>
      <c r="B347" s="166"/>
      <c r="C347" s="166"/>
      <c r="D347" s="165"/>
      <c r="E347" s="166"/>
      <c r="F347" s="166"/>
      <c r="G347" s="166"/>
      <c r="H347" s="294"/>
      <c r="I347" s="223"/>
      <c r="J347" s="254"/>
      <c r="K347" s="223"/>
      <c r="L347" s="223"/>
      <c r="M347" s="308"/>
      <c r="N347" s="307" t="str">
        <f t="shared" si="26"/>
        <v/>
      </c>
      <c r="O347" s="307" t="str">
        <f t="shared" si="27"/>
        <v/>
      </c>
      <c r="P347" s="223"/>
      <c r="Q347" s="223"/>
      <c r="R347" s="235">
        <f t="shared" si="28"/>
        <v>0</v>
      </c>
      <c r="S347" s="235">
        <f t="shared" si="29"/>
        <v>0</v>
      </c>
      <c r="T347" s="321"/>
    </row>
    <row r="348" ht="28.5" customHeight="1" spans="1:20">
      <c r="A348" s="36">
        <v>341</v>
      </c>
      <c r="B348" s="166"/>
      <c r="C348" s="166"/>
      <c r="D348" s="165"/>
      <c r="E348" s="166"/>
      <c r="F348" s="166"/>
      <c r="G348" s="166"/>
      <c r="H348" s="294"/>
      <c r="I348" s="223"/>
      <c r="J348" s="254"/>
      <c r="K348" s="223"/>
      <c r="L348" s="223"/>
      <c r="M348" s="308"/>
      <c r="N348" s="307" t="str">
        <f t="shared" si="26"/>
        <v/>
      </c>
      <c r="O348" s="307" t="str">
        <f t="shared" si="27"/>
        <v/>
      </c>
      <c r="P348" s="223"/>
      <c r="Q348" s="223"/>
      <c r="R348" s="235">
        <f t="shared" si="28"/>
        <v>0</v>
      </c>
      <c r="S348" s="235">
        <f t="shared" si="29"/>
        <v>0</v>
      </c>
      <c r="T348" s="321"/>
    </row>
    <row r="349" ht="28.5" customHeight="1" spans="1:20">
      <c r="A349" s="36">
        <v>342</v>
      </c>
      <c r="B349" s="166"/>
      <c r="C349" s="166"/>
      <c r="D349" s="165"/>
      <c r="E349" s="166"/>
      <c r="F349" s="166"/>
      <c r="G349" s="166"/>
      <c r="H349" s="294"/>
      <c r="I349" s="223"/>
      <c r="J349" s="254"/>
      <c r="K349" s="223"/>
      <c r="L349" s="223"/>
      <c r="M349" s="308"/>
      <c r="N349" s="307" t="str">
        <f t="shared" si="26"/>
        <v/>
      </c>
      <c r="O349" s="307" t="str">
        <f t="shared" si="27"/>
        <v/>
      </c>
      <c r="P349" s="223"/>
      <c r="Q349" s="223"/>
      <c r="R349" s="235">
        <f t="shared" si="28"/>
        <v>0</v>
      </c>
      <c r="S349" s="235">
        <f t="shared" si="29"/>
        <v>0</v>
      </c>
      <c r="T349" s="321"/>
    </row>
    <row r="350" ht="28.5" customHeight="1" spans="1:20">
      <c r="A350" s="36">
        <v>343</v>
      </c>
      <c r="B350" s="166"/>
      <c r="C350" s="166"/>
      <c r="D350" s="165"/>
      <c r="E350" s="166"/>
      <c r="F350" s="166"/>
      <c r="G350" s="166"/>
      <c r="H350" s="294"/>
      <c r="I350" s="223"/>
      <c r="J350" s="254"/>
      <c r="K350" s="223"/>
      <c r="L350" s="223"/>
      <c r="M350" s="308"/>
      <c r="N350" s="307" t="str">
        <f t="shared" si="26"/>
        <v/>
      </c>
      <c r="O350" s="307" t="str">
        <f t="shared" si="27"/>
        <v/>
      </c>
      <c r="P350" s="223"/>
      <c r="Q350" s="223"/>
      <c r="R350" s="235">
        <f t="shared" si="28"/>
        <v>0</v>
      </c>
      <c r="S350" s="235">
        <f t="shared" si="29"/>
        <v>0</v>
      </c>
      <c r="T350" s="321"/>
    </row>
    <row r="351" ht="28.5" customHeight="1" spans="1:20">
      <c r="A351" s="36">
        <v>344</v>
      </c>
      <c r="B351" s="166"/>
      <c r="C351" s="166"/>
      <c r="D351" s="165"/>
      <c r="E351" s="166"/>
      <c r="F351" s="166"/>
      <c r="G351" s="166"/>
      <c r="H351" s="294"/>
      <c r="I351" s="223"/>
      <c r="J351" s="254"/>
      <c r="K351" s="223"/>
      <c r="L351" s="223"/>
      <c r="M351" s="308"/>
      <c r="N351" s="307" t="str">
        <f t="shared" si="26"/>
        <v/>
      </c>
      <c r="O351" s="307" t="str">
        <f t="shared" si="27"/>
        <v/>
      </c>
      <c r="P351" s="223"/>
      <c r="Q351" s="223"/>
      <c r="R351" s="235">
        <f t="shared" si="28"/>
        <v>0</v>
      </c>
      <c r="S351" s="235">
        <f t="shared" si="29"/>
        <v>0</v>
      </c>
      <c r="T351" s="321"/>
    </row>
    <row r="352" ht="28.5" customHeight="1" spans="1:20">
      <c r="A352" s="36">
        <v>345</v>
      </c>
      <c r="B352" s="166"/>
      <c r="C352" s="166"/>
      <c r="D352" s="165"/>
      <c r="E352" s="166"/>
      <c r="F352" s="166"/>
      <c r="G352" s="166"/>
      <c r="H352" s="294"/>
      <c r="I352" s="223"/>
      <c r="J352" s="254"/>
      <c r="K352" s="223"/>
      <c r="L352" s="223"/>
      <c r="M352" s="308"/>
      <c r="N352" s="307" t="str">
        <f t="shared" si="26"/>
        <v/>
      </c>
      <c r="O352" s="307" t="str">
        <f t="shared" si="27"/>
        <v/>
      </c>
      <c r="P352" s="223"/>
      <c r="Q352" s="223"/>
      <c r="R352" s="235">
        <f t="shared" si="28"/>
        <v>0</v>
      </c>
      <c r="S352" s="235">
        <f t="shared" si="29"/>
        <v>0</v>
      </c>
      <c r="T352" s="321"/>
    </row>
    <row r="353" ht="28.5" customHeight="1" spans="1:20">
      <c r="A353" s="36">
        <v>346</v>
      </c>
      <c r="B353" s="166"/>
      <c r="C353" s="166"/>
      <c r="D353" s="165"/>
      <c r="E353" s="166"/>
      <c r="F353" s="166"/>
      <c r="G353" s="166"/>
      <c r="H353" s="294"/>
      <c r="I353" s="223"/>
      <c r="J353" s="254"/>
      <c r="K353" s="223"/>
      <c r="L353" s="223"/>
      <c r="M353" s="308"/>
      <c r="N353" s="307" t="str">
        <f t="shared" si="26"/>
        <v/>
      </c>
      <c r="O353" s="307" t="str">
        <f t="shared" si="27"/>
        <v/>
      </c>
      <c r="P353" s="223"/>
      <c r="Q353" s="223"/>
      <c r="R353" s="235">
        <f t="shared" si="28"/>
        <v>0</v>
      </c>
      <c r="S353" s="235">
        <f t="shared" si="29"/>
        <v>0</v>
      </c>
      <c r="T353" s="321"/>
    </row>
    <row r="354" ht="28.5" customHeight="1" spans="1:20">
      <c r="A354" s="36">
        <v>347</v>
      </c>
      <c r="B354" s="166"/>
      <c r="C354" s="166"/>
      <c r="D354" s="165"/>
      <c r="E354" s="166"/>
      <c r="F354" s="166"/>
      <c r="G354" s="166"/>
      <c r="H354" s="294"/>
      <c r="I354" s="223"/>
      <c r="J354" s="254"/>
      <c r="K354" s="223"/>
      <c r="L354" s="223"/>
      <c r="M354" s="308"/>
      <c r="N354" s="307" t="str">
        <f t="shared" si="26"/>
        <v/>
      </c>
      <c r="O354" s="307" t="str">
        <f t="shared" si="27"/>
        <v/>
      </c>
      <c r="P354" s="223"/>
      <c r="Q354" s="223"/>
      <c r="R354" s="235">
        <f t="shared" si="28"/>
        <v>0</v>
      </c>
      <c r="S354" s="235">
        <f t="shared" si="29"/>
        <v>0</v>
      </c>
      <c r="T354" s="321"/>
    </row>
    <row r="355" ht="28.5" customHeight="1" spans="1:20">
      <c r="A355" s="36">
        <v>348</v>
      </c>
      <c r="B355" s="166"/>
      <c r="C355" s="166"/>
      <c r="D355" s="165"/>
      <c r="E355" s="166"/>
      <c r="F355" s="166"/>
      <c r="G355" s="166"/>
      <c r="H355" s="294"/>
      <c r="I355" s="223"/>
      <c r="J355" s="254"/>
      <c r="K355" s="223"/>
      <c r="L355" s="223"/>
      <c r="M355" s="308"/>
      <c r="N355" s="307" t="str">
        <f t="shared" si="26"/>
        <v/>
      </c>
      <c r="O355" s="307" t="str">
        <f t="shared" si="27"/>
        <v/>
      </c>
      <c r="P355" s="223"/>
      <c r="Q355" s="223"/>
      <c r="R355" s="235">
        <f t="shared" si="28"/>
        <v>0</v>
      </c>
      <c r="S355" s="235">
        <f t="shared" si="29"/>
        <v>0</v>
      </c>
      <c r="T355" s="321"/>
    </row>
    <row r="356" ht="28.5" customHeight="1" spans="1:20">
      <c r="A356" s="36">
        <v>349</v>
      </c>
      <c r="B356" s="166"/>
      <c r="C356" s="166"/>
      <c r="D356" s="165"/>
      <c r="E356" s="166"/>
      <c r="F356" s="166"/>
      <c r="G356" s="166"/>
      <c r="H356" s="294"/>
      <c r="I356" s="223"/>
      <c r="J356" s="254"/>
      <c r="K356" s="223"/>
      <c r="L356" s="223"/>
      <c r="M356" s="308"/>
      <c r="N356" s="307" t="str">
        <f t="shared" si="26"/>
        <v/>
      </c>
      <c r="O356" s="307" t="str">
        <f t="shared" si="27"/>
        <v/>
      </c>
      <c r="P356" s="223"/>
      <c r="Q356" s="223"/>
      <c r="R356" s="235">
        <f t="shared" si="28"/>
        <v>0</v>
      </c>
      <c r="S356" s="235">
        <f t="shared" si="29"/>
        <v>0</v>
      </c>
      <c r="T356" s="321"/>
    </row>
    <row r="357" ht="28.5" customHeight="1" spans="1:20">
      <c r="A357" s="36">
        <v>350</v>
      </c>
      <c r="B357" s="166"/>
      <c r="C357" s="166"/>
      <c r="D357" s="165"/>
      <c r="E357" s="166"/>
      <c r="F357" s="166"/>
      <c r="G357" s="166"/>
      <c r="H357" s="294"/>
      <c r="I357" s="223"/>
      <c r="J357" s="254"/>
      <c r="K357" s="223"/>
      <c r="L357" s="223"/>
      <c r="M357" s="308"/>
      <c r="N357" s="307" t="str">
        <f t="shared" si="26"/>
        <v/>
      </c>
      <c r="O357" s="307" t="str">
        <f t="shared" si="27"/>
        <v/>
      </c>
      <c r="P357" s="223"/>
      <c r="Q357" s="223"/>
      <c r="R357" s="235">
        <f t="shared" si="28"/>
        <v>0</v>
      </c>
      <c r="S357" s="235">
        <f t="shared" si="29"/>
        <v>0</v>
      </c>
      <c r="T357" s="321"/>
    </row>
    <row r="358" ht="28.5" customHeight="1" spans="1:20">
      <c r="A358" s="36">
        <v>351</v>
      </c>
      <c r="B358" s="166"/>
      <c r="C358" s="166"/>
      <c r="D358" s="165"/>
      <c r="E358" s="166"/>
      <c r="F358" s="166"/>
      <c r="G358" s="166"/>
      <c r="H358" s="294"/>
      <c r="I358" s="223"/>
      <c r="J358" s="254"/>
      <c r="K358" s="223"/>
      <c r="L358" s="223"/>
      <c r="M358" s="308"/>
      <c r="N358" s="307" t="str">
        <f t="shared" si="26"/>
        <v/>
      </c>
      <c r="O358" s="307" t="str">
        <f t="shared" si="27"/>
        <v/>
      </c>
      <c r="P358" s="223"/>
      <c r="Q358" s="223"/>
      <c r="R358" s="235">
        <f t="shared" si="28"/>
        <v>0</v>
      </c>
      <c r="S358" s="235">
        <f t="shared" si="29"/>
        <v>0</v>
      </c>
      <c r="T358" s="321"/>
    </row>
    <row r="359" ht="28.5" customHeight="1" spans="1:20">
      <c r="A359" s="36">
        <v>352</v>
      </c>
      <c r="B359" s="166"/>
      <c r="C359" s="166"/>
      <c r="D359" s="165"/>
      <c r="E359" s="166"/>
      <c r="F359" s="166"/>
      <c r="G359" s="166"/>
      <c r="H359" s="294"/>
      <c r="I359" s="223"/>
      <c r="J359" s="254"/>
      <c r="K359" s="223"/>
      <c r="L359" s="223"/>
      <c r="M359" s="308"/>
      <c r="N359" s="307" t="str">
        <f t="shared" si="26"/>
        <v/>
      </c>
      <c r="O359" s="307" t="str">
        <f t="shared" si="27"/>
        <v/>
      </c>
      <c r="P359" s="223"/>
      <c r="Q359" s="223"/>
      <c r="R359" s="235">
        <f t="shared" si="28"/>
        <v>0</v>
      </c>
      <c r="S359" s="235">
        <f t="shared" si="29"/>
        <v>0</v>
      </c>
      <c r="T359" s="321"/>
    </row>
    <row r="360" ht="28.5" customHeight="1" spans="1:20">
      <c r="A360" s="36">
        <v>353</v>
      </c>
      <c r="B360" s="166"/>
      <c r="C360" s="166"/>
      <c r="D360" s="165"/>
      <c r="E360" s="166"/>
      <c r="F360" s="166"/>
      <c r="G360" s="166"/>
      <c r="H360" s="294"/>
      <c r="I360" s="223"/>
      <c r="J360" s="254"/>
      <c r="K360" s="223"/>
      <c r="L360" s="223"/>
      <c r="M360" s="308"/>
      <c r="N360" s="307" t="str">
        <f t="shared" si="26"/>
        <v/>
      </c>
      <c r="O360" s="307" t="str">
        <f t="shared" si="27"/>
        <v/>
      </c>
      <c r="P360" s="223"/>
      <c r="Q360" s="223"/>
      <c r="R360" s="235">
        <f t="shared" si="28"/>
        <v>0</v>
      </c>
      <c r="S360" s="235">
        <f t="shared" si="29"/>
        <v>0</v>
      </c>
      <c r="T360" s="321"/>
    </row>
    <row r="361" ht="28.5" customHeight="1" spans="1:20">
      <c r="A361" s="36">
        <v>354</v>
      </c>
      <c r="B361" s="166"/>
      <c r="C361" s="166"/>
      <c r="D361" s="165"/>
      <c r="E361" s="166"/>
      <c r="F361" s="166"/>
      <c r="G361" s="166"/>
      <c r="H361" s="294"/>
      <c r="I361" s="223"/>
      <c r="J361" s="254"/>
      <c r="K361" s="223"/>
      <c r="L361" s="223"/>
      <c r="M361" s="308"/>
      <c r="N361" s="307" t="str">
        <f t="shared" si="26"/>
        <v/>
      </c>
      <c r="O361" s="307" t="str">
        <f t="shared" si="27"/>
        <v/>
      </c>
      <c r="P361" s="223"/>
      <c r="Q361" s="223"/>
      <c r="R361" s="235">
        <f t="shared" si="28"/>
        <v>0</v>
      </c>
      <c r="S361" s="235">
        <f t="shared" si="29"/>
        <v>0</v>
      </c>
      <c r="T361" s="321"/>
    </row>
    <row r="362" ht="28.5" customHeight="1" spans="1:20">
      <c r="A362" s="36">
        <v>355</v>
      </c>
      <c r="B362" s="166"/>
      <c r="C362" s="166"/>
      <c r="D362" s="165"/>
      <c r="E362" s="166"/>
      <c r="F362" s="166"/>
      <c r="G362" s="166"/>
      <c r="H362" s="294"/>
      <c r="I362" s="223"/>
      <c r="J362" s="254"/>
      <c r="K362" s="223"/>
      <c r="L362" s="223"/>
      <c r="M362" s="308"/>
      <c r="N362" s="307" t="str">
        <f t="shared" si="26"/>
        <v/>
      </c>
      <c r="O362" s="307" t="str">
        <f t="shared" si="27"/>
        <v/>
      </c>
      <c r="P362" s="223"/>
      <c r="Q362" s="223"/>
      <c r="R362" s="235">
        <f t="shared" si="28"/>
        <v>0</v>
      </c>
      <c r="S362" s="235">
        <f t="shared" si="29"/>
        <v>0</v>
      </c>
      <c r="T362" s="321"/>
    </row>
    <row r="363" ht="28.5" customHeight="1" spans="1:20">
      <c r="A363" s="36">
        <v>356</v>
      </c>
      <c r="B363" s="166"/>
      <c r="C363" s="166"/>
      <c r="D363" s="165"/>
      <c r="E363" s="166"/>
      <c r="F363" s="166"/>
      <c r="G363" s="166"/>
      <c r="H363" s="294"/>
      <c r="I363" s="223"/>
      <c r="J363" s="254"/>
      <c r="K363" s="223"/>
      <c r="L363" s="223"/>
      <c r="M363" s="308"/>
      <c r="N363" s="307" t="str">
        <f t="shared" ref="N363:N426" si="30">IFERROR(L363/K363,"")</f>
        <v/>
      </c>
      <c r="O363" s="307" t="str">
        <f t="shared" ref="O363:O426" si="31">IFERROR(M363/L363,"")</f>
        <v/>
      </c>
      <c r="P363" s="223"/>
      <c r="Q363" s="223"/>
      <c r="R363" s="235">
        <f t="shared" ref="R363:R426" si="32">P363*(K363-L363)+Q363*(L363-M363)</f>
        <v>0</v>
      </c>
      <c r="S363" s="235">
        <f t="shared" ref="S363:S426" si="33">I363*K363-R363</f>
        <v>0</v>
      </c>
      <c r="T363" s="321"/>
    </row>
    <row r="364" ht="28.5" customHeight="1" spans="1:20">
      <c r="A364" s="36">
        <v>357</v>
      </c>
      <c r="B364" s="166"/>
      <c r="C364" s="166"/>
      <c r="D364" s="165"/>
      <c r="E364" s="166"/>
      <c r="F364" s="166"/>
      <c r="G364" s="166"/>
      <c r="H364" s="294"/>
      <c r="I364" s="223"/>
      <c r="J364" s="254"/>
      <c r="K364" s="223"/>
      <c r="L364" s="223"/>
      <c r="M364" s="308"/>
      <c r="N364" s="307" t="str">
        <f t="shared" si="30"/>
        <v/>
      </c>
      <c r="O364" s="307" t="str">
        <f t="shared" si="31"/>
        <v/>
      </c>
      <c r="P364" s="223"/>
      <c r="Q364" s="223"/>
      <c r="R364" s="235">
        <f t="shared" si="32"/>
        <v>0</v>
      </c>
      <c r="S364" s="235">
        <f t="shared" si="33"/>
        <v>0</v>
      </c>
      <c r="T364" s="321"/>
    </row>
    <row r="365" ht="28.5" customHeight="1" spans="1:20">
      <c r="A365" s="36">
        <v>358</v>
      </c>
      <c r="B365" s="166"/>
      <c r="C365" s="166"/>
      <c r="D365" s="165"/>
      <c r="E365" s="166"/>
      <c r="F365" s="166"/>
      <c r="G365" s="166"/>
      <c r="H365" s="294"/>
      <c r="I365" s="223"/>
      <c r="J365" s="254"/>
      <c r="K365" s="223"/>
      <c r="L365" s="223"/>
      <c r="M365" s="308"/>
      <c r="N365" s="307" t="str">
        <f t="shared" si="30"/>
        <v/>
      </c>
      <c r="O365" s="307" t="str">
        <f t="shared" si="31"/>
        <v/>
      </c>
      <c r="P365" s="223"/>
      <c r="Q365" s="223"/>
      <c r="R365" s="235">
        <f t="shared" si="32"/>
        <v>0</v>
      </c>
      <c r="S365" s="235">
        <f t="shared" si="33"/>
        <v>0</v>
      </c>
      <c r="T365" s="321"/>
    </row>
    <row r="366" ht="28.5" customHeight="1" spans="1:20">
      <c r="A366" s="36">
        <v>359</v>
      </c>
      <c r="B366" s="166"/>
      <c r="C366" s="166"/>
      <c r="D366" s="165"/>
      <c r="E366" s="166"/>
      <c r="F366" s="166"/>
      <c r="G366" s="166"/>
      <c r="H366" s="294"/>
      <c r="I366" s="223"/>
      <c r="J366" s="254"/>
      <c r="K366" s="223"/>
      <c r="L366" s="223"/>
      <c r="M366" s="308"/>
      <c r="N366" s="307" t="str">
        <f t="shared" si="30"/>
        <v/>
      </c>
      <c r="O366" s="307" t="str">
        <f t="shared" si="31"/>
        <v/>
      </c>
      <c r="P366" s="223"/>
      <c r="Q366" s="223"/>
      <c r="R366" s="235">
        <f t="shared" si="32"/>
        <v>0</v>
      </c>
      <c r="S366" s="235">
        <f t="shared" si="33"/>
        <v>0</v>
      </c>
      <c r="T366" s="321"/>
    </row>
    <row r="367" ht="28.5" customHeight="1" spans="1:20">
      <c r="A367" s="36">
        <v>360</v>
      </c>
      <c r="B367" s="166"/>
      <c r="C367" s="166"/>
      <c r="D367" s="165"/>
      <c r="E367" s="166"/>
      <c r="F367" s="166"/>
      <c r="G367" s="166"/>
      <c r="H367" s="294"/>
      <c r="I367" s="223"/>
      <c r="J367" s="254"/>
      <c r="K367" s="223"/>
      <c r="L367" s="223"/>
      <c r="M367" s="308"/>
      <c r="N367" s="307" t="str">
        <f t="shared" si="30"/>
        <v/>
      </c>
      <c r="O367" s="307" t="str">
        <f t="shared" si="31"/>
        <v/>
      </c>
      <c r="P367" s="223"/>
      <c r="Q367" s="223"/>
      <c r="R367" s="235">
        <f t="shared" si="32"/>
        <v>0</v>
      </c>
      <c r="S367" s="235">
        <f t="shared" si="33"/>
        <v>0</v>
      </c>
      <c r="T367" s="321"/>
    </row>
    <row r="368" ht="28.5" customHeight="1" spans="1:20">
      <c r="A368" s="36">
        <v>361</v>
      </c>
      <c r="B368" s="166"/>
      <c r="C368" s="166"/>
      <c r="D368" s="165"/>
      <c r="E368" s="166"/>
      <c r="F368" s="166"/>
      <c r="G368" s="166"/>
      <c r="H368" s="294"/>
      <c r="I368" s="223"/>
      <c r="J368" s="254"/>
      <c r="K368" s="223"/>
      <c r="L368" s="223"/>
      <c r="M368" s="308"/>
      <c r="N368" s="307" t="str">
        <f t="shared" si="30"/>
        <v/>
      </c>
      <c r="O368" s="307" t="str">
        <f t="shared" si="31"/>
        <v/>
      </c>
      <c r="P368" s="223"/>
      <c r="Q368" s="223"/>
      <c r="R368" s="235">
        <f t="shared" si="32"/>
        <v>0</v>
      </c>
      <c r="S368" s="235">
        <f t="shared" si="33"/>
        <v>0</v>
      </c>
      <c r="T368" s="321"/>
    </row>
    <row r="369" ht="28.5" customHeight="1" spans="1:20">
      <c r="A369" s="36">
        <v>362</v>
      </c>
      <c r="B369" s="166"/>
      <c r="C369" s="166"/>
      <c r="D369" s="165"/>
      <c r="E369" s="166"/>
      <c r="F369" s="166"/>
      <c r="G369" s="166"/>
      <c r="H369" s="294"/>
      <c r="I369" s="223"/>
      <c r="J369" s="254"/>
      <c r="K369" s="223"/>
      <c r="L369" s="223"/>
      <c r="M369" s="308"/>
      <c r="N369" s="307" t="str">
        <f t="shared" si="30"/>
        <v/>
      </c>
      <c r="O369" s="307" t="str">
        <f t="shared" si="31"/>
        <v/>
      </c>
      <c r="P369" s="223"/>
      <c r="Q369" s="223"/>
      <c r="R369" s="235">
        <f t="shared" si="32"/>
        <v>0</v>
      </c>
      <c r="S369" s="235">
        <f t="shared" si="33"/>
        <v>0</v>
      </c>
      <c r="T369" s="321"/>
    </row>
    <row r="370" ht="28.5" customHeight="1" spans="1:20">
      <c r="A370" s="36">
        <v>363</v>
      </c>
      <c r="B370" s="166"/>
      <c r="C370" s="166"/>
      <c r="D370" s="165"/>
      <c r="E370" s="166"/>
      <c r="F370" s="166"/>
      <c r="G370" s="166"/>
      <c r="H370" s="294"/>
      <c r="I370" s="223"/>
      <c r="J370" s="254"/>
      <c r="K370" s="223"/>
      <c r="L370" s="223"/>
      <c r="M370" s="308"/>
      <c r="N370" s="307" t="str">
        <f t="shared" si="30"/>
        <v/>
      </c>
      <c r="O370" s="307" t="str">
        <f t="shared" si="31"/>
        <v/>
      </c>
      <c r="P370" s="223"/>
      <c r="Q370" s="223"/>
      <c r="R370" s="235">
        <f t="shared" si="32"/>
        <v>0</v>
      </c>
      <c r="S370" s="235">
        <f t="shared" si="33"/>
        <v>0</v>
      </c>
      <c r="T370" s="321"/>
    </row>
    <row r="371" ht="28.5" customHeight="1" spans="1:20">
      <c r="A371" s="36">
        <v>364</v>
      </c>
      <c r="B371" s="166"/>
      <c r="C371" s="166"/>
      <c r="D371" s="165"/>
      <c r="E371" s="166"/>
      <c r="F371" s="166"/>
      <c r="G371" s="166"/>
      <c r="H371" s="294"/>
      <c r="I371" s="223"/>
      <c r="J371" s="254"/>
      <c r="K371" s="223"/>
      <c r="L371" s="223"/>
      <c r="M371" s="308"/>
      <c r="N371" s="307" t="str">
        <f t="shared" si="30"/>
        <v/>
      </c>
      <c r="O371" s="307" t="str">
        <f t="shared" si="31"/>
        <v/>
      </c>
      <c r="P371" s="223"/>
      <c r="Q371" s="223"/>
      <c r="R371" s="235">
        <f t="shared" si="32"/>
        <v>0</v>
      </c>
      <c r="S371" s="235">
        <f t="shared" si="33"/>
        <v>0</v>
      </c>
      <c r="T371" s="321"/>
    </row>
    <row r="372" ht="28.5" customHeight="1" spans="1:20">
      <c r="A372" s="36">
        <v>365</v>
      </c>
      <c r="B372" s="166"/>
      <c r="C372" s="166"/>
      <c r="D372" s="165"/>
      <c r="E372" s="166"/>
      <c r="F372" s="166"/>
      <c r="G372" s="166"/>
      <c r="H372" s="294"/>
      <c r="I372" s="223"/>
      <c r="J372" s="254"/>
      <c r="K372" s="223"/>
      <c r="L372" s="223"/>
      <c r="M372" s="308"/>
      <c r="N372" s="307" t="str">
        <f t="shared" si="30"/>
        <v/>
      </c>
      <c r="O372" s="307" t="str">
        <f t="shared" si="31"/>
        <v/>
      </c>
      <c r="P372" s="223"/>
      <c r="Q372" s="223"/>
      <c r="R372" s="235">
        <f t="shared" si="32"/>
        <v>0</v>
      </c>
      <c r="S372" s="235">
        <f t="shared" si="33"/>
        <v>0</v>
      </c>
      <c r="T372" s="321"/>
    </row>
    <row r="373" ht="28.5" customHeight="1" spans="1:20">
      <c r="A373" s="36">
        <v>366</v>
      </c>
      <c r="B373" s="166"/>
      <c r="C373" s="166"/>
      <c r="D373" s="165"/>
      <c r="E373" s="166"/>
      <c r="F373" s="166"/>
      <c r="G373" s="166"/>
      <c r="H373" s="294"/>
      <c r="I373" s="223"/>
      <c r="J373" s="254"/>
      <c r="K373" s="223"/>
      <c r="L373" s="223"/>
      <c r="M373" s="308"/>
      <c r="N373" s="307" t="str">
        <f t="shared" si="30"/>
        <v/>
      </c>
      <c r="O373" s="307" t="str">
        <f t="shared" si="31"/>
        <v/>
      </c>
      <c r="P373" s="223"/>
      <c r="Q373" s="223"/>
      <c r="R373" s="235">
        <f t="shared" si="32"/>
        <v>0</v>
      </c>
      <c r="S373" s="235">
        <f t="shared" si="33"/>
        <v>0</v>
      </c>
      <c r="T373" s="321"/>
    </row>
    <row r="374" ht="28.5" customHeight="1" spans="1:20">
      <c r="A374" s="36">
        <v>367</v>
      </c>
      <c r="B374" s="166"/>
      <c r="C374" s="166"/>
      <c r="D374" s="165"/>
      <c r="E374" s="166"/>
      <c r="F374" s="166"/>
      <c r="G374" s="166"/>
      <c r="H374" s="294"/>
      <c r="I374" s="223"/>
      <c r="J374" s="254"/>
      <c r="K374" s="223"/>
      <c r="L374" s="223"/>
      <c r="M374" s="308"/>
      <c r="N374" s="307" t="str">
        <f t="shared" si="30"/>
        <v/>
      </c>
      <c r="O374" s="307" t="str">
        <f t="shared" si="31"/>
        <v/>
      </c>
      <c r="P374" s="223"/>
      <c r="Q374" s="223"/>
      <c r="R374" s="235">
        <f t="shared" si="32"/>
        <v>0</v>
      </c>
      <c r="S374" s="235">
        <f t="shared" si="33"/>
        <v>0</v>
      </c>
      <c r="T374" s="321"/>
    </row>
    <row r="375" ht="28.5" customHeight="1" spans="1:20">
      <c r="A375" s="36">
        <v>368</v>
      </c>
      <c r="B375" s="166"/>
      <c r="C375" s="166"/>
      <c r="D375" s="165"/>
      <c r="E375" s="166"/>
      <c r="F375" s="166"/>
      <c r="G375" s="166"/>
      <c r="H375" s="294"/>
      <c r="I375" s="223"/>
      <c r="J375" s="254"/>
      <c r="K375" s="223"/>
      <c r="L375" s="223"/>
      <c r="M375" s="308"/>
      <c r="N375" s="307" t="str">
        <f t="shared" si="30"/>
        <v/>
      </c>
      <c r="O375" s="307" t="str">
        <f t="shared" si="31"/>
        <v/>
      </c>
      <c r="P375" s="223"/>
      <c r="Q375" s="223"/>
      <c r="R375" s="235">
        <f t="shared" si="32"/>
        <v>0</v>
      </c>
      <c r="S375" s="235">
        <f t="shared" si="33"/>
        <v>0</v>
      </c>
      <c r="T375" s="321"/>
    </row>
    <row r="376" ht="28.5" customHeight="1" spans="1:20">
      <c r="A376" s="36">
        <v>369</v>
      </c>
      <c r="B376" s="166"/>
      <c r="C376" s="166"/>
      <c r="D376" s="165"/>
      <c r="E376" s="166"/>
      <c r="F376" s="166"/>
      <c r="G376" s="166"/>
      <c r="H376" s="294"/>
      <c r="I376" s="223"/>
      <c r="J376" s="254"/>
      <c r="K376" s="223"/>
      <c r="L376" s="223"/>
      <c r="M376" s="308"/>
      <c r="N376" s="307" t="str">
        <f t="shared" si="30"/>
        <v/>
      </c>
      <c r="O376" s="307" t="str">
        <f t="shared" si="31"/>
        <v/>
      </c>
      <c r="P376" s="223"/>
      <c r="Q376" s="223"/>
      <c r="R376" s="235">
        <f t="shared" si="32"/>
        <v>0</v>
      </c>
      <c r="S376" s="235">
        <f t="shared" si="33"/>
        <v>0</v>
      </c>
      <c r="T376" s="321"/>
    </row>
    <row r="377" ht="28.5" customHeight="1" spans="1:20">
      <c r="A377" s="36">
        <v>370</v>
      </c>
      <c r="B377" s="166"/>
      <c r="C377" s="166"/>
      <c r="D377" s="165"/>
      <c r="E377" s="166"/>
      <c r="F377" s="166"/>
      <c r="G377" s="166"/>
      <c r="H377" s="294"/>
      <c r="I377" s="223"/>
      <c r="J377" s="254"/>
      <c r="K377" s="223"/>
      <c r="L377" s="223"/>
      <c r="M377" s="308"/>
      <c r="N377" s="307" t="str">
        <f t="shared" si="30"/>
        <v/>
      </c>
      <c r="O377" s="307" t="str">
        <f t="shared" si="31"/>
        <v/>
      </c>
      <c r="P377" s="223"/>
      <c r="Q377" s="223"/>
      <c r="R377" s="235">
        <f t="shared" si="32"/>
        <v>0</v>
      </c>
      <c r="S377" s="235">
        <f t="shared" si="33"/>
        <v>0</v>
      </c>
      <c r="T377" s="321"/>
    </row>
    <row r="378" ht="28.5" customHeight="1" spans="1:20">
      <c r="A378" s="36">
        <v>371</v>
      </c>
      <c r="B378" s="166"/>
      <c r="C378" s="166"/>
      <c r="D378" s="165"/>
      <c r="E378" s="166"/>
      <c r="F378" s="166"/>
      <c r="G378" s="166"/>
      <c r="H378" s="294"/>
      <c r="I378" s="223"/>
      <c r="J378" s="254"/>
      <c r="K378" s="223"/>
      <c r="L378" s="223"/>
      <c r="M378" s="308"/>
      <c r="N378" s="307" t="str">
        <f t="shared" si="30"/>
        <v/>
      </c>
      <c r="O378" s="307" t="str">
        <f t="shared" si="31"/>
        <v/>
      </c>
      <c r="P378" s="223"/>
      <c r="Q378" s="223"/>
      <c r="R378" s="235">
        <f t="shared" si="32"/>
        <v>0</v>
      </c>
      <c r="S378" s="235">
        <f t="shared" si="33"/>
        <v>0</v>
      </c>
      <c r="T378" s="321"/>
    </row>
    <row r="379" ht="28.5" customHeight="1" spans="1:20">
      <c r="A379" s="36">
        <v>372</v>
      </c>
      <c r="B379" s="166"/>
      <c r="C379" s="166"/>
      <c r="D379" s="165"/>
      <c r="E379" s="166"/>
      <c r="F379" s="166"/>
      <c r="G379" s="166"/>
      <c r="H379" s="294"/>
      <c r="I379" s="223"/>
      <c r="J379" s="254"/>
      <c r="K379" s="223"/>
      <c r="L379" s="223"/>
      <c r="M379" s="308"/>
      <c r="N379" s="307" t="str">
        <f t="shared" si="30"/>
        <v/>
      </c>
      <c r="O379" s="307" t="str">
        <f t="shared" si="31"/>
        <v/>
      </c>
      <c r="P379" s="223"/>
      <c r="Q379" s="223"/>
      <c r="R379" s="235">
        <f t="shared" si="32"/>
        <v>0</v>
      </c>
      <c r="S379" s="235">
        <f t="shared" si="33"/>
        <v>0</v>
      </c>
      <c r="T379" s="321"/>
    </row>
    <row r="380" ht="28.5" customHeight="1" spans="1:20">
      <c r="A380" s="36">
        <v>373</v>
      </c>
      <c r="B380" s="166"/>
      <c r="C380" s="166"/>
      <c r="D380" s="165"/>
      <c r="E380" s="166"/>
      <c r="F380" s="166"/>
      <c r="G380" s="166"/>
      <c r="H380" s="294"/>
      <c r="I380" s="223"/>
      <c r="J380" s="254"/>
      <c r="K380" s="223"/>
      <c r="L380" s="223"/>
      <c r="M380" s="308"/>
      <c r="N380" s="307" t="str">
        <f t="shared" si="30"/>
        <v/>
      </c>
      <c r="O380" s="307" t="str">
        <f t="shared" si="31"/>
        <v/>
      </c>
      <c r="P380" s="223"/>
      <c r="Q380" s="223"/>
      <c r="R380" s="235">
        <f t="shared" si="32"/>
        <v>0</v>
      </c>
      <c r="S380" s="235">
        <f t="shared" si="33"/>
        <v>0</v>
      </c>
      <c r="T380" s="321"/>
    </row>
    <row r="381" ht="28.5" customHeight="1" spans="1:20">
      <c r="A381" s="36">
        <v>374</v>
      </c>
      <c r="B381" s="166"/>
      <c r="C381" s="166"/>
      <c r="D381" s="165"/>
      <c r="E381" s="166"/>
      <c r="F381" s="166"/>
      <c r="G381" s="166"/>
      <c r="H381" s="294"/>
      <c r="I381" s="223"/>
      <c r="J381" s="254"/>
      <c r="K381" s="223"/>
      <c r="L381" s="223"/>
      <c r="M381" s="308"/>
      <c r="N381" s="307" t="str">
        <f t="shared" si="30"/>
        <v/>
      </c>
      <c r="O381" s="307" t="str">
        <f t="shared" si="31"/>
        <v/>
      </c>
      <c r="P381" s="223"/>
      <c r="Q381" s="223"/>
      <c r="R381" s="235">
        <f t="shared" si="32"/>
        <v>0</v>
      </c>
      <c r="S381" s="235">
        <f t="shared" si="33"/>
        <v>0</v>
      </c>
      <c r="T381" s="321"/>
    </row>
    <row r="382" ht="28.5" customHeight="1" spans="1:20">
      <c r="A382" s="36">
        <v>375</v>
      </c>
      <c r="B382" s="166"/>
      <c r="C382" s="166"/>
      <c r="D382" s="165"/>
      <c r="E382" s="166"/>
      <c r="F382" s="166"/>
      <c r="G382" s="166"/>
      <c r="H382" s="294"/>
      <c r="I382" s="223"/>
      <c r="J382" s="254"/>
      <c r="K382" s="223"/>
      <c r="L382" s="223"/>
      <c r="M382" s="308"/>
      <c r="N382" s="307" t="str">
        <f t="shared" si="30"/>
        <v/>
      </c>
      <c r="O382" s="307" t="str">
        <f t="shared" si="31"/>
        <v/>
      </c>
      <c r="P382" s="223"/>
      <c r="Q382" s="223"/>
      <c r="R382" s="235">
        <f t="shared" si="32"/>
        <v>0</v>
      </c>
      <c r="S382" s="235">
        <f t="shared" si="33"/>
        <v>0</v>
      </c>
      <c r="T382" s="321"/>
    </row>
    <row r="383" ht="28.5" customHeight="1" spans="1:20">
      <c r="A383" s="36">
        <v>376</v>
      </c>
      <c r="B383" s="166"/>
      <c r="C383" s="166"/>
      <c r="D383" s="165"/>
      <c r="E383" s="166"/>
      <c r="F383" s="166"/>
      <c r="G383" s="166"/>
      <c r="H383" s="294"/>
      <c r="I383" s="223"/>
      <c r="J383" s="254"/>
      <c r="K383" s="223"/>
      <c r="L383" s="223"/>
      <c r="M383" s="308"/>
      <c r="N383" s="307" t="str">
        <f t="shared" si="30"/>
        <v/>
      </c>
      <c r="O383" s="307" t="str">
        <f t="shared" si="31"/>
        <v/>
      </c>
      <c r="P383" s="223"/>
      <c r="Q383" s="223"/>
      <c r="R383" s="235">
        <f t="shared" si="32"/>
        <v>0</v>
      </c>
      <c r="S383" s="235">
        <f t="shared" si="33"/>
        <v>0</v>
      </c>
      <c r="T383" s="321"/>
    </row>
    <row r="384" ht="28.5" customHeight="1" spans="1:20">
      <c r="A384" s="36">
        <v>377</v>
      </c>
      <c r="B384" s="166"/>
      <c r="C384" s="166"/>
      <c r="D384" s="165"/>
      <c r="E384" s="166"/>
      <c r="F384" s="166"/>
      <c r="G384" s="166"/>
      <c r="H384" s="294"/>
      <c r="I384" s="223"/>
      <c r="J384" s="254"/>
      <c r="K384" s="223"/>
      <c r="L384" s="223"/>
      <c r="M384" s="308"/>
      <c r="N384" s="307" t="str">
        <f t="shared" si="30"/>
        <v/>
      </c>
      <c r="O384" s="307" t="str">
        <f t="shared" si="31"/>
        <v/>
      </c>
      <c r="P384" s="223"/>
      <c r="Q384" s="223"/>
      <c r="R384" s="235">
        <f t="shared" si="32"/>
        <v>0</v>
      </c>
      <c r="S384" s="235">
        <f t="shared" si="33"/>
        <v>0</v>
      </c>
      <c r="T384" s="321"/>
    </row>
    <row r="385" ht="28.5" customHeight="1" spans="1:20">
      <c r="A385" s="36">
        <v>378</v>
      </c>
      <c r="B385" s="166"/>
      <c r="C385" s="166"/>
      <c r="D385" s="165"/>
      <c r="E385" s="166"/>
      <c r="F385" s="166"/>
      <c r="G385" s="166"/>
      <c r="H385" s="294"/>
      <c r="I385" s="223"/>
      <c r="J385" s="254"/>
      <c r="K385" s="223"/>
      <c r="L385" s="223"/>
      <c r="M385" s="308"/>
      <c r="N385" s="307" t="str">
        <f t="shared" si="30"/>
        <v/>
      </c>
      <c r="O385" s="307" t="str">
        <f t="shared" si="31"/>
        <v/>
      </c>
      <c r="P385" s="223"/>
      <c r="Q385" s="223"/>
      <c r="R385" s="235">
        <f t="shared" si="32"/>
        <v>0</v>
      </c>
      <c r="S385" s="235">
        <f t="shared" si="33"/>
        <v>0</v>
      </c>
      <c r="T385" s="321"/>
    </row>
    <row r="386" ht="28.5" customHeight="1" spans="1:20">
      <c r="A386" s="36">
        <v>379</v>
      </c>
      <c r="B386" s="166"/>
      <c r="C386" s="166"/>
      <c r="D386" s="165"/>
      <c r="E386" s="166"/>
      <c r="F386" s="166"/>
      <c r="G386" s="166"/>
      <c r="H386" s="294"/>
      <c r="I386" s="223"/>
      <c r="J386" s="254"/>
      <c r="K386" s="223"/>
      <c r="L386" s="223"/>
      <c r="M386" s="308"/>
      <c r="N386" s="307" t="str">
        <f t="shared" si="30"/>
        <v/>
      </c>
      <c r="O386" s="307" t="str">
        <f t="shared" si="31"/>
        <v/>
      </c>
      <c r="P386" s="223"/>
      <c r="Q386" s="223"/>
      <c r="R386" s="235">
        <f t="shared" si="32"/>
        <v>0</v>
      </c>
      <c r="S386" s="235">
        <f t="shared" si="33"/>
        <v>0</v>
      </c>
      <c r="T386" s="321"/>
    </row>
    <row r="387" ht="28.5" customHeight="1" spans="1:20">
      <c r="A387" s="36">
        <v>380</v>
      </c>
      <c r="B387" s="166"/>
      <c r="C387" s="166"/>
      <c r="D387" s="165"/>
      <c r="E387" s="166"/>
      <c r="F387" s="166"/>
      <c r="G387" s="166"/>
      <c r="H387" s="294"/>
      <c r="I387" s="223"/>
      <c r="J387" s="254"/>
      <c r="K387" s="223"/>
      <c r="L387" s="223"/>
      <c r="M387" s="308"/>
      <c r="N387" s="307" t="str">
        <f t="shared" si="30"/>
        <v/>
      </c>
      <c r="O387" s="307" t="str">
        <f t="shared" si="31"/>
        <v/>
      </c>
      <c r="P387" s="223"/>
      <c r="Q387" s="223"/>
      <c r="R387" s="235">
        <f t="shared" si="32"/>
        <v>0</v>
      </c>
      <c r="S387" s="235">
        <f t="shared" si="33"/>
        <v>0</v>
      </c>
      <c r="T387" s="321"/>
    </row>
    <row r="388" ht="28.5" customHeight="1" spans="1:20">
      <c r="A388" s="36">
        <v>381</v>
      </c>
      <c r="B388" s="166"/>
      <c r="C388" s="166"/>
      <c r="D388" s="165"/>
      <c r="E388" s="166"/>
      <c r="F388" s="166"/>
      <c r="G388" s="166"/>
      <c r="H388" s="294"/>
      <c r="I388" s="223"/>
      <c r="J388" s="254"/>
      <c r="K388" s="223"/>
      <c r="L388" s="223"/>
      <c r="M388" s="308"/>
      <c r="N388" s="307" t="str">
        <f t="shared" si="30"/>
        <v/>
      </c>
      <c r="O388" s="307" t="str">
        <f t="shared" si="31"/>
        <v/>
      </c>
      <c r="P388" s="223"/>
      <c r="Q388" s="223"/>
      <c r="R388" s="235">
        <f t="shared" si="32"/>
        <v>0</v>
      </c>
      <c r="S388" s="235">
        <f t="shared" si="33"/>
        <v>0</v>
      </c>
      <c r="T388" s="321"/>
    </row>
    <row r="389" ht="28.5" customHeight="1" spans="1:20">
      <c r="A389" s="36">
        <v>382</v>
      </c>
      <c r="B389" s="166"/>
      <c r="C389" s="166"/>
      <c r="D389" s="165"/>
      <c r="E389" s="166"/>
      <c r="F389" s="166"/>
      <c r="G389" s="166"/>
      <c r="H389" s="294"/>
      <c r="I389" s="223"/>
      <c r="J389" s="254"/>
      <c r="K389" s="223"/>
      <c r="L389" s="223"/>
      <c r="M389" s="308"/>
      <c r="N389" s="307" t="str">
        <f t="shared" si="30"/>
        <v/>
      </c>
      <c r="O389" s="307" t="str">
        <f t="shared" si="31"/>
        <v/>
      </c>
      <c r="P389" s="223"/>
      <c r="Q389" s="223"/>
      <c r="R389" s="235">
        <f t="shared" si="32"/>
        <v>0</v>
      </c>
      <c r="S389" s="235">
        <f t="shared" si="33"/>
        <v>0</v>
      </c>
      <c r="T389" s="321"/>
    </row>
    <row r="390" ht="28.5" customHeight="1" spans="1:20">
      <c r="A390" s="36">
        <v>383</v>
      </c>
      <c r="B390" s="166"/>
      <c r="C390" s="166"/>
      <c r="D390" s="165"/>
      <c r="E390" s="166"/>
      <c r="F390" s="166"/>
      <c r="G390" s="166"/>
      <c r="H390" s="294"/>
      <c r="I390" s="223"/>
      <c r="J390" s="254"/>
      <c r="K390" s="223"/>
      <c r="L390" s="223"/>
      <c r="M390" s="308"/>
      <c r="N390" s="307" t="str">
        <f t="shared" si="30"/>
        <v/>
      </c>
      <c r="O390" s="307" t="str">
        <f t="shared" si="31"/>
        <v/>
      </c>
      <c r="P390" s="223"/>
      <c r="Q390" s="223"/>
      <c r="R390" s="235">
        <f t="shared" si="32"/>
        <v>0</v>
      </c>
      <c r="S390" s="235">
        <f t="shared" si="33"/>
        <v>0</v>
      </c>
      <c r="T390" s="321"/>
    </row>
    <row r="391" ht="28.5" customHeight="1" spans="1:20">
      <c r="A391" s="36">
        <v>384</v>
      </c>
      <c r="B391" s="166"/>
      <c r="C391" s="166"/>
      <c r="D391" s="165"/>
      <c r="E391" s="166"/>
      <c r="F391" s="166"/>
      <c r="G391" s="166"/>
      <c r="H391" s="294"/>
      <c r="I391" s="223"/>
      <c r="J391" s="254"/>
      <c r="K391" s="223"/>
      <c r="L391" s="223"/>
      <c r="M391" s="308"/>
      <c r="N391" s="307" t="str">
        <f t="shared" si="30"/>
        <v/>
      </c>
      <c r="O391" s="307" t="str">
        <f t="shared" si="31"/>
        <v/>
      </c>
      <c r="P391" s="223"/>
      <c r="Q391" s="223"/>
      <c r="R391" s="235">
        <f t="shared" si="32"/>
        <v>0</v>
      </c>
      <c r="S391" s="235">
        <f t="shared" si="33"/>
        <v>0</v>
      </c>
      <c r="T391" s="321"/>
    </row>
    <row r="392" ht="28.5" customHeight="1" spans="1:20">
      <c r="A392" s="36">
        <v>385</v>
      </c>
      <c r="B392" s="166"/>
      <c r="C392" s="166"/>
      <c r="D392" s="165"/>
      <c r="E392" s="166"/>
      <c r="F392" s="166"/>
      <c r="G392" s="166"/>
      <c r="H392" s="294"/>
      <c r="I392" s="223"/>
      <c r="J392" s="254"/>
      <c r="K392" s="223"/>
      <c r="L392" s="223"/>
      <c r="M392" s="308"/>
      <c r="N392" s="307" t="str">
        <f t="shared" si="30"/>
        <v/>
      </c>
      <c r="O392" s="307" t="str">
        <f t="shared" si="31"/>
        <v/>
      </c>
      <c r="P392" s="223"/>
      <c r="Q392" s="223"/>
      <c r="R392" s="235">
        <f t="shared" si="32"/>
        <v>0</v>
      </c>
      <c r="S392" s="235">
        <f t="shared" si="33"/>
        <v>0</v>
      </c>
      <c r="T392" s="321"/>
    </row>
    <row r="393" ht="28.5" customHeight="1" spans="1:20">
      <c r="A393" s="36">
        <v>386</v>
      </c>
      <c r="B393" s="166"/>
      <c r="C393" s="166"/>
      <c r="D393" s="165"/>
      <c r="E393" s="166"/>
      <c r="F393" s="166"/>
      <c r="G393" s="166"/>
      <c r="H393" s="294"/>
      <c r="I393" s="223"/>
      <c r="J393" s="254"/>
      <c r="K393" s="223"/>
      <c r="L393" s="223"/>
      <c r="M393" s="308"/>
      <c r="N393" s="307" t="str">
        <f t="shared" si="30"/>
        <v/>
      </c>
      <c r="O393" s="307" t="str">
        <f t="shared" si="31"/>
        <v/>
      </c>
      <c r="P393" s="223"/>
      <c r="Q393" s="223"/>
      <c r="R393" s="235">
        <f t="shared" si="32"/>
        <v>0</v>
      </c>
      <c r="S393" s="235">
        <f t="shared" si="33"/>
        <v>0</v>
      </c>
      <c r="T393" s="321"/>
    </row>
    <row r="394" ht="28.5" customHeight="1" spans="1:20">
      <c r="A394" s="36">
        <v>387</v>
      </c>
      <c r="B394" s="166"/>
      <c r="C394" s="166"/>
      <c r="D394" s="165"/>
      <c r="E394" s="166"/>
      <c r="F394" s="166"/>
      <c r="G394" s="166"/>
      <c r="H394" s="294"/>
      <c r="I394" s="223"/>
      <c r="J394" s="254"/>
      <c r="K394" s="223"/>
      <c r="L394" s="223"/>
      <c r="M394" s="308"/>
      <c r="N394" s="307" t="str">
        <f t="shared" si="30"/>
        <v/>
      </c>
      <c r="O394" s="307" t="str">
        <f t="shared" si="31"/>
        <v/>
      </c>
      <c r="P394" s="223"/>
      <c r="Q394" s="223"/>
      <c r="R394" s="235">
        <f t="shared" si="32"/>
        <v>0</v>
      </c>
      <c r="S394" s="235">
        <f t="shared" si="33"/>
        <v>0</v>
      </c>
      <c r="T394" s="321"/>
    </row>
    <row r="395" ht="28.5" customHeight="1" spans="1:20">
      <c r="A395" s="36">
        <v>388</v>
      </c>
      <c r="B395" s="166"/>
      <c r="C395" s="166"/>
      <c r="D395" s="165"/>
      <c r="E395" s="166"/>
      <c r="F395" s="166"/>
      <c r="G395" s="166"/>
      <c r="H395" s="294"/>
      <c r="I395" s="223"/>
      <c r="J395" s="254"/>
      <c r="K395" s="223"/>
      <c r="L395" s="223"/>
      <c r="M395" s="308"/>
      <c r="N395" s="307" t="str">
        <f t="shared" si="30"/>
        <v/>
      </c>
      <c r="O395" s="307" t="str">
        <f t="shared" si="31"/>
        <v/>
      </c>
      <c r="P395" s="223"/>
      <c r="Q395" s="223"/>
      <c r="R395" s="235">
        <f t="shared" si="32"/>
        <v>0</v>
      </c>
      <c r="S395" s="235">
        <f t="shared" si="33"/>
        <v>0</v>
      </c>
      <c r="T395" s="321"/>
    </row>
    <row r="396" ht="28.5" customHeight="1" spans="1:20">
      <c r="A396" s="36">
        <v>389</v>
      </c>
      <c r="B396" s="166"/>
      <c r="C396" s="166"/>
      <c r="D396" s="165"/>
      <c r="E396" s="166"/>
      <c r="F396" s="166"/>
      <c r="G396" s="166"/>
      <c r="H396" s="294"/>
      <c r="I396" s="223"/>
      <c r="J396" s="254"/>
      <c r="K396" s="223"/>
      <c r="L396" s="223"/>
      <c r="M396" s="308"/>
      <c r="N396" s="307" t="str">
        <f t="shared" si="30"/>
        <v/>
      </c>
      <c r="O396" s="307" t="str">
        <f t="shared" si="31"/>
        <v/>
      </c>
      <c r="P396" s="223"/>
      <c r="Q396" s="223"/>
      <c r="R396" s="235">
        <f t="shared" si="32"/>
        <v>0</v>
      </c>
      <c r="S396" s="235">
        <f t="shared" si="33"/>
        <v>0</v>
      </c>
      <c r="T396" s="321"/>
    </row>
    <row r="397" ht="28.5" customHeight="1" spans="1:20">
      <c r="A397" s="36">
        <v>390</v>
      </c>
      <c r="B397" s="166"/>
      <c r="C397" s="166"/>
      <c r="D397" s="165"/>
      <c r="E397" s="166"/>
      <c r="F397" s="166"/>
      <c r="G397" s="166"/>
      <c r="H397" s="294"/>
      <c r="I397" s="223"/>
      <c r="J397" s="254"/>
      <c r="K397" s="223"/>
      <c r="L397" s="223"/>
      <c r="M397" s="308"/>
      <c r="N397" s="307" t="str">
        <f t="shared" si="30"/>
        <v/>
      </c>
      <c r="O397" s="307" t="str">
        <f t="shared" si="31"/>
        <v/>
      </c>
      <c r="P397" s="223"/>
      <c r="Q397" s="223"/>
      <c r="R397" s="235">
        <f t="shared" si="32"/>
        <v>0</v>
      </c>
      <c r="S397" s="235">
        <f t="shared" si="33"/>
        <v>0</v>
      </c>
      <c r="T397" s="321"/>
    </row>
    <row r="398" ht="28.5" customHeight="1" spans="1:20">
      <c r="A398" s="36">
        <v>391</v>
      </c>
      <c r="B398" s="166"/>
      <c r="C398" s="166"/>
      <c r="D398" s="165"/>
      <c r="E398" s="166"/>
      <c r="F398" s="166"/>
      <c r="G398" s="166"/>
      <c r="H398" s="294"/>
      <c r="I398" s="223"/>
      <c r="J398" s="254"/>
      <c r="K398" s="223"/>
      <c r="L398" s="223"/>
      <c r="M398" s="308"/>
      <c r="N398" s="307" t="str">
        <f t="shared" si="30"/>
        <v/>
      </c>
      <c r="O398" s="307" t="str">
        <f t="shared" si="31"/>
        <v/>
      </c>
      <c r="P398" s="223"/>
      <c r="Q398" s="223"/>
      <c r="R398" s="235">
        <f t="shared" si="32"/>
        <v>0</v>
      </c>
      <c r="S398" s="235">
        <f t="shared" si="33"/>
        <v>0</v>
      </c>
      <c r="T398" s="321"/>
    </row>
    <row r="399" ht="28.5" customHeight="1" spans="1:20">
      <c r="A399" s="36">
        <v>392</v>
      </c>
      <c r="B399" s="166"/>
      <c r="C399" s="166"/>
      <c r="D399" s="165"/>
      <c r="E399" s="166"/>
      <c r="F399" s="166"/>
      <c r="G399" s="166"/>
      <c r="H399" s="294"/>
      <c r="I399" s="223"/>
      <c r="J399" s="254"/>
      <c r="K399" s="223"/>
      <c r="L399" s="223"/>
      <c r="M399" s="308"/>
      <c r="N399" s="307" t="str">
        <f t="shared" si="30"/>
        <v/>
      </c>
      <c r="O399" s="307" t="str">
        <f t="shared" si="31"/>
        <v/>
      </c>
      <c r="P399" s="223"/>
      <c r="Q399" s="223"/>
      <c r="R399" s="235">
        <f t="shared" si="32"/>
        <v>0</v>
      </c>
      <c r="S399" s="235">
        <f t="shared" si="33"/>
        <v>0</v>
      </c>
      <c r="T399" s="321"/>
    </row>
    <row r="400" ht="28.5" customHeight="1" spans="1:20">
      <c r="A400" s="36">
        <v>393</v>
      </c>
      <c r="B400" s="166"/>
      <c r="C400" s="166"/>
      <c r="D400" s="165"/>
      <c r="E400" s="166"/>
      <c r="F400" s="166"/>
      <c r="G400" s="166"/>
      <c r="H400" s="294"/>
      <c r="I400" s="223"/>
      <c r="J400" s="254"/>
      <c r="K400" s="223"/>
      <c r="L400" s="223"/>
      <c r="M400" s="308"/>
      <c r="N400" s="307" t="str">
        <f t="shared" si="30"/>
        <v/>
      </c>
      <c r="O400" s="307" t="str">
        <f t="shared" si="31"/>
        <v/>
      </c>
      <c r="P400" s="223"/>
      <c r="Q400" s="223"/>
      <c r="R400" s="235">
        <f t="shared" si="32"/>
        <v>0</v>
      </c>
      <c r="S400" s="235">
        <f t="shared" si="33"/>
        <v>0</v>
      </c>
      <c r="T400" s="321"/>
    </row>
    <row r="401" ht="28.5" customHeight="1" spans="1:20">
      <c r="A401" s="36">
        <v>394</v>
      </c>
      <c r="B401" s="166"/>
      <c r="C401" s="166"/>
      <c r="D401" s="165"/>
      <c r="E401" s="166"/>
      <c r="F401" s="166"/>
      <c r="G401" s="166"/>
      <c r="H401" s="294"/>
      <c r="I401" s="223"/>
      <c r="J401" s="254"/>
      <c r="K401" s="223"/>
      <c r="L401" s="223"/>
      <c r="M401" s="308"/>
      <c r="N401" s="307" t="str">
        <f t="shared" si="30"/>
        <v/>
      </c>
      <c r="O401" s="307" t="str">
        <f t="shared" si="31"/>
        <v/>
      </c>
      <c r="P401" s="223"/>
      <c r="Q401" s="223"/>
      <c r="R401" s="235">
        <f t="shared" si="32"/>
        <v>0</v>
      </c>
      <c r="S401" s="235">
        <f t="shared" si="33"/>
        <v>0</v>
      </c>
      <c r="T401" s="321"/>
    </row>
    <row r="402" ht="28.5" customHeight="1" spans="1:20">
      <c r="A402" s="36">
        <v>395</v>
      </c>
      <c r="B402" s="166"/>
      <c r="C402" s="166"/>
      <c r="D402" s="165"/>
      <c r="E402" s="166"/>
      <c r="F402" s="166"/>
      <c r="G402" s="166"/>
      <c r="H402" s="294"/>
      <c r="I402" s="223"/>
      <c r="J402" s="254"/>
      <c r="K402" s="223"/>
      <c r="L402" s="223"/>
      <c r="M402" s="308"/>
      <c r="N402" s="307" t="str">
        <f t="shared" si="30"/>
        <v/>
      </c>
      <c r="O402" s="307" t="str">
        <f t="shared" si="31"/>
        <v/>
      </c>
      <c r="P402" s="223"/>
      <c r="Q402" s="223"/>
      <c r="R402" s="235">
        <f t="shared" si="32"/>
        <v>0</v>
      </c>
      <c r="S402" s="235">
        <f t="shared" si="33"/>
        <v>0</v>
      </c>
      <c r="T402" s="321"/>
    </row>
    <row r="403" ht="28.5" customHeight="1" spans="1:20">
      <c r="A403" s="36">
        <v>396</v>
      </c>
      <c r="B403" s="166"/>
      <c r="C403" s="166"/>
      <c r="D403" s="165"/>
      <c r="E403" s="166"/>
      <c r="F403" s="166"/>
      <c r="G403" s="166"/>
      <c r="H403" s="294"/>
      <c r="I403" s="223"/>
      <c r="J403" s="254"/>
      <c r="K403" s="223"/>
      <c r="L403" s="223"/>
      <c r="M403" s="308"/>
      <c r="N403" s="307" t="str">
        <f t="shared" si="30"/>
        <v/>
      </c>
      <c r="O403" s="307" t="str">
        <f t="shared" si="31"/>
        <v/>
      </c>
      <c r="P403" s="223"/>
      <c r="Q403" s="223"/>
      <c r="R403" s="235">
        <f t="shared" si="32"/>
        <v>0</v>
      </c>
      <c r="S403" s="235">
        <f t="shared" si="33"/>
        <v>0</v>
      </c>
      <c r="T403" s="321"/>
    </row>
    <row r="404" ht="28.5" customHeight="1" spans="1:20">
      <c r="A404" s="36">
        <v>397</v>
      </c>
      <c r="B404" s="166"/>
      <c r="C404" s="166"/>
      <c r="D404" s="165"/>
      <c r="E404" s="166"/>
      <c r="F404" s="166"/>
      <c r="G404" s="166"/>
      <c r="H404" s="294"/>
      <c r="I404" s="223"/>
      <c r="J404" s="254"/>
      <c r="K404" s="223"/>
      <c r="L404" s="223"/>
      <c r="M404" s="308"/>
      <c r="N404" s="307" t="str">
        <f t="shared" si="30"/>
        <v/>
      </c>
      <c r="O404" s="307" t="str">
        <f t="shared" si="31"/>
        <v/>
      </c>
      <c r="P404" s="223"/>
      <c r="Q404" s="223"/>
      <c r="R404" s="235">
        <f t="shared" si="32"/>
        <v>0</v>
      </c>
      <c r="S404" s="235">
        <f t="shared" si="33"/>
        <v>0</v>
      </c>
      <c r="T404" s="321"/>
    </row>
    <row r="405" ht="28.5" customHeight="1" spans="1:20">
      <c r="A405" s="36">
        <v>398</v>
      </c>
      <c r="B405" s="166"/>
      <c r="C405" s="166"/>
      <c r="D405" s="165"/>
      <c r="E405" s="166"/>
      <c r="F405" s="166"/>
      <c r="G405" s="166"/>
      <c r="H405" s="294"/>
      <c r="I405" s="223"/>
      <c r="J405" s="254"/>
      <c r="K405" s="223"/>
      <c r="L405" s="223"/>
      <c r="M405" s="308"/>
      <c r="N405" s="307" t="str">
        <f t="shared" si="30"/>
        <v/>
      </c>
      <c r="O405" s="307" t="str">
        <f t="shared" si="31"/>
        <v/>
      </c>
      <c r="P405" s="223"/>
      <c r="Q405" s="223"/>
      <c r="R405" s="235">
        <f t="shared" si="32"/>
        <v>0</v>
      </c>
      <c r="S405" s="235">
        <f t="shared" si="33"/>
        <v>0</v>
      </c>
      <c r="T405" s="321"/>
    </row>
    <row r="406" ht="28.5" customHeight="1" spans="1:20">
      <c r="A406" s="36">
        <v>399</v>
      </c>
      <c r="B406" s="166"/>
      <c r="C406" s="166"/>
      <c r="D406" s="165"/>
      <c r="E406" s="166"/>
      <c r="F406" s="166"/>
      <c r="G406" s="166"/>
      <c r="H406" s="294"/>
      <c r="I406" s="223"/>
      <c r="J406" s="254"/>
      <c r="K406" s="223"/>
      <c r="L406" s="223"/>
      <c r="M406" s="308"/>
      <c r="N406" s="307" t="str">
        <f t="shared" si="30"/>
        <v/>
      </c>
      <c r="O406" s="307" t="str">
        <f t="shared" si="31"/>
        <v/>
      </c>
      <c r="P406" s="223"/>
      <c r="Q406" s="223"/>
      <c r="R406" s="235">
        <f t="shared" si="32"/>
        <v>0</v>
      </c>
      <c r="S406" s="235">
        <f t="shared" si="33"/>
        <v>0</v>
      </c>
      <c r="T406" s="321"/>
    </row>
    <row r="407" ht="28.5" customHeight="1" spans="1:20">
      <c r="A407" s="36">
        <v>400</v>
      </c>
      <c r="B407" s="166"/>
      <c r="C407" s="166"/>
      <c r="D407" s="165"/>
      <c r="E407" s="166"/>
      <c r="F407" s="166"/>
      <c r="G407" s="166"/>
      <c r="H407" s="294"/>
      <c r="I407" s="223"/>
      <c r="J407" s="254"/>
      <c r="K407" s="223"/>
      <c r="L407" s="223"/>
      <c r="M407" s="308"/>
      <c r="N407" s="307" t="str">
        <f t="shared" si="30"/>
        <v/>
      </c>
      <c r="O407" s="307" t="str">
        <f t="shared" si="31"/>
        <v/>
      </c>
      <c r="P407" s="223"/>
      <c r="Q407" s="223"/>
      <c r="R407" s="235">
        <f t="shared" si="32"/>
        <v>0</v>
      </c>
      <c r="S407" s="235">
        <f t="shared" si="33"/>
        <v>0</v>
      </c>
      <c r="T407" s="321"/>
    </row>
    <row r="408" ht="28.5" customHeight="1" spans="1:20">
      <c r="A408" s="36">
        <v>401</v>
      </c>
      <c r="B408" s="166"/>
      <c r="C408" s="166"/>
      <c r="D408" s="165"/>
      <c r="E408" s="166"/>
      <c r="F408" s="166"/>
      <c r="G408" s="166"/>
      <c r="H408" s="294"/>
      <c r="I408" s="223"/>
      <c r="J408" s="254"/>
      <c r="K408" s="223"/>
      <c r="L408" s="223"/>
      <c r="M408" s="308"/>
      <c r="N408" s="307" t="str">
        <f t="shared" si="30"/>
        <v/>
      </c>
      <c r="O408" s="307" t="str">
        <f t="shared" si="31"/>
        <v/>
      </c>
      <c r="P408" s="223"/>
      <c r="Q408" s="223"/>
      <c r="R408" s="235">
        <f t="shared" si="32"/>
        <v>0</v>
      </c>
      <c r="S408" s="235">
        <f t="shared" si="33"/>
        <v>0</v>
      </c>
      <c r="T408" s="321"/>
    </row>
    <row r="409" ht="28.5" customHeight="1" spans="1:20">
      <c r="A409" s="36">
        <v>402</v>
      </c>
      <c r="B409" s="166"/>
      <c r="C409" s="166"/>
      <c r="D409" s="165"/>
      <c r="E409" s="166"/>
      <c r="F409" s="166"/>
      <c r="G409" s="166"/>
      <c r="H409" s="294"/>
      <c r="I409" s="223"/>
      <c r="J409" s="254"/>
      <c r="K409" s="223"/>
      <c r="L409" s="223"/>
      <c r="M409" s="308"/>
      <c r="N409" s="307" t="str">
        <f t="shared" si="30"/>
        <v/>
      </c>
      <c r="O409" s="307" t="str">
        <f t="shared" si="31"/>
        <v/>
      </c>
      <c r="P409" s="223"/>
      <c r="Q409" s="223"/>
      <c r="R409" s="235">
        <f t="shared" si="32"/>
        <v>0</v>
      </c>
      <c r="S409" s="235">
        <f t="shared" si="33"/>
        <v>0</v>
      </c>
      <c r="T409" s="321"/>
    </row>
    <row r="410" ht="28.5" customHeight="1" spans="1:20">
      <c r="A410" s="36">
        <v>403</v>
      </c>
      <c r="B410" s="166"/>
      <c r="C410" s="166"/>
      <c r="D410" s="165"/>
      <c r="E410" s="166"/>
      <c r="F410" s="166"/>
      <c r="G410" s="166"/>
      <c r="H410" s="294"/>
      <c r="I410" s="223"/>
      <c r="J410" s="254"/>
      <c r="K410" s="223"/>
      <c r="L410" s="223"/>
      <c r="M410" s="308"/>
      <c r="N410" s="307" t="str">
        <f t="shared" si="30"/>
        <v/>
      </c>
      <c r="O410" s="307" t="str">
        <f t="shared" si="31"/>
        <v/>
      </c>
      <c r="P410" s="223"/>
      <c r="Q410" s="223"/>
      <c r="R410" s="235">
        <f t="shared" si="32"/>
        <v>0</v>
      </c>
      <c r="S410" s="235">
        <f t="shared" si="33"/>
        <v>0</v>
      </c>
      <c r="T410" s="321"/>
    </row>
    <row r="411" ht="28.5" customHeight="1" spans="1:20">
      <c r="A411" s="36">
        <v>404</v>
      </c>
      <c r="B411" s="166"/>
      <c r="C411" s="166"/>
      <c r="D411" s="165"/>
      <c r="E411" s="166"/>
      <c r="F411" s="166"/>
      <c r="G411" s="166"/>
      <c r="H411" s="294"/>
      <c r="I411" s="223"/>
      <c r="J411" s="254"/>
      <c r="K411" s="223"/>
      <c r="L411" s="223"/>
      <c r="M411" s="308"/>
      <c r="N411" s="307" t="str">
        <f t="shared" si="30"/>
        <v/>
      </c>
      <c r="O411" s="307" t="str">
        <f t="shared" si="31"/>
        <v/>
      </c>
      <c r="P411" s="223"/>
      <c r="Q411" s="223"/>
      <c r="R411" s="235">
        <f t="shared" si="32"/>
        <v>0</v>
      </c>
      <c r="S411" s="235">
        <f t="shared" si="33"/>
        <v>0</v>
      </c>
      <c r="T411" s="321"/>
    </row>
    <row r="412" ht="28.5" customHeight="1" spans="1:20">
      <c r="A412" s="36">
        <v>405</v>
      </c>
      <c r="B412" s="166"/>
      <c r="C412" s="166"/>
      <c r="D412" s="165"/>
      <c r="E412" s="166"/>
      <c r="F412" s="166"/>
      <c r="G412" s="166"/>
      <c r="H412" s="294"/>
      <c r="I412" s="223"/>
      <c r="J412" s="254"/>
      <c r="K412" s="223"/>
      <c r="L412" s="223"/>
      <c r="M412" s="308"/>
      <c r="N412" s="307" t="str">
        <f t="shared" si="30"/>
        <v/>
      </c>
      <c r="O412" s="307" t="str">
        <f t="shared" si="31"/>
        <v/>
      </c>
      <c r="P412" s="223"/>
      <c r="Q412" s="223"/>
      <c r="R412" s="235">
        <f t="shared" si="32"/>
        <v>0</v>
      </c>
      <c r="S412" s="235">
        <f t="shared" si="33"/>
        <v>0</v>
      </c>
      <c r="T412" s="321"/>
    </row>
    <row r="413" ht="28.5" customHeight="1" spans="1:20">
      <c r="A413" s="36">
        <v>406</v>
      </c>
      <c r="B413" s="166"/>
      <c r="C413" s="166"/>
      <c r="D413" s="165"/>
      <c r="E413" s="166"/>
      <c r="F413" s="166"/>
      <c r="G413" s="166"/>
      <c r="H413" s="294"/>
      <c r="I413" s="223"/>
      <c r="J413" s="254"/>
      <c r="K413" s="223"/>
      <c r="L413" s="223"/>
      <c r="M413" s="308"/>
      <c r="N413" s="307" t="str">
        <f t="shared" si="30"/>
        <v/>
      </c>
      <c r="O413" s="307" t="str">
        <f t="shared" si="31"/>
        <v/>
      </c>
      <c r="P413" s="223"/>
      <c r="Q413" s="223"/>
      <c r="R413" s="235">
        <f t="shared" si="32"/>
        <v>0</v>
      </c>
      <c r="S413" s="235">
        <f t="shared" si="33"/>
        <v>0</v>
      </c>
      <c r="T413" s="321"/>
    </row>
    <row r="414" ht="28.5" customHeight="1" spans="1:20">
      <c r="A414" s="36">
        <v>407</v>
      </c>
      <c r="B414" s="166"/>
      <c r="C414" s="166"/>
      <c r="D414" s="165"/>
      <c r="E414" s="166"/>
      <c r="F414" s="166"/>
      <c r="G414" s="166"/>
      <c r="H414" s="294"/>
      <c r="I414" s="223"/>
      <c r="J414" s="254"/>
      <c r="K414" s="223"/>
      <c r="L414" s="223"/>
      <c r="M414" s="308"/>
      <c r="N414" s="307" t="str">
        <f t="shared" si="30"/>
        <v/>
      </c>
      <c r="O414" s="307" t="str">
        <f t="shared" si="31"/>
        <v/>
      </c>
      <c r="P414" s="223"/>
      <c r="Q414" s="223"/>
      <c r="R414" s="235">
        <f t="shared" si="32"/>
        <v>0</v>
      </c>
      <c r="S414" s="235">
        <f t="shared" si="33"/>
        <v>0</v>
      </c>
      <c r="T414" s="321"/>
    </row>
    <row r="415" ht="28.5" customHeight="1" spans="1:20">
      <c r="A415" s="36">
        <v>408</v>
      </c>
      <c r="B415" s="166"/>
      <c r="C415" s="166"/>
      <c r="D415" s="165"/>
      <c r="E415" s="166"/>
      <c r="F415" s="166"/>
      <c r="G415" s="166"/>
      <c r="H415" s="294"/>
      <c r="I415" s="223"/>
      <c r="J415" s="254"/>
      <c r="K415" s="223"/>
      <c r="L415" s="223"/>
      <c r="M415" s="308"/>
      <c r="N415" s="307" t="str">
        <f t="shared" si="30"/>
        <v/>
      </c>
      <c r="O415" s="307" t="str">
        <f t="shared" si="31"/>
        <v/>
      </c>
      <c r="P415" s="223"/>
      <c r="Q415" s="223"/>
      <c r="R415" s="235">
        <f t="shared" si="32"/>
        <v>0</v>
      </c>
      <c r="S415" s="235">
        <f t="shared" si="33"/>
        <v>0</v>
      </c>
      <c r="T415" s="321"/>
    </row>
    <row r="416" ht="28.5" customHeight="1" spans="1:20">
      <c r="A416" s="36">
        <v>409</v>
      </c>
      <c r="B416" s="166"/>
      <c r="C416" s="166"/>
      <c r="D416" s="165"/>
      <c r="E416" s="166"/>
      <c r="F416" s="166"/>
      <c r="G416" s="166"/>
      <c r="H416" s="294"/>
      <c r="I416" s="223"/>
      <c r="J416" s="254"/>
      <c r="K416" s="223"/>
      <c r="L416" s="223"/>
      <c r="M416" s="308"/>
      <c r="N416" s="307" t="str">
        <f t="shared" si="30"/>
        <v/>
      </c>
      <c r="O416" s="307" t="str">
        <f t="shared" si="31"/>
        <v/>
      </c>
      <c r="P416" s="223"/>
      <c r="Q416" s="223"/>
      <c r="R416" s="235">
        <f t="shared" si="32"/>
        <v>0</v>
      </c>
      <c r="S416" s="235">
        <f t="shared" si="33"/>
        <v>0</v>
      </c>
      <c r="T416" s="321"/>
    </row>
    <row r="417" ht="28.5" customHeight="1" spans="1:20">
      <c r="A417" s="36">
        <v>410</v>
      </c>
      <c r="B417" s="166"/>
      <c r="C417" s="166"/>
      <c r="D417" s="165"/>
      <c r="E417" s="166"/>
      <c r="F417" s="166"/>
      <c r="G417" s="166"/>
      <c r="H417" s="294"/>
      <c r="I417" s="223"/>
      <c r="J417" s="254"/>
      <c r="K417" s="223"/>
      <c r="L417" s="223"/>
      <c r="M417" s="308"/>
      <c r="N417" s="307" t="str">
        <f t="shared" si="30"/>
        <v/>
      </c>
      <c r="O417" s="307" t="str">
        <f t="shared" si="31"/>
        <v/>
      </c>
      <c r="P417" s="223"/>
      <c r="Q417" s="223"/>
      <c r="R417" s="235">
        <f t="shared" si="32"/>
        <v>0</v>
      </c>
      <c r="S417" s="235">
        <f t="shared" si="33"/>
        <v>0</v>
      </c>
      <c r="T417" s="321"/>
    </row>
    <row r="418" ht="28.5" customHeight="1" spans="1:20">
      <c r="A418" s="36">
        <v>411</v>
      </c>
      <c r="B418" s="166"/>
      <c r="C418" s="166"/>
      <c r="D418" s="165"/>
      <c r="E418" s="166"/>
      <c r="F418" s="166"/>
      <c r="G418" s="166"/>
      <c r="H418" s="294"/>
      <c r="I418" s="223"/>
      <c r="J418" s="254"/>
      <c r="K418" s="223"/>
      <c r="L418" s="223"/>
      <c r="M418" s="308"/>
      <c r="N418" s="307" t="str">
        <f t="shared" si="30"/>
        <v/>
      </c>
      <c r="O418" s="307" t="str">
        <f t="shared" si="31"/>
        <v/>
      </c>
      <c r="P418" s="223"/>
      <c r="Q418" s="223"/>
      <c r="R418" s="235">
        <f t="shared" si="32"/>
        <v>0</v>
      </c>
      <c r="S418" s="235">
        <f t="shared" si="33"/>
        <v>0</v>
      </c>
      <c r="T418" s="321"/>
    </row>
    <row r="419" ht="28.5" customHeight="1" spans="1:20">
      <c r="A419" s="36">
        <v>412</v>
      </c>
      <c r="B419" s="166"/>
      <c r="C419" s="166"/>
      <c r="D419" s="165"/>
      <c r="E419" s="166"/>
      <c r="F419" s="166"/>
      <c r="G419" s="166"/>
      <c r="H419" s="294"/>
      <c r="I419" s="223"/>
      <c r="J419" s="254"/>
      <c r="K419" s="223"/>
      <c r="L419" s="223"/>
      <c r="M419" s="308"/>
      <c r="N419" s="307" t="str">
        <f t="shared" si="30"/>
        <v/>
      </c>
      <c r="O419" s="307" t="str">
        <f t="shared" si="31"/>
        <v/>
      </c>
      <c r="P419" s="223"/>
      <c r="Q419" s="223"/>
      <c r="R419" s="235">
        <f t="shared" si="32"/>
        <v>0</v>
      </c>
      <c r="S419" s="235">
        <f t="shared" si="33"/>
        <v>0</v>
      </c>
      <c r="T419" s="321"/>
    </row>
    <row r="420" ht="28.5" customHeight="1" spans="1:20">
      <c r="A420" s="36">
        <v>413</v>
      </c>
      <c r="B420" s="166"/>
      <c r="C420" s="166"/>
      <c r="D420" s="165"/>
      <c r="E420" s="166"/>
      <c r="F420" s="166"/>
      <c r="G420" s="166"/>
      <c r="H420" s="294"/>
      <c r="I420" s="223"/>
      <c r="J420" s="254"/>
      <c r="K420" s="223"/>
      <c r="L420" s="223"/>
      <c r="M420" s="308"/>
      <c r="N420" s="307" t="str">
        <f t="shared" si="30"/>
        <v/>
      </c>
      <c r="O420" s="307" t="str">
        <f t="shared" si="31"/>
        <v/>
      </c>
      <c r="P420" s="223"/>
      <c r="Q420" s="223"/>
      <c r="R420" s="235">
        <f t="shared" si="32"/>
        <v>0</v>
      </c>
      <c r="S420" s="235">
        <f t="shared" si="33"/>
        <v>0</v>
      </c>
      <c r="T420" s="321"/>
    </row>
    <row r="421" ht="28.5" customHeight="1" spans="1:20">
      <c r="A421" s="36">
        <v>414</v>
      </c>
      <c r="B421" s="166"/>
      <c r="C421" s="166"/>
      <c r="D421" s="165"/>
      <c r="E421" s="166"/>
      <c r="F421" s="166"/>
      <c r="G421" s="166"/>
      <c r="H421" s="294"/>
      <c r="I421" s="223"/>
      <c r="J421" s="254"/>
      <c r="K421" s="223"/>
      <c r="L421" s="223"/>
      <c r="M421" s="308"/>
      <c r="N421" s="307" t="str">
        <f t="shared" si="30"/>
        <v/>
      </c>
      <c r="O421" s="307" t="str">
        <f t="shared" si="31"/>
        <v/>
      </c>
      <c r="P421" s="223"/>
      <c r="Q421" s="223"/>
      <c r="R421" s="235">
        <f t="shared" si="32"/>
        <v>0</v>
      </c>
      <c r="S421" s="235">
        <f t="shared" si="33"/>
        <v>0</v>
      </c>
      <c r="T421" s="321"/>
    </row>
    <row r="422" ht="28.5" customHeight="1" spans="1:20">
      <c r="A422" s="36">
        <v>415</v>
      </c>
      <c r="B422" s="166"/>
      <c r="C422" s="166"/>
      <c r="D422" s="165"/>
      <c r="E422" s="166"/>
      <c r="F422" s="166"/>
      <c r="G422" s="166"/>
      <c r="H422" s="294"/>
      <c r="I422" s="223"/>
      <c r="J422" s="254"/>
      <c r="K422" s="223"/>
      <c r="L422" s="223"/>
      <c r="M422" s="308"/>
      <c r="N422" s="307" t="str">
        <f t="shared" si="30"/>
        <v/>
      </c>
      <c r="O422" s="307" t="str">
        <f t="shared" si="31"/>
        <v/>
      </c>
      <c r="P422" s="223"/>
      <c r="Q422" s="223"/>
      <c r="R422" s="235">
        <f t="shared" si="32"/>
        <v>0</v>
      </c>
      <c r="S422" s="235">
        <f t="shared" si="33"/>
        <v>0</v>
      </c>
      <c r="T422" s="321"/>
    </row>
    <row r="423" ht="28.5" customHeight="1" spans="1:20">
      <c r="A423" s="36">
        <v>416</v>
      </c>
      <c r="B423" s="166"/>
      <c r="C423" s="166"/>
      <c r="D423" s="165"/>
      <c r="E423" s="166"/>
      <c r="F423" s="166"/>
      <c r="G423" s="166"/>
      <c r="H423" s="294"/>
      <c r="I423" s="223"/>
      <c r="J423" s="254"/>
      <c r="K423" s="223"/>
      <c r="L423" s="223"/>
      <c r="M423" s="308"/>
      <c r="N423" s="307" t="str">
        <f t="shared" si="30"/>
        <v/>
      </c>
      <c r="O423" s="307" t="str">
        <f t="shared" si="31"/>
        <v/>
      </c>
      <c r="P423" s="223"/>
      <c r="Q423" s="223"/>
      <c r="R423" s="235">
        <f t="shared" si="32"/>
        <v>0</v>
      </c>
      <c r="S423" s="235">
        <f t="shared" si="33"/>
        <v>0</v>
      </c>
      <c r="T423" s="321"/>
    </row>
    <row r="424" ht="28.5" customHeight="1" spans="1:20">
      <c r="A424" s="36">
        <v>417</v>
      </c>
      <c r="B424" s="166"/>
      <c r="C424" s="166"/>
      <c r="D424" s="165"/>
      <c r="E424" s="166"/>
      <c r="F424" s="166"/>
      <c r="G424" s="166"/>
      <c r="H424" s="294"/>
      <c r="I424" s="223"/>
      <c r="J424" s="254"/>
      <c r="K424" s="223"/>
      <c r="L424" s="223"/>
      <c r="M424" s="308"/>
      <c r="N424" s="307" t="str">
        <f t="shared" si="30"/>
        <v/>
      </c>
      <c r="O424" s="307" t="str">
        <f t="shared" si="31"/>
        <v/>
      </c>
      <c r="P424" s="223"/>
      <c r="Q424" s="223"/>
      <c r="R424" s="235">
        <f t="shared" si="32"/>
        <v>0</v>
      </c>
      <c r="S424" s="235">
        <f t="shared" si="33"/>
        <v>0</v>
      </c>
      <c r="T424" s="321"/>
    </row>
    <row r="425" ht="28.5" customHeight="1" spans="1:20">
      <c r="A425" s="36">
        <v>418</v>
      </c>
      <c r="B425" s="166"/>
      <c r="C425" s="166"/>
      <c r="D425" s="165"/>
      <c r="E425" s="166"/>
      <c r="F425" s="166"/>
      <c r="G425" s="166"/>
      <c r="H425" s="294"/>
      <c r="I425" s="223"/>
      <c r="J425" s="254"/>
      <c r="K425" s="223"/>
      <c r="L425" s="223"/>
      <c r="M425" s="308"/>
      <c r="N425" s="307" t="str">
        <f t="shared" si="30"/>
        <v/>
      </c>
      <c r="O425" s="307" t="str">
        <f t="shared" si="31"/>
        <v/>
      </c>
      <c r="P425" s="223"/>
      <c r="Q425" s="223"/>
      <c r="R425" s="235">
        <f t="shared" si="32"/>
        <v>0</v>
      </c>
      <c r="S425" s="235">
        <f t="shared" si="33"/>
        <v>0</v>
      </c>
      <c r="T425" s="321"/>
    </row>
    <row r="426" ht="28.5" customHeight="1" spans="1:20">
      <c r="A426" s="36">
        <v>419</v>
      </c>
      <c r="B426" s="166"/>
      <c r="C426" s="166"/>
      <c r="D426" s="165"/>
      <c r="E426" s="166"/>
      <c r="F426" s="166"/>
      <c r="G426" s="166"/>
      <c r="H426" s="294"/>
      <c r="I426" s="223"/>
      <c r="J426" s="254"/>
      <c r="K426" s="223"/>
      <c r="L426" s="223"/>
      <c r="M426" s="308"/>
      <c r="N426" s="307" t="str">
        <f t="shared" si="30"/>
        <v/>
      </c>
      <c r="O426" s="307" t="str">
        <f t="shared" si="31"/>
        <v/>
      </c>
      <c r="P426" s="223"/>
      <c r="Q426" s="223"/>
      <c r="R426" s="235">
        <f t="shared" si="32"/>
        <v>0</v>
      </c>
      <c r="S426" s="235">
        <f t="shared" si="33"/>
        <v>0</v>
      </c>
      <c r="T426" s="321"/>
    </row>
    <row r="427" ht="28.5" customHeight="1" spans="1:20">
      <c r="A427" s="36">
        <v>420</v>
      </c>
      <c r="B427" s="166"/>
      <c r="C427" s="166"/>
      <c r="D427" s="165"/>
      <c r="E427" s="166"/>
      <c r="F427" s="166"/>
      <c r="G427" s="166"/>
      <c r="H427" s="294"/>
      <c r="I427" s="223"/>
      <c r="J427" s="254"/>
      <c r="K427" s="223"/>
      <c r="L427" s="223"/>
      <c r="M427" s="308"/>
      <c r="N427" s="307" t="str">
        <f t="shared" ref="N427:N490" si="34">IFERROR(L427/K427,"")</f>
        <v/>
      </c>
      <c r="O427" s="307" t="str">
        <f t="shared" ref="O427:O490" si="35">IFERROR(M427/L427,"")</f>
        <v/>
      </c>
      <c r="P427" s="223"/>
      <c r="Q427" s="223"/>
      <c r="R427" s="235">
        <f t="shared" ref="R427:R490" si="36">P427*(K427-L427)+Q427*(L427-M427)</f>
        <v>0</v>
      </c>
      <c r="S427" s="235">
        <f t="shared" ref="S427:S490" si="37">I427*K427-R427</f>
        <v>0</v>
      </c>
      <c r="T427" s="321"/>
    </row>
    <row r="428" ht="28.5" customHeight="1" spans="1:20">
      <c r="A428" s="36">
        <v>421</v>
      </c>
      <c r="B428" s="166"/>
      <c r="C428" s="166"/>
      <c r="D428" s="165"/>
      <c r="E428" s="166"/>
      <c r="F428" s="166"/>
      <c r="G428" s="166"/>
      <c r="H428" s="294"/>
      <c r="I428" s="223"/>
      <c r="J428" s="254"/>
      <c r="K428" s="223"/>
      <c r="L428" s="223"/>
      <c r="M428" s="308"/>
      <c r="N428" s="307" t="str">
        <f t="shared" si="34"/>
        <v/>
      </c>
      <c r="O428" s="307" t="str">
        <f t="shared" si="35"/>
        <v/>
      </c>
      <c r="P428" s="223"/>
      <c r="Q428" s="223"/>
      <c r="R428" s="235">
        <f t="shared" si="36"/>
        <v>0</v>
      </c>
      <c r="S428" s="235">
        <f t="shared" si="37"/>
        <v>0</v>
      </c>
      <c r="T428" s="321"/>
    </row>
    <row r="429" ht="28.5" customHeight="1" spans="1:20">
      <c r="A429" s="36">
        <v>422</v>
      </c>
      <c r="B429" s="166"/>
      <c r="C429" s="166"/>
      <c r="D429" s="165"/>
      <c r="E429" s="166"/>
      <c r="F429" s="166"/>
      <c r="G429" s="166"/>
      <c r="H429" s="294"/>
      <c r="I429" s="223"/>
      <c r="J429" s="254"/>
      <c r="K429" s="223"/>
      <c r="L429" s="223"/>
      <c r="M429" s="308"/>
      <c r="N429" s="307" t="str">
        <f t="shared" si="34"/>
        <v/>
      </c>
      <c r="O429" s="307" t="str">
        <f t="shared" si="35"/>
        <v/>
      </c>
      <c r="P429" s="223"/>
      <c r="Q429" s="223"/>
      <c r="R429" s="235">
        <f t="shared" si="36"/>
        <v>0</v>
      </c>
      <c r="S429" s="235">
        <f t="shared" si="37"/>
        <v>0</v>
      </c>
      <c r="T429" s="321"/>
    </row>
    <row r="430" ht="28.5" customHeight="1" spans="1:20">
      <c r="A430" s="36">
        <v>423</v>
      </c>
      <c r="B430" s="166"/>
      <c r="C430" s="166"/>
      <c r="D430" s="165"/>
      <c r="E430" s="166"/>
      <c r="F430" s="166"/>
      <c r="G430" s="166"/>
      <c r="H430" s="294"/>
      <c r="I430" s="223"/>
      <c r="J430" s="254"/>
      <c r="K430" s="223"/>
      <c r="L430" s="223"/>
      <c r="M430" s="308"/>
      <c r="N430" s="307" t="str">
        <f t="shared" si="34"/>
        <v/>
      </c>
      <c r="O430" s="307" t="str">
        <f t="shared" si="35"/>
        <v/>
      </c>
      <c r="P430" s="223"/>
      <c r="Q430" s="223"/>
      <c r="R430" s="235">
        <f t="shared" si="36"/>
        <v>0</v>
      </c>
      <c r="S430" s="235">
        <f t="shared" si="37"/>
        <v>0</v>
      </c>
      <c r="T430" s="321"/>
    </row>
    <row r="431" ht="28.5" customHeight="1" spans="1:20">
      <c r="A431" s="36">
        <v>424</v>
      </c>
      <c r="B431" s="166"/>
      <c r="C431" s="166"/>
      <c r="D431" s="165"/>
      <c r="E431" s="166"/>
      <c r="F431" s="166"/>
      <c r="G431" s="166"/>
      <c r="H431" s="294"/>
      <c r="I431" s="223"/>
      <c r="J431" s="254"/>
      <c r="K431" s="223"/>
      <c r="L431" s="223"/>
      <c r="M431" s="308"/>
      <c r="N431" s="307" t="str">
        <f t="shared" si="34"/>
        <v/>
      </c>
      <c r="O431" s="307" t="str">
        <f t="shared" si="35"/>
        <v/>
      </c>
      <c r="P431" s="223"/>
      <c r="Q431" s="223"/>
      <c r="R431" s="235">
        <f t="shared" si="36"/>
        <v>0</v>
      </c>
      <c r="S431" s="235">
        <f t="shared" si="37"/>
        <v>0</v>
      </c>
      <c r="T431" s="321"/>
    </row>
    <row r="432" ht="28.5" customHeight="1" spans="1:20">
      <c r="A432" s="36">
        <v>425</v>
      </c>
      <c r="B432" s="166"/>
      <c r="C432" s="166"/>
      <c r="D432" s="165"/>
      <c r="E432" s="166"/>
      <c r="F432" s="166"/>
      <c r="G432" s="166"/>
      <c r="H432" s="294"/>
      <c r="I432" s="223"/>
      <c r="J432" s="254"/>
      <c r="K432" s="223"/>
      <c r="L432" s="223"/>
      <c r="M432" s="308"/>
      <c r="N432" s="307" t="str">
        <f t="shared" si="34"/>
        <v/>
      </c>
      <c r="O432" s="307" t="str">
        <f t="shared" si="35"/>
        <v/>
      </c>
      <c r="P432" s="223"/>
      <c r="Q432" s="223"/>
      <c r="R432" s="235">
        <f t="shared" si="36"/>
        <v>0</v>
      </c>
      <c r="S432" s="235">
        <f t="shared" si="37"/>
        <v>0</v>
      </c>
      <c r="T432" s="321"/>
    </row>
    <row r="433" ht="28.5" customHeight="1" spans="1:20">
      <c r="A433" s="36">
        <v>426</v>
      </c>
      <c r="B433" s="166"/>
      <c r="C433" s="166"/>
      <c r="D433" s="165"/>
      <c r="E433" s="166"/>
      <c r="F433" s="166"/>
      <c r="G433" s="166"/>
      <c r="H433" s="294"/>
      <c r="I433" s="223"/>
      <c r="J433" s="254"/>
      <c r="K433" s="223"/>
      <c r="L433" s="223"/>
      <c r="M433" s="308"/>
      <c r="N433" s="307" t="str">
        <f t="shared" si="34"/>
        <v/>
      </c>
      <c r="O433" s="307" t="str">
        <f t="shared" si="35"/>
        <v/>
      </c>
      <c r="P433" s="223"/>
      <c r="Q433" s="223"/>
      <c r="R433" s="235">
        <f t="shared" si="36"/>
        <v>0</v>
      </c>
      <c r="S433" s="235">
        <f t="shared" si="37"/>
        <v>0</v>
      </c>
      <c r="T433" s="321"/>
    </row>
    <row r="434" ht="28.5" customHeight="1" spans="1:20">
      <c r="A434" s="36">
        <v>427</v>
      </c>
      <c r="B434" s="166"/>
      <c r="C434" s="166"/>
      <c r="D434" s="165"/>
      <c r="E434" s="166"/>
      <c r="F434" s="166"/>
      <c r="G434" s="166"/>
      <c r="H434" s="294"/>
      <c r="I434" s="223"/>
      <c r="J434" s="254"/>
      <c r="K434" s="223"/>
      <c r="L434" s="223"/>
      <c r="M434" s="308"/>
      <c r="N434" s="307" t="str">
        <f t="shared" si="34"/>
        <v/>
      </c>
      <c r="O434" s="307" t="str">
        <f t="shared" si="35"/>
        <v/>
      </c>
      <c r="P434" s="223"/>
      <c r="Q434" s="223"/>
      <c r="R434" s="235">
        <f t="shared" si="36"/>
        <v>0</v>
      </c>
      <c r="S434" s="235">
        <f t="shared" si="37"/>
        <v>0</v>
      </c>
      <c r="T434" s="321"/>
    </row>
    <row r="435" ht="28.5" customHeight="1" spans="1:20">
      <c r="A435" s="36">
        <v>428</v>
      </c>
      <c r="B435" s="166"/>
      <c r="C435" s="166"/>
      <c r="D435" s="165"/>
      <c r="E435" s="166"/>
      <c r="F435" s="166"/>
      <c r="G435" s="166"/>
      <c r="H435" s="294"/>
      <c r="I435" s="223"/>
      <c r="J435" s="254"/>
      <c r="K435" s="223"/>
      <c r="L435" s="223"/>
      <c r="M435" s="308"/>
      <c r="N435" s="307" t="str">
        <f t="shared" si="34"/>
        <v/>
      </c>
      <c r="O435" s="307" t="str">
        <f t="shared" si="35"/>
        <v/>
      </c>
      <c r="P435" s="223"/>
      <c r="Q435" s="223"/>
      <c r="R435" s="235">
        <f t="shared" si="36"/>
        <v>0</v>
      </c>
      <c r="S435" s="235">
        <f t="shared" si="37"/>
        <v>0</v>
      </c>
      <c r="T435" s="321"/>
    </row>
    <row r="436" ht="28.5" customHeight="1" spans="1:20">
      <c r="A436" s="36">
        <v>429</v>
      </c>
      <c r="B436" s="166"/>
      <c r="C436" s="166"/>
      <c r="D436" s="165"/>
      <c r="E436" s="166"/>
      <c r="F436" s="166"/>
      <c r="G436" s="166"/>
      <c r="H436" s="294"/>
      <c r="I436" s="223"/>
      <c r="J436" s="254"/>
      <c r="K436" s="223"/>
      <c r="L436" s="223"/>
      <c r="M436" s="308"/>
      <c r="N436" s="307" t="str">
        <f t="shared" si="34"/>
        <v/>
      </c>
      <c r="O436" s="307" t="str">
        <f t="shared" si="35"/>
        <v/>
      </c>
      <c r="P436" s="223"/>
      <c r="Q436" s="223"/>
      <c r="R436" s="235">
        <f t="shared" si="36"/>
        <v>0</v>
      </c>
      <c r="S436" s="235">
        <f t="shared" si="37"/>
        <v>0</v>
      </c>
      <c r="T436" s="321"/>
    </row>
    <row r="437" ht="28.5" customHeight="1" spans="1:20">
      <c r="A437" s="36">
        <v>430</v>
      </c>
      <c r="B437" s="166"/>
      <c r="C437" s="166"/>
      <c r="D437" s="165"/>
      <c r="E437" s="166"/>
      <c r="F437" s="166"/>
      <c r="G437" s="166"/>
      <c r="H437" s="294"/>
      <c r="I437" s="223"/>
      <c r="J437" s="254"/>
      <c r="K437" s="223"/>
      <c r="L437" s="223"/>
      <c r="M437" s="308"/>
      <c r="N437" s="307" t="str">
        <f t="shared" si="34"/>
        <v/>
      </c>
      <c r="O437" s="307" t="str">
        <f t="shared" si="35"/>
        <v/>
      </c>
      <c r="P437" s="223"/>
      <c r="Q437" s="223"/>
      <c r="R437" s="235">
        <f t="shared" si="36"/>
        <v>0</v>
      </c>
      <c r="S437" s="235">
        <f t="shared" si="37"/>
        <v>0</v>
      </c>
      <c r="T437" s="321"/>
    </row>
    <row r="438" ht="28.5" customHeight="1" spans="1:20">
      <c r="A438" s="36">
        <v>431</v>
      </c>
      <c r="B438" s="166"/>
      <c r="C438" s="166"/>
      <c r="D438" s="165"/>
      <c r="E438" s="166"/>
      <c r="F438" s="166"/>
      <c r="G438" s="166"/>
      <c r="H438" s="294"/>
      <c r="I438" s="223"/>
      <c r="J438" s="254"/>
      <c r="K438" s="223"/>
      <c r="L438" s="223"/>
      <c r="M438" s="308"/>
      <c r="N438" s="307" t="str">
        <f t="shared" si="34"/>
        <v/>
      </c>
      <c r="O438" s="307" t="str">
        <f t="shared" si="35"/>
        <v/>
      </c>
      <c r="P438" s="223"/>
      <c r="Q438" s="223"/>
      <c r="R438" s="235">
        <f t="shared" si="36"/>
        <v>0</v>
      </c>
      <c r="S438" s="235">
        <f t="shared" si="37"/>
        <v>0</v>
      </c>
      <c r="T438" s="321"/>
    </row>
    <row r="439" ht="28.5" customHeight="1" spans="1:20">
      <c r="A439" s="36">
        <v>432</v>
      </c>
      <c r="B439" s="166"/>
      <c r="C439" s="166"/>
      <c r="D439" s="165"/>
      <c r="E439" s="166"/>
      <c r="F439" s="166"/>
      <c r="G439" s="166"/>
      <c r="H439" s="294"/>
      <c r="I439" s="223"/>
      <c r="J439" s="254"/>
      <c r="K439" s="223"/>
      <c r="L439" s="223"/>
      <c r="M439" s="308"/>
      <c r="N439" s="307" t="str">
        <f t="shared" si="34"/>
        <v/>
      </c>
      <c r="O439" s="307" t="str">
        <f t="shared" si="35"/>
        <v/>
      </c>
      <c r="P439" s="223"/>
      <c r="Q439" s="223"/>
      <c r="R439" s="235">
        <f t="shared" si="36"/>
        <v>0</v>
      </c>
      <c r="S439" s="235">
        <f t="shared" si="37"/>
        <v>0</v>
      </c>
      <c r="T439" s="321"/>
    </row>
    <row r="440" ht="28.5" customHeight="1" spans="1:20">
      <c r="A440" s="36">
        <v>433</v>
      </c>
      <c r="B440" s="166"/>
      <c r="C440" s="166"/>
      <c r="D440" s="165"/>
      <c r="E440" s="166"/>
      <c r="F440" s="166"/>
      <c r="G440" s="166"/>
      <c r="H440" s="294"/>
      <c r="I440" s="223"/>
      <c r="J440" s="254"/>
      <c r="K440" s="223"/>
      <c r="L440" s="223"/>
      <c r="M440" s="308"/>
      <c r="N440" s="307" t="str">
        <f t="shared" si="34"/>
        <v/>
      </c>
      <c r="O440" s="307" t="str">
        <f t="shared" si="35"/>
        <v/>
      </c>
      <c r="P440" s="223"/>
      <c r="Q440" s="223"/>
      <c r="R440" s="235">
        <f t="shared" si="36"/>
        <v>0</v>
      </c>
      <c r="S440" s="235">
        <f t="shared" si="37"/>
        <v>0</v>
      </c>
      <c r="T440" s="321"/>
    </row>
    <row r="441" ht="28.5" customHeight="1" spans="1:20">
      <c r="A441" s="36">
        <v>434</v>
      </c>
      <c r="B441" s="166"/>
      <c r="C441" s="166"/>
      <c r="D441" s="165"/>
      <c r="E441" s="166"/>
      <c r="F441" s="166"/>
      <c r="G441" s="166"/>
      <c r="H441" s="294"/>
      <c r="I441" s="223"/>
      <c r="J441" s="254"/>
      <c r="K441" s="223"/>
      <c r="L441" s="223"/>
      <c r="M441" s="308"/>
      <c r="N441" s="307" t="str">
        <f t="shared" si="34"/>
        <v/>
      </c>
      <c r="O441" s="307" t="str">
        <f t="shared" si="35"/>
        <v/>
      </c>
      <c r="P441" s="223"/>
      <c r="Q441" s="223"/>
      <c r="R441" s="235">
        <f t="shared" si="36"/>
        <v>0</v>
      </c>
      <c r="S441" s="235">
        <f t="shared" si="37"/>
        <v>0</v>
      </c>
      <c r="T441" s="321"/>
    </row>
    <row r="442" ht="28.5" customHeight="1" spans="1:20">
      <c r="A442" s="36">
        <v>435</v>
      </c>
      <c r="B442" s="166"/>
      <c r="C442" s="166"/>
      <c r="D442" s="165"/>
      <c r="E442" s="166"/>
      <c r="F442" s="166"/>
      <c r="G442" s="166"/>
      <c r="H442" s="294"/>
      <c r="I442" s="223"/>
      <c r="J442" s="254"/>
      <c r="K442" s="223"/>
      <c r="L442" s="223"/>
      <c r="M442" s="308"/>
      <c r="N442" s="307" t="str">
        <f t="shared" si="34"/>
        <v/>
      </c>
      <c r="O442" s="307" t="str">
        <f t="shared" si="35"/>
        <v/>
      </c>
      <c r="P442" s="223"/>
      <c r="Q442" s="223"/>
      <c r="R442" s="235">
        <f t="shared" si="36"/>
        <v>0</v>
      </c>
      <c r="S442" s="235">
        <f t="shared" si="37"/>
        <v>0</v>
      </c>
      <c r="T442" s="321"/>
    </row>
    <row r="443" ht="28.5" customHeight="1" spans="1:20">
      <c r="A443" s="36">
        <v>436</v>
      </c>
      <c r="B443" s="166"/>
      <c r="C443" s="166"/>
      <c r="D443" s="165"/>
      <c r="E443" s="166"/>
      <c r="F443" s="166"/>
      <c r="G443" s="166"/>
      <c r="H443" s="294"/>
      <c r="I443" s="223"/>
      <c r="J443" s="254"/>
      <c r="K443" s="223"/>
      <c r="L443" s="223"/>
      <c r="M443" s="308"/>
      <c r="N443" s="307" t="str">
        <f t="shared" si="34"/>
        <v/>
      </c>
      <c r="O443" s="307" t="str">
        <f t="shared" si="35"/>
        <v/>
      </c>
      <c r="P443" s="223"/>
      <c r="Q443" s="223"/>
      <c r="R443" s="235">
        <f t="shared" si="36"/>
        <v>0</v>
      </c>
      <c r="S443" s="235">
        <f t="shared" si="37"/>
        <v>0</v>
      </c>
      <c r="T443" s="321"/>
    </row>
    <row r="444" ht="28.5" customHeight="1" spans="1:20">
      <c r="A444" s="36">
        <v>437</v>
      </c>
      <c r="B444" s="166"/>
      <c r="C444" s="166"/>
      <c r="D444" s="165"/>
      <c r="E444" s="166"/>
      <c r="F444" s="166"/>
      <c r="G444" s="166"/>
      <c r="H444" s="294"/>
      <c r="I444" s="223"/>
      <c r="J444" s="254"/>
      <c r="K444" s="223"/>
      <c r="L444" s="223"/>
      <c r="M444" s="308"/>
      <c r="N444" s="307" t="str">
        <f t="shared" si="34"/>
        <v/>
      </c>
      <c r="O444" s="307" t="str">
        <f t="shared" si="35"/>
        <v/>
      </c>
      <c r="P444" s="223"/>
      <c r="Q444" s="223"/>
      <c r="R444" s="235">
        <f t="shared" si="36"/>
        <v>0</v>
      </c>
      <c r="S444" s="235">
        <f t="shared" si="37"/>
        <v>0</v>
      </c>
      <c r="T444" s="321"/>
    </row>
    <row r="445" ht="28.5" customHeight="1" spans="1:20">
      <c r="A445" s="36">
        <v>438</v>
      </c>
      <c r="B445" s="166"/>
      <c r="C445" s="166"/>
      <c r="D445" s="165"/>
      <c r="E445" s="166"/>
      <c r="F445" s="166"/>
      <c r="G445" s="166"/>
      <c r="H445" s="294"/>
      <c r="I445" s="223"/>
      <c r="J445" s="254"/>
      <c r="K445" s="223"/>
      <c r="L445" s="223"/>
      <c r="M445" s="308"/>
      <c r="N445" s="307" t="str">
        <f t="shared" si="34"/>
        <v/>
      </c>
      <c r="O445" s="307" t="str">
        <f t="shared" si="35"/>
        <v/>
      </c>
      <c r="P445" s="223"/>
      <c r="Q445" s="223"/>
      <c r="R445" s="235">
        <f t="shared" si="36"/>
        <v>0</v>
      </c>
      <c r="S445" s="235">
        <f t="shared" si="37"/>
        <v>0</v>
      </c>
      <c r="T445" s="321"/>
    </row>
    <row r="446" ht="28.5" customHeight="1" spans="1:20">
      <c r="A446" s="36">
        <v>439</v>
      </c>
      <c r="B446" s="166"/>
      <c r="C446" s="166"/>
      <c r="D446" s="165"/>
      <c r="E446" s="166"/>
      <c r="F446" s="166"/>
      <c r="G446" s="166"/>
      <c r="H446" s="294"/>
      <c r="I446" s="223"/>
      <c r="J446" s="254"/>
      <c r="K446" s="223"/>
      <c r="L446" s="223"/>
      <c r="M446" s="308"/>
      <c r="N446" s="307" t="str">
        <f t="shared" si="34"/>
        <v/>
      </c>
      <c r="O446" s="307" t="str">
        <f t="shared" si="35"/>
        <v/>
      </c>
      <c r="P446" s="223"/>
      <c r="Q446" s="223"/>
      <c r="R446" s="235">
        <f t="shared" si="36"/>
        <v>0</v>
      </c>
      <c r="S446" s="235">
        <f t="shared" si="37"/>
        <v>0</v>
      </c>
      <c r="T446" s="321"/>
    </row>
    <row r="447" ht="28.5" customHeight="1" spans="1:20">
      <c r="A447" s="36">
        <v>440</v>
      </c>
      <c r="B447" s="166"/>
      <c r="C447" s="166"/>
      <c r="D447" s="165"/>
      <c r="E447" s="166"/>
      <c r="F447" s="166"/>
      <c r="G447" s="166"/>
      <c r="H447" s="294"/>
      <c r="I447" s="223"/>
      <c r="J447" s="254"/>
      <c r="K447" s="223"/>
      <c r="L447" s="223"/>
      <c r="M447" s="308"/>
      <c r="N447" s="307" t="str">
        <f t="shared" si="34"/>
        <v/>
      </c>
      <c r="O447" s="307" t="str">
        <f t="shared" si="35"/>
        <v/>
      </c>
      <c r="P447" s="223"/>
      <c r="Q447" s="223"/>
      <c r="R447" s="235">
        <f t="shared" si="36"/>
        <v>0</v>
      </c>
      <c r="S447" s="235">
        <f t="shared" si="37"/>
        <v>0</v>
      </c>
      <c r="T447" s="321"/>
    </row>
    <row r="448" ht="28.5" customHeight="1" spans="1:20">
      <c r="A448" s="36">
        <v>441</v>
      </c>
      <c r="B448" s="166"/>
      <c r="C448" s="166"/>
      <c r="D448" s="165"/>
      <c r="E448" s="166"/>
      <c r="F448" s="166"/>
      <c r="G448" s="166"/>
      <c r="H448" s="294"/>
      <c r="I448" s="223"/>
      <c r="J448" s="254"/>
      <c r="K448" s="223"/>
      <c r="L448" s="223"/>
      <c r="M448" s="308"/>
      <c r="N448" s="307" t="str">
        <f t="shared" si="34"/>
        <v/>
      </c>
      <c r="O448" s="307" t="str">
        <f t="shared" si="35"/>
        <v/>
      </c>
      <c r="P448" s="223"/>
      <c r="Q448" s="223"/>
      <c r="R448" s="235">
        <f t="shared" si="36"/>
        <v>0</v>
      </c>
      <c r="S448" s="235">
        <f t="shared" si="37"/>
        <v>0</v>
      </c>
      <c r="T448" s="321"/>
    </row>
    <row r="449" ht="28.5" customHeight="1" spans="1:20">
      <c r="A449" s="36">
        <v>442</v>
      </c>
      <c r="B449" s="166"/>
      <c r="C449" s="166"/>
      <c r="D449" s="165"/>
      <c r="E449" s="166"/>
      <c r="F449" s="166"/>
      <c r="G449" s="166"/>
      <c r="H449" s="294"/>
      <c r="I449" s="223"/>
      <c r="J449" s="254"/>
      <c r="K449" s="223"/>
      <c r="L449" s="223"/>
      <c r="M449" s="308"/>
      <c r="N449" s="307" t="str">
        <f t="shared" si="34"/>
        <v/>
      </c>
      <c r="O449" s="307" t="str">
        <f t="shared" si="35"/>
        <v/>
      </c>
      <c r="P449" s="223"/>
      <c r="Q449" s="223"/>
      <c r="R449" s="235">
        <f t="shared" si="36"/>
        <v>0</v>
      </c>
      <c r="S449" s="235">
        <f t="shared" si="37"/>
        <v>0</v>
      </c>
      <c r="T449" s="321"/>
    </row>
    <row r="450" ht="28.5" customHeight="1" spans="1:20">
      <c r="A450" s="36">
        <v>443</v>
      </c>
      <c r="B450" s="166"/>
      <c r="C450" s="166"/>
      <c r="D450" s="165"/>
      <c r="E450" s="166"/>
      <c r="F450" s="166"/>
      <c r="G450" s="166"/>
      <c r="H450" s="294"/>
      <c r="I450" s="223"/>
      <c r="J450" s="254"/>
      <c r="K450" s="223"/>
      <c r="L450" s="223"/>
      <c r="M450" s="308"/>
      <c r="N450" s="307" t="str">
        <f t="shared" si="34"/>
        <v/>
      </c>
      <c r="O450" s="307" t="str">
        <f t="shared" si="35"/>
        <v/>
      </c>
      <c r="P450" s="223"/>
      <c r="Q450" s="223"/>
      <c r="R450" s="235">
        <f t="shared" si="36"/>
        <v>0</v>
      </c>
      <c r="S450" s="235">
        <f t="shared" si="37"/>
        <v>0</v>
      </c>
      <c r="T450" s="321"/>
    </row>
    <row r="451" ht="28.5" customHeight="1" spans="1:20">
      <c r="A451" s="36">
        <v>444</v>
      </c>
      <c r="B451" s="166"/>
      <c r="C451" s="166"/>
      <c r="D451" s="165"/>
      <c r="E451" s="166"/>
      <c r="F451" s="166"/>
      <c r="G451" s="166"/>
      <c r="H451" s="294"/>
      <c r="I451" s="223"/>
      <c r="J451" s="254"/>
      <c r="K451" s="223"/>
      <c r="L451" s="223"/>
      <c r="M451" s="308"/>
      <c r="N451" s="307" t="str">
        <f t="shared" si="34"/>
        <v/>
      </c>
      <c r="O451" s="307" t="str">
        <f t="shared" si="35"/>
        <v/>
      </c>
      <c r="P451" s="223"/>
      <c r="Q451" s="223"/>
      <c r="R451" s="235">
        <f t="shared" si="36"/>
        <v>0</v>
      </c>
      <c r="S451" s="235">
        <f t="shared" si="37"/>
        <v>0</v>
      </c>
      <c r="T451" s="321"/>
    </row>
    <row r="452" ht="28.5" customHeight="1" spans="1:20">
      <c r="A452" s="36">
        <v>445</v>
      </c>
      <c r="B452" s="166"/>
      <c r="C452" s="166"/>
      <c r="D452" s="165"/>
      <c r="E452" s="166"/>
      <c r="F452" s="166"/>
      <c r="G452" s="166"/>
      <c r="H452" s="294"/>
      <c r="I452" s="223"/>
      <c r="J452" s="254"/>
      <c r="K452" s="223"/>
      <c r="L452" s="223"/>
      <c r="M452" s="308"/>
      <c r="N452" s="307" t="str">
        <f t="shared" si="34"/>
        <v/>
      </c>
      <c r="O452" s="307" t="str">
        <f t="shared" si="35"/>
        <v/>
      </c>
      <c r="P452" s="223"/>
      <c r="Q452" s="223"/>
      <c r="R452" s="235">
        <f t="shared" si="36"/>
        <v>0</v>
      </c>
      <c r="S452" s="235">
        <f t="shared" si="37"/>
        <v>0</v>
      </c>
      <c r="T452" s="321"/>
    </row>
    <row r="453" ht="28.5" customHeight="1" spans="1:20">
      <c r="A453" s="36">
        <v>446</v>
      </c>
      <c r="B453" s="166"/>
      <c r="C453" s="166"/>
      <c r="D453" s="165"/>
      <c r="E453" s="166"/>
      <c r="F453" s="166"/>
      <c r="G453" s="166"/>
      <c r="H453" s="294"/>
      <c r="I453" s="223"/>
      <c r="J453" s="254"/>
      <c r="K453" s="223"/>
      <c r="L453" s="223"/>
      <c r="M453" s="308"/>
      <c r="N453" s="307" t="str">
        <f t="shared" si="34"/>
        <v/>
      </c>
      <c r="O453" s="307" t="str">
        <f t="shared" si="35"/>
        <v/>
      </c>
      <c r="P453" s="223"/>
      <c r="Q453" s="223"/>
      <c r="R453" s="235">
        <f t="shared" si="36"/>
        <v>0</v>
      </c>
      <c r="S453" s="235">
        <f t="shared" si="37"/>
        <v>0</v>
      </c>
      <c r="T453" s="321"/>
    </row>
    <row r="454" ht="28.5" customHeight="1" spans="1:20">
      <c r="A454" s="36">
        <v>447</v>
      </c>
      <c r="B454" s="166"/>
      <c r="C454" s="166"/>
      <c r="D454" s="165"/>
      <c r="E454" s="166"/>
      <c r="F454" s="166"/>
      <c r="G454" s="166"/>
      <c r="H454" s="294"/>
      <c r="I454" s="223"/>
      <c r="J454" s="254"/>
      <c r="K454" s="223"/>
      <c r="L454" s="223"/>
      <c r="M454" s="308"/>
      <c r="N454" s="307" t="str">
        <f t="shared" si="34"/>
        <v/>
      </c>
      <c r="O454" s="307" t="str">
        <f t="shared" si="35"/>
        <v/>
      </c>
      <c r="P454" s="223"/>
      <c r="Q454" s="223"/>
      <c r="R454" s="235">
        <f t="shared" si="36"/>
        <v>0</v>
      </c>
      <c r="S454" s="235">
        <f t="shared" si="37"/>
        <v>0</v>
      </c>
      <c r="T454" s="321"/>
    </row>
    <row r="455" ht="28.5" customHeight="1" spans="1:20">
      <c r="A455" s="36">
        <v>448</v>
      </c>
      <c r="B455" s="166"/>
      <c r="C455" s="166"/>
      <c r="D455" s="165"/>
      <c r="E455" s="166"/>
      <c r="F455" s="166"/>
      <c r="G455" s="166"/>
      <c r="H455" s="294"/>
      <c r="I455" s="223"/>
      <c r="J455" s="254"/>
      <c r="K455" s="223"/>
      <c r="L455" s="223"/>
      <c r="M455" s="308"/>
      <c r="N455" s="307" t="str">
        <f t="shared" si="34"/>
        <v/>
      </c>
      <c r="O455" s="307" t="str">
        <f t="shared" si="35"/>
        <v/>
      </c>
      <c r="P455" s="223"/>
      <c r="Q455" s="223"/>
      <c r="R455" s="235">
        <f t="shared" si="36"/>
        <v>0</v>
      </c>
      <c r="S455" s="235">
        <f t="shared" si="37"/>
        <v>0</v>
      </c>
      <c r="T455" s="321"/>
    </row>
    <row r="456" ht="28.5" customHeight="1" spans="1:20">
      <c r="A456" s="36">
        <v>449</v>
      </c>
      <c r="B456" s="166"/>
      <c r="C456" s="166"/>
      <c r="D456" s="165"/>
      <c r="E456" s="166"/>
      <c r="F456" s="166"/>
      <c r="G456" s="166"/>
      <c r="H456" s="294"/>
      <c r="I456" s="223"/>
      <c r="J456" s="254"/>
      <c r="K456" s="223"/>
      <c r="L456" s="223"/>
      <c r="M456" s="308"/>
      <c r="N456" s="307" t="str">
        <f t="shared" si="34"/>
        <v/>
      </c>
      <c r="O456" s="307" t="str">
        <f t="shared" si="35"/>
        <v/>
      </c>
      <c r="P456" s="223"/>
      <c r="Q456" s="223"/>
      <c r="R456" s="235">
        <f t="shared" si="36"/>
        <v>0</v>
      </c>
      <c r="S456" s="235">
        <f t="shared" si="37"/>
        <v>0</v>
      </c>
      <c r="T456" s="321"/>
    </row>
    <row r="457" ht="28.5" customHeight="1" spans="1:20">
      <c r="A457" s="36">
        <v>450</v>
      </c>
      <c r="B457" s="166"/>
      <c r="C457" s="166"/>
      <c r="D457" s="165"/>
      <c r="E457" s="166"/>
      <c r="F457" s="166"/>
      <c r="G457" s="166"/>
      <c r="H457" s="294"/>
      <c r="I457" s="223"/>
      <c r="J457" s="254"/>
      <c r="K457" s="223"/>
      <c r="L457" s="223"/>
      <c r="M457" s="308"/>
      <c r="N457" s="307" t="str">
        <f t="shared" si="34"/>
        <v/>
      </c>
      <c r="O457" s="307" t="str">
        <f t="shared" si="35"/>
        <v/>
      </c>
      <c r="P457" s="223"/>
      <c r="Q457" s="223"/>
      <c r="R457" s="235">
        <f t="shared" si="36"/>
        <v>0</v>
      </c>
      <c r="S457" s="235">
        <f t="shared" si="37"/>
        <v>0</v>
      </c>
      <c r="T457" s="321"/>
    </row>
    <row r="458" ht="28.5" customHeight="1" spans="1:20">
      <c r="A458" s="36">
        <v>451</v>
      </c>
      <c r="B458" s="166"/>
      <c r="C458" s="166"/>
      <c r="D458" s="165"/>
      <c r="E458" s="166"/>
      <c r="F458" s="166"/>
      <c r="G458" s="166"/>
      <c r="H458" s="294"/>
      <c r="I458" s="223"/>
      <c r="J458" s="254"/>
      <c r="K458" s="223"/>
      <c r="L458" s="223"/>
      <c r="M458" s="308"/>
      <c r="N458" s="307" t="str">
        <f t="shared" si="34"/>
        <v/>
      </c>
      <c r="O458" s="307" t="str">
        <f t="shared" si="35"/>
        <v/>
      </c>
      <c r="P458" s="223"/>
      <c r="Q458" s="223"/>
      <c r="R458" s="235">
        <f t="shared" si="36"/>
        <v>0</v>
      </c>
      <c r="S458" s="235">
        <f t="shared" si="37"/>
        <v>0</v>
      </c>
      <c r="T458" s="321"/>
    </row>
    <row r="459" ht="28.5" customHeight="1" spans="1:20">
      <c r="A459" s="36">
        <v>452</v>
      </c>
      <c r="B459" s="166"/>
      <c r="C459" s="166"/>
      <c r="D459" s="165"/>
      <c r="E459" s="166"/>
      <c r="F459" s="166"/>
      <c r="G459" s="166"/>
      <c r="H459" s="294"/>
      <c r="I459" s="223"/>
      <c r="J459" s="254"/>
      <c r="K459" s="223"/>
      <c r="L459" s="223"/>
      <c r="M459" s="308"/>
      <c r="N459" s="307" t="str">
        <f t="shared" si="34"/>
        <v/>
      </c>
      <c r="O459" s="307" t="str">
        <f t="shared" si="35"/>
        <v/>
      </c>
      <c r="P459" s="223"/>
      <c r="Q459" s="223"/>
      <c r="R459" s="235">
        <f t="shared" si="36"/>
        <v>0</v>
      </c>
      <c r="S459" s="235">
        <f t="shared" si="37"/>
        <v>0</v>
      </c>
      <c r="T459" s="321"/>
    </row>
    <row r="460" ht="28.5" customHeight="1" spans="1:20">
      <c r="A460" s="36">
        <v>453</v>
      </c>
      <c r="B460" s="166"/>
      <c r="C460" s="166"/>
      <c r="D460" s="165"/>
      <c r="E460" s="166"/>
      <c r="F460" s="166"/>
      <c r="G460" s="166"/>
      <c r="H460" s="294"/>
      <c r="I460" s="223"/>
      <c r="J460" s="254"/>
      <c r="K460" s="223"/>
      <c r="L460" s="223"/>
      <c r="M460" s="308"/>
      <c r="N460" s="307" t="str">
        <f t="shared" si="34"/>
        <v/>
      </c>
      <c r="O460" s="307" t="str">
        <f t="shared" si="35"/>
        <v/>
      </c>
      <c r="P460" s="223"/>
      <c r="Q460" s="223"/>
      <c r="R460" s="235">
        <f t="shared" si="36"/>
        <v>0</v>
      </c>
      <c r="S460" s="235">
        <f t="shared" si="37"/>
        <v>0</v>
      </c>
      <c r="T460" s="321"/>
    </row>
    <row r="461" ht="28.5" customHeight="1" spans="1:20">
      <c r="A461" s="36">
        <v>454</v>
      </c>
      <c r="B461" s="166"/>
      <c r="C461" s="166"/>
      <c r="D461" s="165"/>
      <c r="E461" s="166"/>
      <c r="F461" s="166"/>
      <c r="G461" s="166"/>
      <c r="H461" s="294"/>
      <c r="I461" s="223"/>
      <c r="J461" s="254"/>
      <c r="K461" s="223"/>
      <c r="L461" s="223"/>
      <c r="M461" s="308"/>
      <c r="N461" s="307" t="str">
        <f t="shared" si="34"/>
        <v/>
      </c>
      <c r="O461" s="307" t="str">
        <f t="shared" si="35"/>
        <v/>
      </c>
      <c r="P461" s="223"/>
      <c r="Q461" s="223"/>
      <c r="R461" s="235">
        <f t="shared" si="36"/>
        <v>0</v>
      </c>
      <c r="S461" s="235">
        <f t="shared" si="37"/>
        <v>0</v>
      </c>
      <c r="T461" s="321"/>
    </row>
    <row r="462" ht="28.5" customHeight="1" spans="1:20">
      <c r="A462" s="36">
        <v>455</v>
      </c>
      <c r="B462" s="166"/>
      <c r="C462" s="166"/>
      <c r="D462" s="165"/>
      <c r="E462" s="166"/>
      <c r="F462" s="166"/>
      <c r="G462" s="166"/>
      <c r="H462" s="294"/>
      <c r="I462" s="223"/>
      <c r="J462" s="254"/>
      <c r="K462" s="223"/>
      <c r="L462" s="223"/>
      <c r="M462" s="308"/>
      <c r="N462" s="307" t="str">
        <f t="shared" si="34"/>
        <v/>
      </c>
      <c r="O462" s="307" t="str">
        <f t="shared" si="35"/>
        <v/>
      </c>
      <c r="P462" s="223"/>
      <c r="Q462" s="223"/>
      <c r="R462" s="235">
        <f t="shared" si="36"/>
        <v>0</v>
      </c>
      <c r="S462" s="235">
        <f t="shared" si="37"/>
        <v>0</v>
      </c>
      <c r="T462" s="321"/>
    </row>
    <row r="463" ht="28.5" customHeight="1" spans="1:20">
      <c r="A463" s="36">
        <v>456</v>
      </c>
      <c r="B463" s="166"/>
      <c r="C463" s="166"/>
      <c r="D463" s="165"/>
      <c r="E463" s="166"/>
      <c r="F463" s="166"/>
      <c r="G463" s="166"/>
      <c r="H463" s="294"/>
      <c r="I463" s="223"/>
      <c r="J463" s="254"/>
      <c r="K463" s="223"/>
      <c r="L463" s="223"/>
      <c r="M463" s="308"/>
      <c r="N463" s="307" t="str">
        <f t="shared" si="34"/>
        <v/>
      </c>
      <c r="O463" s="307" t="str">
        <f t="shared" si="35"/>
        <v/>
      </c>
      <c r="P463" s="223"/>
      <c r="Q463" s="223"/>
      <c r="R463" s="235">
        <f t="shared" si="36"/>
        <v>0</v>
      </c>
      <c r="S463" s="235">
        <f t="shared" si="37"/>
        <v>0</v>
      </c>
      <c r="T463" s="321"/>
    </row>
    <row r="464" ht="28.5" customHeight="1" spans="1:20">
      <c r="A464" s="36">
        <v>457</v>
      </c>
      <c r="B464" s="166"/>
      <c r="C464" s="166"/>
      <c r="D464" s="165"/>
      <c r="E464" s="166"/>
      <c r="F464" s="166"/>
      <c r="G464" s="166"/>
      <c r="H464" s="294"/>
      <c r="I464" s="223"/>
      <c r="J464" s="254"/>
      <c r="K464" s="223"/>
      <c r="L464" s="223"/>
      <c r="M464" s="308"/>
      <c r="N464" s="307" t="str">
        <f t="shared" si="34"/>
        <v/>
      </c>
      <c r="O464" s="307" t="str">
        <f t="shared" si="35"/>
        <v/>
      </c>
      <c r="P464" s="223"/>
      <c r="Q464" s="223"/>
      <c r="R464" s="235">
        <f t="shared" si="36"/>
        <v>0</v>
      </c>
      <c r="S464" s="235">
        <f t="shared" si="37"/>
        <v>0</v>
      </c>
      <c r="T464" s="321"/>
    </row>
    <row r="465" ht="28.5" customHeight="1" spans="1:20">
      <c r="A465" s="36">
        <v>458</v>
      </c>
      <c r="B465" s="166"/>
      <c r="C465" s="166"/>
      <c r="D465" s="165"/>
      <c r="E465" s="166"/>
      <c r="F465" s="166"/>
      <c r="G465" s="166"/>
      <c r="H465" s="294"/>
      <c r="I465" s="223"/>
      <c r="J465" s="254"/>
      <c r="K465" s="223"/>
      <c r="L465" s="223"/>
      <c r="M465" s="308"/>
      <c r="N465" s="307" t="str">
        <f t="shared" si="34"/>
        <v/>
      </c>
      <c r="O465" s="307" t="str">
        <f t="shared" si="35"/>
        <v/>
      </c>
      <c r="P465" s="223"/>
      <c r="Q465" s="223"/>
      <c r="R465" s="235">
        <f t="shared" si="36"/>
        <v>0</v>
      </c>
      <c r="S465" s="235">
        <f t="shared" si="37"/>
        <v>0</v>
      </c>
      <c r="T465" s="321"/>
    </row>
    <row r="466" ht="28.5" customHeight="1" spans="1:20">
      <c r="A466" s="36">
        <v>459</v>
      </c>
      <c r="B466" s="166"/>
      <c r="C466" s="166"/>
      <c r="D466" s="165"/>
      <c r="E466" s="166"/>
      <c r="F466" s="166"/>
      <c r="G466" s="166"/>
      <c r="H466" s="294"/>
      <c r="I466" s="223"/>
      <c r="J466" s="254"/>
      <c r="K466" s="223"/>
      <c r="L466" s="223"/>
      <c r="M466" s="308"/>
      <c r="N466" s="307" t="str">
        <f t="shared" si="34"/>
        <v/>
      </c>
      <c r="O466" s="307" t="str">
        <f t="shared" si="35"/>
        <v/>
      </c>
      <c r="P466" s="223"/>
      <c r="Q466" s="223"/>
      <c r="R466" s="235">
        <f t="shared" si="36"/>
        <v>0</v>
      </c>
      <c r="S466" s="235">
        <f t="shared" si="37"/>
        <v>0</v>
      </c>
      <c r="T466" s="321"/>
    </row>
    <row r="467" ht="28.5" customHeight="1" spans="1:20">
      <c r="A467" s="36">
        <v>460</v>
      </c>
      <c r="B467" s="166"/>
      <c r="C467" s="166"/>
      <c r="D467" s="165"/>
      <c r="E467" s="166"/>
      <c r="F467" s="166"/>
      <c r="G467" s="166"/>
      <c r="H467" s="294"/>
      <c r="I467" s="223"/>
      <c r="J467" s="254"/>
      <c r="K467" s="223"/>
      <c r="L467" s="223"/>
      <c r="M467" s="308"/>
      <c r="N467" s="307" t="str">
        <f t="shared" si="34"/>
        <v/>
      </c>
      <c r="O467" s="307" t="str">
        <f t="shared" si="35"/>
        <v/>
      </c>
      <c r="P467" s="223"/>
      <c r="Q467" s="223"/>
      <c r="R467" s="235">
        <f t="shared" si="36"/>
        <v>0</v>
      </c>
      <c r="S467" s="235">
        <f t="shared" si="37"/>
        <v>0</v>
      </c>
      <c r="T467" s="321"/>
    </row>
    <row r="468" ht="28.5" customHeight="1" spans="1:20">
      <c r="A468" s="36">
        <v>461</v>
      </c>
      <c r="B468" s="166"/>
      <c r="C468" s="166"/>
      <c r="D468" s="165"/>
      <c r="E468" s="166"/>
      <c r="F468" s="166"/>
      <c r="G468" s="166"/>
      <c r="H468" s="294"/>
      <c r="I468" s="223"/>
      <c r="J468" s="254"/>
      <c r="K468" s="223"/>
      <c r="L468" s="223"/>
      <c r="M468" s="308"/>
      <c r="N468" s="307" t="str">
        <f t="shared" si="34"/>
        <v/>
      </c>
      <c r="O468" s="307" t="str">
        <f t="shared" si="35"/>
        <v/>
      </c>
      <c r="P468" s="223"/>
      <c r="Q468" s="223"/>
      <c r="R468" s="235">
        <f t="shared" si="36"/>
        <v>0</v>
      </c>
      <c r="S468" s="235">
        <f t="shared" si="37"/>
        <v>0</v>
      </c>
      <c r="T468" s="321"/>
    </row>
    <row r="469" ht="28.5" customHeight="1" spans="1:20">
      <c r="A469" s="36">
        <v>462</v>
      </c>
      <c r="B469" s="166"/>
      <c r="C469" s="166"/>
      <c r="D469" s="165"/>
      <c r="E469" s="166"/>
      <c r="F469" s="166"/>
      <c r="G469" s="166"/>
      <c r="H469" s="294"/>
      <c r="I469" s="223"/>
      <c r="J469" s="254"/>
      <c r="K469" s="223"/>
      <c r="L469" s="223"/>
      <c r="M469" s="308"/>
      <c r="N469" s="307" t="str">
        <f t="shared" si="34"/>
        <v/>
      </c>
      <c r="O469" s="307" t="str">
        <f t="shared" si="35"/>
        <v/>
      </c>
      <c r="P469" s="223"/>
      <c r="Q469" s="223"/>
      <c r="R469" s="235">
        <f t="shared" si="36"/>
        <v>0</v>
      </c>
      <c r="S469" s="235">
        <f t="shared" si="37"/>
        <v>0</v>
      </c>
      <c r="T469" s="321"/>
    </row>
    <row r="470" ht="28.5" customHeight="1" spans="1:20">
      <c r="A470" s="36">
        <v>463</v>
      </c>
      <c r="B470" s="166"/>
      <c r="C470" s="166"/>
      <c r="D470" s="165"/>
      <c r="E470" s="166"/>
      <c r="F470" s="166"/>
      <c r="G470" s="166"/>
      <c r="H470" s="294"/>
      <c r="I470" s="223"/>
      <c r="J470" s="254"/>
      <c r="K470" s="223"/>
      <c r="L470" s="223"/>
      <c r="M470" s="308"/>
      <c r="N470" s="307" t="str">
        <f t="shared" si="34"/>
        <v/>
      </c>
      <c r="O470" s="307" t="str">
        <f t="shared" si="35"/>
        <v/>
      </c>
      <c r="P470" s="223"/>
      <c r="Q470" s="223"/>
      <c r="R470" s="235">
        <f t="shared" si="36"/>
        <v>0</v>
      </c>
      <c r="S470" s="235">
        <f t="shared" si="37"/>
        <v>0</v>
      </c>
      <c r="T470" s="321"/>
    </row>
    <row r="471" ht="28.5" customHeight="1" spans="1:20">
      <c r="A471" s="36">
        <v>464</v>
      </c>
      <c r="B471" s="166"/>
      <c r="C471" s="166"/>
      <c r="D471" s="165"/>
      <c r="E471" s="166"/>
      <c r="F471" s="166"/>
      <c r="G471" s="166"/>
      <c r="H471" s="294"/>
      <c r="I471" s="223"/>
      <c r="J471" s="254"/>
      <c r="K471" s="223"/>
      <c r="L471" s="223"/>
      <c r="M471" s="308"/>
      <c r="N471" s="307" t="str">
        <f t="shared" si="34"/>
        <v/>
      </c>
      <c r="O471" s="307" t="str">
        <f t="shared" si="35"/>
        <v/>
      </c>
      <c r="P471" s="223"/>
      <c r="Q471" s="223"/>
      <c r="R471" s="235">
        <f t="shared" si="36"/>
        <v>0</v>
      </c>
      <c r="S471" s="235">
        <f t="shared" si="37"/>
        <v>0</v>
      </c>
      <c r="T471" s="321"/>
    </row>
    <row r="472" ht="28.5" customHeight="1" spans="1:20">
      <c r="A472" s="36">
        <v>465</v>
      </c>
      <c r="B472" s="166"/>
      <c r="C472" s="166"/>
      <c r="D472" s="165"/>
      <c r="E472" s="166"/>
      <c r="F472" s="166"/>
      <c r="G472" s="166"/>
      <c r="H472" s="294"/>
      <c r="I472" s="223"/>
      <c r="J472" s="254"/>
      <c r="K472" s="223"/>
      <c r="L472" s="223"/>
      <c r="M472" s="308"/>
      <c r="N472" s="307" t="str">
        <f t="shared" si="34"/>
        <v/>
      </c>
      <c r="O472" s="307" t="str">
        <f t="shared" si="35"/>
        <v/>
      </c>
      <c r="P472" s="223"/>
      <c r="Q472" s="223"/>
      <c r="R472" s="235">
        <f t="shared" si="36"/>
        <v>0</v>
      </c>
      <c r="S472" s="235">
        <f t="shared" si="37"/>
        <v>0</v>
      </c>
      <c r="T472" s="321"/>
    </row>
    <row r="473" ht="28.5" customHeight="1" spans="1:20">
      <c r="A473" s="36">
        <v>466</v>
      </c>
      <c r="B473" s="166"/>
      <c r="C473" s="166"/>
      <c r="D473" s="165"/>
      <c r="E473" s="166"/>
      <c r="F473" s="166"/>
      <c r="G473" s="166"/>
      <c r="H473" s="294"/>
      <c r="I473" s="223"/>
      <c r="J473" s="254"/>
      <c r="K473" s="223"/>
      <c r="L473" s="223"/>
      <c r="M473" s="308"/>
      <c r="N473" s="307" t="str">
        <f t="shared" si="34"/>
        <v/>
      </c>
      <c r="O473" s="307" t="str">
        <f t="shared" si="35"/>
        <v/>
      </c>
      <c r="P473" s="223"/>
      <c r="Q473" s="223"/>
      <c r="R473" s="235">
        <f t="shared" si="36"/>
        <v>0</v>
      </c>
      <c r="S473" s="235">
        <f t="shared" si="37"/>
        <v>0</v>
      </c>
      <c r="T473" s="321"/>
    </row>
    <row r="474" ht="28.5" customHeight="1" spans="1:20">
      <c r="A474" s="36">
        <v>467</v>
      </c>
      <c r="B474" s="166"/>
      <c r="C474" s="166"/>
      <c r="D474" s="165"/>
      <c r="E474" s="166"/>
      <c r="F474" s="166"/>
      <c r="G474" s="166"/>
      <c r="H474" s="294"/>
      <c r="I474" s="223"/>
      <c r="J474" s="254"/>
      <c r="K474" s="223"/>
      <c r="L474" s="223"/>
      <c r="M474" s="308"/>
      <c r="N474" s="307" t="str">
        <f t="shared" si="34"/>
        <v/>
      </c>
      <c r="O474" s="307" t="str">
        <f t="shared" si="35"/>
        <v/>
      </c>
      <c r="P474" s="223"/>
      <c r="Q474" s="223"/>
      <c r="R474" s="235">
        <f t="shared" si="36"/>
        <v>0</v>
      </c>
      <c r="S474" s="235">
        <f t="shared" si="37"/>
        <v>0</v>
      </c>
      <c r="T474" s="321"/>
    </row>
    <row r="475" ht="28.5" customHeight="1" spans="1:20">
      <c r="A475" s="36">
        <v>468</v>
      </c>
      <c r="B475" s="166"/>
      <c r="C475" s="166"/>
      <c r="D475" s="165"/>
      <c r="E475" s="166"/>
      <c r="F475" s="166"/>
      <c r="G475" s="166"/>
      <c r="H475" s="294"/>
      <c r="I475" s="223"/>
      <c r="J475" s="254"/>
      <c r="K475" s="223"/>
      <c r="L475" s="223"/>
      <c r="M475" s="308"/>
      <c r="N475" s="307" t="str">
        <f t="shared" si="34"/>
        <v/>
      </c>
      <c r="O475" s="307" t="str">
        <f t="shared" si="35"/>
        <v/>
      </c>
      <c r="P475" s="223"/>
      <c r="Q475" s="223"/>
      <c r="R475" s="235">
        <f t="shared" si="36"/>
        <v>0</v>
      </c>
      <c r="S475" s="235">
        <f t="shared" si="37"/>
        <v>0</v>
      </c>
      <c r="T475" s="321"/>
    </row>
    <row r="476" ht="28.5" customHeight="1" spans="1:20">
      <c r="A476" s="36">
        <v>469</v>
      </c>
      <c r="B476" s="166"/>
      <c r="C476" s="166"/>
      <c r="D476" s="165"/>
      <c r="E476" s="166"/>
      <c r="F476" s="166"/>
      <c r="G476" s="166"/>
      <c r="H476" s="294"/>
      <c r="I476" s="223"/>
      <c r="J476" s="254"/>
      <c r="K476" s="223"/>
      <c r="L476" s="223"/>
      <c r="M476" s="308"/>
      <c r="N476" s="307" t="str">
        <f t="shared" si="34"/>
        <v/>
      </c>
      <c r="O476" s="307" t="str">
        <f t="shared" si="35"/>
        <v/>
      </c>
      <c r="P476" s="223"/>
      <c r="Q476" s="223"/>
      <c r="R476" s="235">
        <f t="shared" si="36"/>
        <v>0</v>
      </c>
      <c r="S476" s="235">
        <f t="shared" si="37"/>
        <v>0</v>
      </c>
      <c r="T476" s="321"/>
    </row>
    <row r="477" ht="28.5" customHeight="1" spans="1:20">
      <c r="A477" s="36">
        <v>470</v>
      </c>
      <c r="B477" s="166"/>
      <c r="C477" s="166"/>
      <c r="D477" s="165"/>
      <c r="E477" s="166"/>
      <c r="F477" s="166"/>
      <c r="G477" s="166"/>
      <c r="H477" s="294"/>
      <c r="I477" s="223"/>
      <c r="J477" s="254"/>
      <c r="K477" s="223"/>
      <c r="L477" s="223"/>
      <c r="M477" s="308"/>
      <c r="N477" s="307" t="str">
        <f t="shared" si="34"/>
        <v/>
      </c>
      <c r="O477" s="307" t="str">
        <f t="shared" si="35"/>
        <v/>
      </c>
      <c r="P477" s="223"/>
      <c r="Q477" s="223"/>
      <c r="R477" s="235">
        <f t="shared" si="36"/>
        <v>0</v>
      </c>
      <c r="S477" s="235">
        <f t="shared" si="37"/>
        <v>0</v>
      </c>
      <c r="T477" s="321"/>
    </row>
    <row r="478" ht="28.5" customHeight="1" spans="1:20">
      <c r="A478" s="36">
        <v>471</v>
      </c>
      <c r="B478" s="166"/>
      <c r="C478" s="166"/>
      <c r="D478" s="165"/>
      <c r="E478" s="166"/>
      <c r="F478" s="166"/>
      <c r="G478" s="166"/>
      <c r="H478" s="294"/>
      <c r="I478" s="223"/>
      <c r="J478" s="254"/>
      <c r="K478" s="223"/>
      <c r="L478" s="223"/>
      <c r="M478" s="308"/>
      <c r="N478" s="307" t="str">
        <f t="shared" si="34"/>
        <v/>
      </c>
      <c r="O478" s="307" t="str">
        <f t="shared" si="35"/>
        <v/>
      </c>
      <c r="P478" s="223"/>
      <c r="Q478" s="223"/>
      <c r="R478" s="235">
        <f t="shared" si="36"/>
        <v>0</v>
      </c>
      <c r="S478" s="235">
        <f t="shared" si="37"/>
        <v>0</v>
      </c>
      <c r="T478" s="321"/>
    </row>
    <row r="479" ht="28.5" customHeight="1" spans="1:20">
      <c r="A479" s="36">
        <v>472</v>
      </c>
      <c r="B479" s="166"/>
      <c r="C479" s="166"/>
      <c r="D479" s="165"/>
      <c r="E479" s="166"/>
      <c r="F479" s="166"/>
      <c r="G479" s="166"/>
      <c r="H479" s="294"/>
      <c r="I479" s="223"/>
      <c r="J479" s="254"/>
      <c r="K479" s="223"/>
      <c r="L479" s="223"/>
      <c r="M479" s="308"/>
      <c r="N479" s="307" t="str">
        <f t="shared" si="34"/>
        <v/>
      </c>
      <c r="O479" s="307" t="str">
        <f t="shared" si="35"/>
        <v/>
      </c>
      <c r="P479" s="223"/>
      <c r="Q479" s="223"/>
      <c r="R479" s="235">
        <f t="shared" si="36"/>
        <v>0</v>
      </c>
      <c r="S479" s="235">
        <f t="shared" si="37"/>
        <v>0</v>
      </c>
      <c r="T479" s="321"/>
    </row>
    <row r="480" ht="28.5" customHeight="1" spans="1:20">
      <c r="A480" s="36">
        <v>473</v>
      </c>
      <c r="B480" s="166"/>
      <c r="C480" s="166"/>
      <c r="D480" s="165"/>
      <c r="E480" s="166"/>
      <c r="F480" s="166"/>
      <c r="G480" s="166"/>
      <c r="H480" s="294"/>
      <c r="I480" s="223"/>
      <c r="J480" s="254"/>
      <c r="K480" s="223"/>
      <c r="L480" s="223"/>
      <c r="M480" s="308"/>
      <c r="N480" s="307" t="str">
        <f t="shared" si="34"/>
        <v/>
      </c>
      <c r="O480" s="307" t="str">
        <f t="shared" si="35"/>
        <v/>
      </c>
      <c r="P480" s="223"/>
      <c r="Q480" s="223"/>
      <c r="R480" s="235">
        <f t="shared" si="36"/>
        <v>0</v>
      </c>
      <c r="S480" s="235">
        <f t="shared" si="37"/>
        <v>0</v>
      </c>
      <c r="T480" s="321"/>
    </row>
    <row r="481" ht="28.5" customHeight="1" spans="1:20">
      <c r="A481" s="36">
        <v>474</v>
      </c>
      <c r="B481" s="166"/>
      <c r="C481" s="166"/>
      <c r="D481" s="165"/>
      <c r="E481" s="166"/>
      <c r="F481" s="166"/>
      <c r="G481" s="166"/>
      <c r="H481" s="294"/>
      <c r="I481" s="223"/>
      <c r="J481" s="254"/>
      <c r="K481" s="223"/>
      <c r="L481" s="223"/>
      <c r="M481" s="308"/>
      <c r="N481" s="307" t="str">
        <f t="shared" si="34"/>
        <v/>
      </c>
      <c r="O481" s="307" t="str">
        <f t="shared" si="35"/>
        <v/>
      </c>
      <c r="P481" s="223"/>
      <c r="Q481" s="223"/>
      <c r="R481" s="235">
        <f t="shared" si="36"/>
        <v>0</v>
      </c>
      <c r="S481" s="235">
        <f t="shared" si="37"/>
        <v>0</v>
      </c>
      <c r="T481" s="321"/>
    </row>
    <row r="482" ht="28.5" customHeight="1" spans="1:20">
      <c r="A482" s="36">
        <v>475</v>
      </c>
      <c r="B482" s="166"/>
      <c r="C482" s="166"/>
      <c r="D482" s="165"/>
      <c r="E482" s="166"/>
      <c r="F482" s="166"/>
      <c r="G482" s="166"/>
      <c r="H482" s="294"/>
      <c r="I482" s="223"/>
      <c r="J482" s="254"/>
      <c r="K482" s="223"/>
      <c r="L482" s="223"/>
      <c r="M482" s="308"/>
      <c r="N482" s="307" t="str">
        <f t="shared" si="34"/>
        <v/>
      </c>
      <c r="O482" s="307" t="str">
        <f t="shared" si="35"/>
        <v/>
      </c>
      <c r="P482" s="223"/>
      <c r="Q482" s="223"/>
      <c r="R482" s="235">
        <f t="shared" si="36"/>
        <v>0</v>
      </c>
      <c r="S482" s="235">
        <f t="shared" si="37"/>
        <v>0</v>
      </c>
      <c r="T482" s="321"/>
    </row>
    <row r="483" ht="28.5" customHeight="1" spans="1:20">
      <c r="A483" s="36">
        <v>476</v>
      </c>
      <c r="B483" s="166"/>
      <c r="C483" s="166"/>
      <c r="D483" s="165"/>
      <c r="E483" s="166"/>
      <c r="F483" s="166"/>
      <c r="G483" s="166"/>
      <c r="H483" s="294"/>
      <c r="I483" s="223"/>
      <c r="J483" s="254"/>
      <c r="K483" s="223"/>
      <c r="L483" s="223"/>
      <c r="M483" s="308"/>
      <c r="N483" s="307" t="str">
        <f t="shared" si="34"/>
        <v/>
      </c>
      <c r="O483" s="307" t="str">
        <f t="shared" si="35"/>
        <v/>
      </c>
      <c r="P483" s="223"/>
      <c r="Q483" s="223"/>
      <c r="R483" s="235">
        <f t="shared" si="36"/>
        <v>0</v>
      </c>
      <c r="S483" s="235">
        <f t="shared" si="37"/>
        <v>0</v>
      </c>
      <c r="T483" s="321"/>
    </row>
    <row r="484" ht="28.5" customHeight="1" spans="1:20">
      <c r="A484" s="36">
        <v>477</v>
      </c>
      <c r="B484" s="166"/>
      <c r="C484" s="166"/>
      <c r="D484" s="165"/>
      <c r="E484" s="166"/>
      <c r="F484" s="166"/>
      <c r="G484" s="166"/>
      <c r="H484" s="294"/>
      <c r="I484" s="223"/>
      <c r="J484" s="254"/>
      <c r="K484" s="223"/>
      <c r="L484" s="223"/>
      <c r="M484" s="308"/>
      <c r="N484" s="307" t="str">
        <f t="shared" si="34"/>
        <v/>
      </c>
      <c r="O484" s="307" t="str">
        <f t="shared" si="35"/>
        <v/>
      </c>
      <c r="P484" s="223"/>
      <c r="Q484" s="223"/>
      <c r="R484" s="235">
        <f t="shared" si="36"/>
        <v>0</v>
      </c>
      <c r="S484" s="235">
        <f t="shared" si="37"/>
        <v>0</v>
      </c>
      <c r="T484" s="321"/>
    </row>
    <row r="485" ht="28.5" customHeight="1" spans="1:20">
      <c r="A485" s="36">
        <v>478</v>
      </c>
      <c r="B485" s="166"/>
      <c r="C485" s="166"/>
      <c r="D485" s="165"/>
      <c r="E485" s="166"/>
      <c r="F485" s="166"/>
      <c r="G485" s="166"/>
      <c r="H485" s="294"/>
      <c r="I485" s="223"/>
      <c r="J485" s="254"/>
      <c r="K485" s="223"/>
      <c r="L485" s="223"/>
      <c r="M485" s="308"/>
      <c r="N485" s="307" t="str">
        <f t="shared" si="34"/>
        <v/>
      </c>
      <c r="O485" s="307" t="str">
        <f t="shared" si="35"/>
        <v/>
      </c>
      <c r="P485" s="223"/>
      <c r="Q485" s="223"/>
      <c r="R485" s="235">
        <f t="shared" si="36"/>
        <v>0</v>
      </c>
      <c r="S485" s="235">
        <f t="shared" si="37"/>
        <v>0</v>
      </c>
      <c r="T485" s="321"/>
    </row>
    <row r="486" ht="28.5" customHeight="1" spans="1:20">
      <c r="A486" s="36">
        <v>479</v>
      </c>
      <c r="B486" s="166"/>
      <c r="C486" s="166"/>
      <c r="D486" s="165"/>
      <c r="E486" s="166"/>
      <c r="F486" s="166"/>
      <c r="G486" s="166"/>
      <c r="H486" s="294"/>
      <c r="I486" s="223"/>
      <c r="J486" s="254"/>
      <c r="K486" s="223"/>
      <c r="L486" s="223"/>
      <c r="M486" s="308"/>
      <c r="N486" s="307" t="str">
        <f t="shared" si="34"/>
        <v/>
      </c>
      <c r="O486" s="307" t="str">
        <f t="shared" si="35"/>
        <v/>
      </c>
      <c r="P486" s="223"/>
      <c r="Q486" s="223"/>
      <c r="R486" s="235">
        <f t="shared" si="36"/>
        <v>0</v>
      </c>
      <c r="S486" s="235">
        <f t="shared" si="37"/>
        <v>0</v>
      </c>
      <c r="T486" s="321"/>
    </row>
    <row r="487" ht="28.5" customHeight="1" spans="1:20">
      <c r="A487" s="36">
        <v>480</v>
      </c>
      <c r="B487" s="166"/>
      <c r="C487" s="166"/>
      <c r="D487" s="165"/>
      <c r="E487" s="166"/>
      <c r="F487" s="166"/>
      <c r="G487" s="166"/>
      <c r="H487" s="294"/>
      <c r="I487" s="223"/>
      <c r="J487" s="254"/>
      <c r="K487" s="223"/>
      <c r="L487" s="223"/>
      <c r="M487" s="308"/>
      <c r="N487" s="307" t="str">
        <f t="shared" si="34"/>
        <v/>
      </c>
      <c r="O487" s="307" t="str">
        <f t="shared" si="35"/>
        <v/>
      </c>
      <c r="P487" s="223"/>
      <c r="Q487" s="223"/>
      <c r="R487" s="235">
        <f t="shared" si="36"/>
        <v>0</v>
      </c>
      <c r="S487" s="235">
        <f t="shared" si="37"/>
        <v>0</v>
      </c>
      <c r="T487" s="321"/>
    </row>
    <row r="488" ht="28.5" customHeight="1" spans="1:20">
      <c r="A488" s="36">
        <v>481</v>
      </c>
      <c r="B488" s="166"/>
      <c r="C488" s="166"/>
      <c r="D488" s="165"/>
      <c r="E488" s="166"/>
      <c r="F488" s="166"/>
      <c r="G488" s="166"/>
      <c r="H488" s="294"/>
      <c r="I488" s="223"/>
      <c r="J488" s="254"/>
      <c r="K488" s="223"/>
      <c r="L488" s="223"/>
      <c r="M488" s="308"/>
      <c r="N488" s="307" t="str">
        <f t="shared" si="34"/>
        <v/>
      </c>
      <c r="O488" s="307" t="str">
        <f t="shared" si="35"/>
        <v/>
      </c>
      <c r="P488" s="223"/>
      <c r="Q488" s="223"/>
      <c r="R488" s="235">
        <f t="shared" si="36"/>
        <v>0</v>
      </c>
      <c r="S488" s="235">
        <f t="shared" si="37"/>
        <v>0</v>
      </c>
      <c r="T488" s="321"/>
    </row>
    <row r="489" ht="28.5" customHeight="1" spans="1:20">
      <c r="A489" s="36">
        <v>482</v>
      </c>
      <c r="B489" s="166"/>
      <c r="C489" s="166"/>
      <c r="D489" s="165"/>
      <c r="E489" s="166"/>
      <c r="F489" s="166"/>
      <c r="G489" s="166"/>
      <c r="H489" s="294"/>
      <c r="I489" s="223"/>
      <c r="J489" s="254"/>
      <c r="K489" s="223"/>
      <c r="L489" s="223"/>
      <c r="M489" s="308"/>
      <c r="N489" s="307" t="str">
        <f t="shared" si="34"/>
        <v/>
      </c>
      <c r="O489" s="307" t="str">
        <f t="shared" si="35"/>
        <v/>
      </c>
      <c r="P489" s="223"/>
      <c r="Q489" s="223"/>
      <c r="R489" s="235">
        <f t="shared" si="36"/>
        <v>0</v>
      </c>
      <c r="S489" s="235">
        <f t="shared" si="37"/>
        <v>0</v>
      </c>
      <c r="T489" s="321"/>
    </row>
    <row r="490" ht="28.5" customHeight="1" spans="1:20">
      <c r="A490" s="36">
        <v>483</v>
      </c>
      <c r="B490" s="166"/>
      <c r="C490" s="166"/>
      <c r="D490" s="165"/>
      <c r="E490" s="166"/>
      <c r="F490" s="166"/>
      <c r="G490" s="166"/>
      <c r="H490" s="294"/>
      <c r="I490" s="223"/>
      <c r="J490" s="254"/>
      <c r="K490" s="223"/>
      <c r="L490" s="223"/>
      <c r="M490" s="308"/>
      <c r="N490" s="307" t="str">
        <f t="shared" si="34"/>
        <v/>
      </c>
      <c r="O490" s="307" t="str">
        <f t="shared" si="35"/>
        <v/>
      </c>
      <c r="P490" s="223"/>
      <c r="Q490" s="223"/>
      <c r="R490" s="235">
        <f t="shared" si="36"/>
        <v>0</v>
      </c>
      <c r="S490" s="235">
        <f t="shared" si="37"/>
        <v>0</v>
      </c>
      <c r="T490" s="321"/>
    </row>
    <row r="491" ht="28.5" customHeight="1" spans="1:20">
      <c r="A491" s="36">
        <v>484</v>
      </c>
      <c r="B491" s="166"/>
      <c r="C491" s="166"/>
      <c r="D491" s="165"/>
      <c r="E491" s="166"/>
      <c r="F491" s="166"/>
      <c r="G491" s="166"/>
      <c r="H491" s="294"/>
      <c r="I491" s="223"/>
      <c r="J491" s="254"/>
      <c r="K491" s="223"/>
      <c r="L491" s="223"/>
      <c r="M491" s="308"/>
      <c r="N491" s="307" t="str">
        <f t="shared" ref="N491:N508" si="38">IFERROR(L491/K491,"")</f>
        <v/>
      </c>
      <c r="O491" s="307" t="str">
        <f t="shared" ref="O491:O508" si="39">IFERROR(M491/L491,"")</f>
        <v/>
      </c>
      <c r="P491" s="223"/>
      <c r="Q491" s="223"/>
      <c r="R491" s="235">
        <f t="shared" ref="R491:R507" si="40">P491*(K491-L491)+Q491*(L491-M491)</f>
        <v>0</v>
      </c>
      <c r="S491" s="235">
        <f t="shared" ref="S491:S507" si="41">I491*K491-R491</f>
        <v>0</v>
      </c>
      <c r="T491" s="321"/>
    </row>
    <row r="492" ht="28.5" customHeight="1" spans="1:20">
      <c r="A492" s="36">
        <v>485</v>
      </c>
      <c r="B492" s="166"/>
      <c r="C492" s="166"/>
      <c r="D492" s="165"/>
      <c r="E492" s="166"/>
      <c r="F492" s="166"/>
      <c r="G492" s="166"/>
      <c r="H492" s="294"/>
      <c r="I492" s="223"/>
      <c r="J492" s="254"/>
      <c r="K492" s="223"/>
      <c r="L492" s="223"/>
      <c r="M492" s="308"/>
      <c r="N492" s="307" t="str">
        <f t="shared" si="38"/>
        <v/>
      </c>
      <c r="O492" s="307" t="str">
        <f t="shared" si="39"/>
        <v/>
      </c>
      <c r="P492" s="223"/>
      <c r="Q492" s="223"/>
      <c r="R492" s="235">
        <f t="shared" si="40"/>
        <v>0</v>
      </c>
      <c r="S492" s="235">
        <f t="shared" si="41"/>
        <v>0</v>
      </c>
      <c r="T492" s="321"/>
    </row>
    <row r="493" ht="28.5" customHeight="1" spans="1:20">
      <c r="A493" s="36">
        <v>486</v>
      </c>
      <c r="B493" s="166"/>
      <c r="C493" s="166"/>
      <c r="D493" s="165"/>
      <c r="E493" s="166"/>
      <c r="F493" s="166"/>
      <c r="G493" s="166"/>
      <c r="H493" s="294"/>
      <c r="I493" s="223"/>
      <c r="J493" s="254"/>
      <c r="K493" s="223"/>
      <c r="L493" s="223"/>
      <c r="M493" s="308"/>
      <c r="N493" s="307" t="str">
        <f t="shared" si="38"/>
        <v/>
      </c>
      <c r="O493" s="307" t="str">
        <f t="shared" si="39"/>
        <v/>
      </c>
      <c r="P493" s="223"/>
      <c r="Q493" s="223"/>
      <c r="R493" s="235">
        <f t="shared" si="40"/>
        <v>0</v>
      </c>
      <c r="S493" s="235">
        <f t="shared" si="41"/>
        <v>0</v>
      </c>
      <c r="T493" s="321"/>
    </row>
    <row r="494" ht="28.5" customHeight="1" spans="1:20">
      <c r="A494" s="36">
        <v>487</v>
      </c>
      <c r="B494" s="166"/>
      <c r="C494" s="166"/>
      <c r="D494" s="165"/>
      <c r="E494" s="166"/>
      <c r="F494" s="166"/>
      <c r="G494" s="166"/>
      <c r="H494" s="294"/>
      <c r="I494" s="223"/>
      <c r="J494" s="254"/>
      <c r="K494" s="223"/>
      <c r="L494" s="223"/>
      <c r="M494" s="308"/>
      <c r="N494" s="307" t="str">
        <f t="shared" si="38"/>
        <v/>
      </c>
      <c r="O494" s="307" t="str">
        <f t="shared" si="39"/>
        <v/>
      </c>
      <c r="P494" s="223"/>
      <c r="Q494" s="223"/>
      <c r="R494" s="235">
        <f t="shared" si="40"/>
        <v>0</v>
      </c>
      <c r="S494" s="235">
        <f t="shared" si="41"/>
        <v>0</v>
      </c>
      <c r="T494" s="321"/>
    </row>
    <row r="495" ht="28.5" customHeight="1" spans="1:20">
      <c r="A495" s="36">
        <v>488</v>
      </c>
      <c r="B495" s="166"/>
      <c r="C495" s="166"/>
      <c r="D495" s="165"/>
      <c r="E495" s="166"/>
      <c r="F495" s="166"/>
      <c r="G495" s="166"/>
      <c r="H495" s="294"/>
      <c r="I495" s="223"/>
      <c r="J495" s="254"/>
      <c r="K495" s="223"/>
      <c r="L495" s="223"/>
      <c r="M495" s="308"/>
      <c r="N495" s="307" t="str">
        <f t="shared" si="38"/>
        <v/>
      </c>
      <c r="O495" s="307" t="str">
        <f t="shared" si="39"/>
        <v/>
      </c>
      <c r="P495" s="223"/>
      <c r="Q495" s="223"/>
      <c r="R495" s="235">
        <f t="shared" si="40"/>
        <v>0</v>
      </c>
      <c r="S495" s="235">
        <f t="shared" si="41"/>
        <v>0</v>
      </c>
      <c r="T495" s="321"/>
    </row>
    <row r="496" ht="28.5" customHeight="1" spans="1:20">
      <c r="A496" s="36">
        <v>489</v>
      </c>
      <c r="B496" s="166"/>
      <c r="C496" s="166"/>
      <c r="D496" s="165"/>
      <c r="E496" s="166"/>
      <c r="F496" s="166"/>
      <c r="G496" s="166"/>
      <c r="H496" s="294"/>
      <c r="I496" s="223"/>
      <c r="J496" s="254"/>
      <c r="K496" s="223"/>
      <c r="L496" s="223"/>
      <c r="M496" s="308"/>
      <c r="N496" s="307" t="str">
        <f t="shared" si="38"/>
        <v/>
      </c>
      <c r="O496" s="307" t="str">
        <f t="shared" si="39"/>
        <v/>
      </c>
      <c r="P496" s="223"/>
      <c r="Q496" s="223"/>
      <c r="R496" s="235">
        <f t="shared" si="40"/>
        <v>0</v>
      </c>
      <c r="S496" s="235">
        <f t="shared" si="41"/>
        <v>0</v>
      </c>
      <c r="T496" s="321"/>
    </row>
    <row r="497" ht="28.5" customHeight="1" spans="1:20">
      <c r="A497" s="36">
        <v>490</v>
      </c>
      <c r="B497" s="166"/>
      <c r="C497" s="166"/>
      <c r="D497" s="165"/>
      <c r="E497" s="166"/>
      <c r="F497" s="166"/>
      <c r="G497" s="166"/>
      <c r="H497" s="294"/>
      <c r="I497" s="223"/>
      <c r="J497" s="254"/>
      <c r="K497" s="223"/>
      <c r="L497" s="223"/>
      <c r="M497" s="308"/>
      <c r="N497" s="307" t="str">
        <f t="shared" si="38"/>
        <v/>
      </c>
      <c r="O497" s="307" t="str">
        <f t="shared" si="39"/>
        <v/>
      </c>
      <c r="P497" s="223"/>
      <c r="Q497" s="223"/>
      <c r="R497" s="235">
        <f t="shared" si="40"/>
        <v>0</v>
      </c>
      <c r="S497" s="235">
        <f t="shared" si="41"/>
        <v>0</v>
      </c>
      <c r="T497" s="321"/>
    </row>
    <row r="498" ht="28.5" customHeight="1" spans="1:20">
      <c r="A498" s="36">
        <v>491</v>
      </c>
      <c r="B498" s="166"/>
      <c r="C498" s="166"/>
      <c r="D498" s="165"/>
      <c r="E498" s="166"/>
      <c r="F498" s="166"/>
      <c r="G498" s="166"/>
      <c r="H498" s="294"/>
      <c r="I498" s="223"/>
      <c r="J498" s="254"/>
      <c r="K498" s="223"/>
      <c r="L498" s="223"/>
      <c r="M498" s="308"/>
      <c r="N498" s="307" t="str">
        <f t="shared" si="38"/>
        <v/>
      </c>
      <c r="O498" s="307" t="str">
        <f t="shared" si="39"/>
        <v/>
      </c>
      <c r="P498" s="223"/>
      <c r="Q498" s="223"/>
      <c r="R498" s="235">
        <f t="shared" si="40"/>
        <v>0</v>
      </c>
      <c r="S498" s="235">
        <f t="shared" si="41"/>
        <v>0</v>
      </c>
      <c r="T498" s="321"/>
    </row>
    <row r="499" ht="28.5" customHeight="1" spans="1:20">
      <c r="A499" s="36">
        <v>492</v>
      </c>
      <c r="B499" s="166"/>
      <c r="C499" s="166"/>
      <c r="D499" s="165"/>
      <c r="E499" s="166"/>
      <c r="F499" s="166"/>
      <c r="G499" s="166"/>
      <c r="H499" s="294"/>
      <c r="I499" s="223"/>
      <c r="J499" s="254"/>
      <c r="K499" s="223"/>
      <c r="L499" s="223"/>
      <c r="M499" s="308"/>
      <c r="N499" s="307" t="str">
        <f t="shared" si="38"/>
        <v/>
      </c>
      <c r="O499" s="307" t="str">
        <f t="shared" si="39"/>
        <v/>
      </c>
      <c r="P499" s="223"/>
      <c r="Q499" s="223"/>
      <c r="R499" s="235">
        <f t="shared" si="40"/>
        <v>0</v>
      </c>
      <c r="S499" s="235">
        <f t="shared" si="41"/>
        <v>0</v>
      </c>
      <c r="T499" s="321"/>
    </row>
    <row r="500" ht="28.5" customHeight="1" spans="1:20">
      <c r="A500" s="36">
        <v>493</v>
      </c>
      <c r="B500" s="166"/>
      <c r="C500" s="166"/>
      <c r="D500" s="165"/>
      <c r="E500" s="166"/>
      <c r="F500" s="166"/>
      <c r="G500" s="166"/>
      <c r="H500" s="294"/>
      <c r="I500" s="223"/>
      <c r="J500" s="254"/>
      <c r="K500" s="223"/>
      <c r="L500" s="223"/>
      <c r="M500" s="308"/>
      <c r="N500" s="307" t="str">
        <f t="shared" si="38"/>
        <v/>
      </c>
      <c r="O500" s="307" t="str">
        <f t="shared" si="39"/>
        <v/>
      </c>
      <c r="P500" s="223"/>
      <c r="Q500" s="223"/>
      <c r="R500" s="235">
        <f t="shared" si="40"/>
        <v>0</v>
      </c>
      <c r="S500" s="235">
        <f t="shared" si="41"/>
        <v>0</v>
      </c>
      <c r="T500" s="321"/>
    </row>
    <row r="501" ht="28.5" customHeight="1" spans="1:20">
      <c r="A501" s="36">
        <v>494</v>
      </c>
      <c r="B501" s="166"/>
      <c r="C501" s="166"/>
      <c r="D501" s="165"/>
      <c r="E501" s="166"/>
      <c r="F501" s="166"/>
      <c r="G501" s="166"/>
      <c r="H501" s="294"/>
      <c r="I501" s="223"/>
      <c r="J501" s="254"/>
      <c r="K501" s="223"/>
      <c r="L501" s="223"/>
      <c r="M501" s="308"/>
      <c r="N501" s="307" t="str">
        <f t="shared" si="38"/>
        <v/>
      </c>
      <c r="O501" s="307" t="str">
        <f t="shared" si="39"/>
        <v/>
      </c>
      <c r="P501" s="223"/>
      <c r="Q501" s="223"/>
      <c r="R501" s="235">
        <f t="shared" si="40"/>
        <v>0</v>
      </c>
      <c r="S501" s="235">
        <f t="shared" si="41"/>
        <v>0</v>
      </c>
      <c r="T501" s="321"/>
    </row>
    <row r="502" ht="28.5" customHeight="1" spans="1:20">
      <c r="A502" s="36">
        <v>495</v>
      </c>
      <c r="B502" s="166"/>
      <c r="C502" s="166"/>
      <c r="D502" s="165"/>
      <c r="E502" s="166"/>
      <c r="F502" s="166"/>
      <c r="G502" s="166"/>
      <c r="H502" s="294"/>
      <c r="I502" s="223"/>
      <c r="J502" s="254"/>
      <c r="K502" s="223"/>
      <c r="L502" s="223"/>
      <c r="M502" s="308"/>
      <c r="N502" s="307" t="str">
        <f t="shared" si="38"/>
        <v/>
      </c>
      <c r="O502" s="307" t="str">
        <f t="shared" si="39"/>
        <v/>
      </c>
      <c r="P502" s="223"/>
      <c r="Q502" s="223"/>
      <c r="R502" s="235">
        <f t="shared" si="40"/>
        <v>0</v>
      </c>
      <c r="S502" s="235">
        <f t="shared" si="41"/>
        <v>0</v>
      </c>
      <c r="T502" s="321"/>
    </row>
    <row r="503" ht="28.5" customHeight="1" spans="1:20">
      <c r="A503" s="36">
        <v>496</v>
      </c>
      <c r="B503" s="166"/>
      <c r="C503" s="166"/>
      <c r="D503" s="165"/>
      <c r="E503" s="166"/>
      <c r="F503" s="166"/>
      <c r="G503" s="166"/>
      <c r="H503" s="294"/>
      <c r="I503" s="223"/>
      <c r="J503" s="254"/>
      <c r="K503" s="223"/>
      <c r="L503" s="223"/>
      <c r="M503" s="308"/>
      <c r="N503" s="307" t="str">
        <f t="shared" si="38"/>
        <v/>
      </c>
      <c r="O503" s="307" t="str">
        <f t="shared" si="39"/>
        <v/>
      </c>
      <c r="P503" s="223"/>
      <c r="Q503" s="223"/>
      <c r="R503" s="235">
        <f t="shared" si="40"/>
        <v>0</v>
      </c>
      <c r="S503" s="235">
        <f t="shared" si="41"/>
        <v>0</v>
      </c>
      <c r="T503" s="321"/>
    </row>
    <row r="504" ht="28.5" customHeight="1" spans="1:20">
      <c r="A504" s="36">
        <v>497</v>
      </c>
      <c r="B504" s="166"/>
      <c r="C504" s="166"/>
      <c r="D504" s="165"/>
      <c r="E504" s="166"/>
      <c r="F504" s="166"/>
      <c r="G504" s="166"/>
      <c r="H504" s="294"/>
      <c r="I504" s="223"/>
      <c r="J504" s="254"/>
      <c r="K504" s="223"/>
      <c r="L504" s="223"/>
      <c r="M504" s="308"/>
      <c r="N504" s="307" t="str">
        <f t="shared" si="38"/>
        <v/>
      </c>
      <c r="O504" s="307" t="str">
        <f t="shared" si="39"/>
        <v/>
      </c>
      <c r="P504" s="223"/>
      <c r="Q504" s="223"/>
      <c r="R504" s="235">
        <f t="shared" si="40"/>
        <v>0</v>
      </c>
      <c r="S504" s="235">
        <f t="shared" si="41"/>
        <v>0</v>
      </c>
      <c r="T504" s="321"/>
    </row>
    <row r="505" ht="28.5" customHeight="1" spans="1:20">
      <c r="A505" s="36">
        <v>498</v>
      </c>
      <c r="B505" s="166"/>
      <c r="C505" s="166"/>
      <c r="D505" s="165"/>
      <c r="E505" s="166"/>
      <c r="F505" s="166"/>
      <c r="G505" s="166"/>
      <c r="H505" s="294"/>
      <c r="I505" s="223"/>
      <c r="J505" s="254"/>
      <c r="K505" s="223"/>
      <c r="L505" s="223"/>
      <c r="M505" s="308"/>
      <c r="N505" s="307" t="str">
        <f t="shared" si="38"/>
        <v/>
      </c>
      <c r="O505" s="307" t="str">
        <f t="shared" si="39"/>
        <v/>
      </c>
      <c r="P505" s="223"/>
      <c r="Q505" s="223"/>
      <c r="R505" s="235">
        <f t="shared" si="40"/>
        <v>0</v>
      </c>
      <c r="S505" s="235">
        <f t="shared" si="41"/>
        <v>0</v>
      </c>
      <c r="T505" s="321"/>
    </row>
    <row r="506" ht="28.5" customHeight="1" spans="1:20">
      <c r="A506" s="36">
        <v>499</v>
      </c>
      <c r="B506" s="166"/>
      <c r="C506" s="166"/>
      <c r="D506" s="165"/>
      <c r="E506" s="166"/>
      <c r="F506" s="166"/>
      <c r="G506" s="166"/>
      <c r="H506" s="294"/>
      <c r="I506" s="223"/>
      <c r="J506" s="254"/>
      <c r="K506" s="223"/>
      <c r="L506" s="223"/>
      <c r="M506" s="308"/>
      <c r="N506" s="307" t="str">
        <f t="shared" si="38"/>
        <v/>
      </c>
      <c r="O506" s="307" t="str">
        <f t="shared" si="39"/>
        <v/>
      </c>
      <c r="P506" s="223"/>
      <c r="Q506" s="223"/>
      <c r="R506" s="235">
        <f t="shared" si="40"/>
        <v>0</v>
      </c>
      <c r="S506" s="235">
        <f t="shared" si="41"/>
        <v>0</v>
      </c>
      <c r="T506" s="321"/>
    </row>
    <row r="507" ht="28.5" customHeight="1" spans="1:20">
      <c r="A507" s="36">
        <v>500</v>
      </c>
      <c r="B507" s="166"/>
      <c r="C507" s="166"/>
      <c r="D507" s="165"/>
      <c r="E507" s="166"/>
      <c r="F507" s="166"/>
      <c r="G507" s="166"/>
      <c r="H507" s="294"/>
      <c r="I507" s="223"/>
      <c r="J507" s="254"/>
      <c r="K507" s="223"/>
      <c r="L507" s="223"/>
      <c r="M507" s="308"/>
      <c r="N507" s="307" t="str">
        <f t="shared" si="38"/>
        <v/>
      </c>
      <c r="O507" s="307" t="str">
        <f t="shared" si="39"/>
        <v/>
      </c>
      <c r="P507" s="223"/>
      <c r="Q507" s="223"/>
      <c r="R507" s="235">
        <f t="shared" si="40"/>
        <v>0</v>
      </c>
      <c r="S507" s="235">
        <f t="shared" si="41"/>
        <v>0</v>
      </c>
      <c r="T507" s="321"/>
    </row>
    <row r="508" ht="20.15" customHeight="1" spans="1:20">
      <c r="A508" s="322" t="s">
        <v>169</v>
      </c>
      <c r="B508" s="323" t="s">
        <v>170</v>
      </c>
      <c r="C508" s="323" t="s">
        <v>170</v>
      </c>
      <c r="D508" s="324" t="s">
        <v>170</v>
      </c>
      <c r="E508" s="324" t="s">
        <v>170</v>
      </c>
      <c r="F508" s="324" t="s">
        <v>170</v>
      </c>
      <c r="G508" s="324" t="s">
        <v>170</v>
      </c>
      <c r="H508" s="325" t="s">
        <v>170</v>
      </c>
      <c r="I508" s="332" t="s">
        <v>170</v>
      </c>
      <c r="J508" s="333" t="s">
        <v>170</v>
      </c>
      <c r="K508" s="194">
        <f>SUM(K8:K507)</f>
        <v>4.7241896</v>
      </c>
      <c r="L508" s="194">
        <f>SUM(L8:L507)</f>
        <v>4.7241896</v>
      </c>
      <c r="M508" s="194">
        <f>SUM(M8:M507)</f>
        <v>4.5308</v>
      </c>
      <c r="N508" s="243">
        <f t="shared" si="38"/>
        <v>1</v>
      </c>
      <c r="O508" s="243">
        <f t="shared" si="39"/>
        <v>0.959063963055166</v>
      </c>
      <c r="P508" s="332" t="s">
        <v>170</v>
      </c>
      <c r="Q508" s="332" t="s">
        <v>170</v>
      </c>
      <c r="R508" s="194">
        <f>SUM(R8:R507)</f>
        <v>0.0923249600000002</v>
      </c>
      <c r="S508" s="194">
        <f>SUM(S8:S507)</f>
        <v>57.289125028152</v>
      </c>
      <c r="T508" s="199" t="s">
        <v>170</v>
      </c>
    </row>
    <row r="509" ht="72" customHeight="1" spans="1:20">
      <c r="A509" s="326" t="s">
        <v>171</v>
      </c>
      <c r="B509" s="327"/>
      <c r="C509" s="327"/>
      <c r="D509" s="327"/>
      <c r="E509" s="327"/>
      <c r="F509" s="327"/>
      <c r="G509" s="327"/>
      <c r="H509" s="327"/>
      <c r="I509" s="334"/>
      <c r="J509" s="327"/>
      <c r="K509" s="334"/>
      <c r="L509" s="334"/>
      <c r="M509" s="334"/>
      <c r="N509" s="327"/>
      <c r="O509" s="327"/>
      <c r="P509" s="334"/>
      <c r="Q509" s="334"/>
      <c r="R509" s="334"/>
      <c r="S509" s="334"/>
      <c r="T509" s="327"/>
    </row>
    <row r="510" ht="15" customHeight="1" spans="1:20">
      <c r="A510" s="328"/>
      <c r="B510" s="328"/>
      <c r="C510" s="328"/>
      <c r="D510" s="329" t="s">
        <v>172</v>
      </c>
      <c r="E510" s="329"/>
      <c r="F510" s="329"/>
      <c r="G510" s="329"/>
      <c r="H510" s="330"/>
      <c r="I510" s="335"/>
      <c r="J510" s="328"/>
      <c r="K510" s="335"/>
      <c r="L510" s="335"/>
      <c r="M510" s="336"/>
      <c r="N510" s="330"/>
      <c r="O510" s="330"/>
      <c r="P510" s="336"/>
      <c r="Q510" s="336"/>
      <c r="R510" s="336"/>
      <c r="S510" s="336"/>
      <c r="T510" s="330"/>
    </row>
    <row r="511" ht="408" customHeight="1" spans="1:21">
      <c r="A511" s="331" t="s">
        <v>173</v>
      </c>
      <c r="B511" s="272"/>
      <c r="C511" s="272"/>
      <c r="D511" s="272"/>
      <c r="E511" s="272"/>
      <c r="F511" s="272"/>
      <c r="G511" s="272"/>
      <c r="H511" s="272"/>
      <c r="I511" s="337"/>
      <c r="J511" s="272"/>
      <c r="K511" s="337"/>
      <c r="L511" s="337"/>
      <c r="M511" s="337"/>
      <c r="N511" s="272"/>
      <c r="O511" s="272"/>
      <c r="P511" s="337"/>
      <c r="Q511" s="337"/>
      <c r="R511" s="337"/>
      <c r="S511" s="337"/>
      <c r="T511" s="272"/>
      <c r="U511" s="278" t="s">
        <v>174</v>
      </c>
    </row>
  </sheetData>
  <sheetProtection password="CE0A" sheet="1" objects="1"/>
  <mergeCells count="12">
    <mergeCell ref="A1:T1"/>
    <mergeCell ref="B2:J2"/>
    <mergeCell ref="K2:O2"/>
    <mergeCell ref="P2:R2"/>
    <mergeCell ref="A509:T509"/>
    <mergeCell ref="D510:F510"/>
    <mergeCell ref="A511:T511"/>
    <mergeCell ref="A2:A3"/>
    <mergeCell ref="S2:S3"/>
    <mergeCell ref="T2:T3"/>
    <mergeCell ref="U2:U6"/>
    <mergeCell ref="U9:U10"/>
  </mergeCells>
  <hyperlinks>
    <hyperlink ref="U511" location="原辅材料明细!A1" display="点击此处返回&#10;“顶部”"/>
    <hyperlink ref="U9:U10" location="原辅材料明细!A111" display="点击此处可跳转至&#10;“发票粘贴处”"/>
  </hyperlinks>
  <pageMargins left="0.75" right="0.75" top="1" bottom="1" header="0.5" footer="0.5"/>
  <headerFooter/>
  <ignoredErrors>
    <ignoredError sqref="N508:O508" unlockedFormula="1"/>
    <ignoredError sqref="L508:M508 K508" formulaRange="1"/>
  </ignoredError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722"/>
  <sheetViews>
    <sheetView showGridLines="0" showZeros="0" zoomScale="70" zoomScaleNormal="70" topLeftCell="A47" workbookViewId="0">
      <selection activeCell="G59" sqref="G59"/>
    </sheetView>
  </sheetViews>
  <sheetFormatPr defaultColWidth="9" defaultRowHeight="14"/>
  <cols>
    <col min="1" max="1" width="5.90909090909091" style="204" customWidth="1"/>
    <col min="2" max="4" width="20.6363636363636" style="204" customWidth="1"/>
    <col min="5" max="5" width="10" style="204" customWidth="1"/>
    <col min="6" max="6" width="12.9090909090909" style="204" customWidth="1"/>
    <col min="7" max="7" width="10.3636363636364" style="204" customWidth="1"/>
    <col min="8" max="13" width="14.6363636363636" style="204" customWidth="1"/>
    <col min="14" max="14" width="12.6363636363636" style="203" customWidth="1"/>
    <col min="15" max="15" width="24.6363636363636" style="204" customWidth="1"/>
    <col min="16" max="16384" width="9" style="204"/>
  </cols>
  <sheetData>
    <row r="1" ht="25" customHeight="1" spans="1:14">
      <c r="A1" s="205" t="s">
        <v>175</v>
      </c>
      <c r="B1" s="205"/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  <c r="N1" s="205"/>
    </row>
    <row r="2" s="202" customFormat="1" ht="30" customHeight="1" spans="1:17">
      <c r="A2" s="206" t="s">
        <v>176</v>
      </c>
      <c r="B2" s="207"/>
      <c r="C2" s="207"/>
      <c r="D2" s="207"/>
      <c r="E2" s="207"/>
      <c r="F2" s="207"/>
      <c r="G2" s="207"/>
      <c r="H2" s="207"/>
      <c r="I2" s="207"/>
      <c r="J2" s="207"/>
      <c r="K2" s="207"/>
      <c r="L2" s="207"/>
      <c r="M2" s="207"/>
      <c r="N2" s="225"/>
      <c r="O2" s="226" t="s">
        <v>177</v>
      </c>
      <c r="P2" s="227"/>
      <c r="Q2" s="227"/>
    </row>
    <row r="3" ht="17.5" spans="1:17">
      <c r="A3" s="208" t="s">
        <v>1</v>
      </c>
      <c r="B3" s="209" t="s">
        <v>178</v>
      </c>
      <c r="C3" s="210"/>
      <c r="D3" s="211"/>
      <c r="E3" s="212" t="s">
        <v>179</v>
      </c>
      <c r="F3" s="213" t="s">
        <v>180</v>
      </c>
      <c r="G3" s="212" t="s">
        <v>181</v>
      </c>
      <c r="H3" s="214" t="s">
        <v>182</v>
      </c>
      <c r="I3" s="228"/>
      <c r="J3" s="228"/>
      <c r="K3" s="228"/>
      <c r="L3" s="217" t="s">
        <v>183</v>
      </c>
      <c r="M3" s="212" t="s">
        <v>184</v>
      </c>
      <c r="N3" s="229" t="s">
        <v>110</v>
      </c>
      <c r="O3" s="226"/>
      <c r="P3" s="227"/>
      <c r="Q3" s="227"/>
    </row>
    <row r="4" ht="30" spans="1:17">
      <c r="A4" s="208"/>
      <c r="B4" s="215" t="s">
        <v>185</v>
      </c>
      <c r="C4" s="212" t="s">
        <v>186</v>
      </c>
      <c r="D4" s="212" t="s">
        <v>187</v>
      </c>
      <c r="E4" s="212"/>
      <c r="F4" s="216"/>
      <c r="G4" s="212"/>
      <c r="H4" s="217" t="s">
        <v>188</v>
      </c>
      <c r="I4" s="230" t="s">
        <v>189</v>
      </c>
      <c r="J4" s="217" t="s">
        <v>190</v>
      </c>
      <c r="K4" s="231" t="s">
        <v>191</v>
      </c>
      <c r="L4" s="215"/>
      <c r="M4" s="212"/>
      <c r="N4" s="232"/>
      <c r="O4" s="226"/>
      <c r="P4" s="227"/>
      <c r="Q4" s="227"/>
    </row>
    <row r="5" s="203" customFormat="1" ht="24" customHeight="1" spans="1:17">
      <c r="A5" s="218" t="s">
        <v>129</v>
      </c>
      <c r="B5" s="219" t="s">
        <v>130</v>
      </c>
      <c r="C5" s="220" t="s">
        <v>130</v>
      </c>
      <c r="D5" s="220" t="s">
        <v>134</v>
      </c>
      <c r="E5" s="220">
        <v>1</v>
      </c>
      <c r="F5" s="220" t="s">
        <v>192</v>
      </c>
      <c r="G5" s="221">
        <v>200.77</v>
      </c>
      <c r="H5" s="222" t="s">
        <v>193</v>
      </c>
      <c r="I5" s="222" t="s">
        <v>194</v>
      </c>
      <c r="J5" s="233">
        <v>34.9</v>
      </c>
      <c r="K5" s="233">
        <v>32</v>
      </c>
      <c r="L5" s="233">
        <f>E5*K5</f>
        <v>32</v>
      </c>
      <c r="M5" s="221">
        <f>E5*G5</f>
        <v>200.77</v>
      </c>
      <c r="N5" s="234"/>
      <c r="O5" s="226"/>
      <c r="P5" s="227"/>
      <c r="Q5" s="227"/>
    </row>
    <row r="6" ht="28.5" customHeight="1" spans="1:17">
      <c r="A6" s="36">
        <v>1</v>
      </c>
      <c r="B6" s="166" t="s">
        <v>195</v>
      </c>
      <c r="C6" s="166" t="s">
        <v>196</v>
      </c>
      <c r="D6" s="165" t="s">
        <v>197</v>
      </c>
      <c r="E6" s="166">
        <v>1</v>
      </c>
      <c r="F6" s="166" t="s">
        <v>198</v>
      </c>
      <c r="G6" s="223">
        <v>13</v>
      </c>
      <c r="H6" s="165"/>
      <c r="I6" s="165"/>
      <c r="J6" s="176"/>
      <c r="K6" s="176"/>
      <c r="L6" s="174">
        <f t="shared" ref="L6:L69" si="0">IFERROR(E6*K6,"")</f>
        <v>0</v>
      </c>
      <c r="M6" s="235">
        <f>E6*G6</f>
        <v>13</v>
      </c>
      <c r="N6" s="236"/>
      <c r="O6" s="226"/>
      <c r="P6" s="227"/>
      <c r="Q6" s="227"/>
    </row>
    <row r="7" ht="28.5" customHeight="1" spans="1:17">
      <c r="A7" s="36">
        <v>2</v>
      </c>
      <c r="B7" s="165" t="s">
        <v>199</v>
      </c>
      <c r="C7" s="166" t="s">
        <v>200</v>
      </c>
      <c r="D7" s="165" t="s">
        <v>201</v>
      </c>
      <c r="E7" s="166">
        <v>1</v>
      </c>
      <c r="F7" s="166" t="s">
        <v>198</v>
      </c>
      <c r="G7" s="223">
        <v>16.74</v>
      </c>
      <c r="H7" s="224"/>
      <c r="I7" s="224"/>
      <c r="J7" s="176"/>
      <c r="K7" s="176"/>
      <c r="L7" s="174">
        <f t="shared" si="0"/>
        <v>0</v>
      </c>
      <c r="M7" s="235">
        <f t="shared" ref="M7:M38" si="1">E7*G7</f>
        <v>16.74</v>
      </c>
      <c r="N7" s="236"/>
      <c r="O7" s="237"/>
      <c r="P7" s="227"/>
      <c r="Q7" s="227"/>
    </row>
    <row r="8" ht="28.5" customHeight="1" spans="1:15">
      <c r="A8" s="36">
        <v>3</v>
      </c>
      <c r="B8" s="165" t="s">
        <v>202</v>
      </c>
      <c r="C8" s="166" t="s">
        <v>203</v>
      </c>
      <c r="D8" s="165" t="s">
        <v>204</v>
      </c>
      <c r="E8" s="166">
        <v>1</v>
      </c>
      <c r="F8" s="166" t="s">
        <v>198</v>
      </c>
      <c r="G8" s="223">
        <v>0.5128</v>
      </c>
      <c r="H8" s="224"/>
      <c r="I8" s="224"/>
      <c r="J8" s="176"/>
      <c r="K8" s="176"/>
      <c r="L8" s="174">
        <f t="shared" si="0"/>
        <v>0</v>
      </c>
      <c r="M8" s="235">
        <f t="shared" si="1"/>
        <v>0.5128</v>
      </c>
      <c r="N8" s="236"/>
      <c r="O8" s="238" t="s">
        <v>205</v>
      </c>
    </row>
    <row r="9" ht="28.5" customHeight="1" spans="1:15">
      <c r="A9" s="36">
        <v>4</v>
      </c>
      <c r="B9" s="165" t="s">
        <v>206</v>
      </c>
      <c r="C9" s="166" t="s">
        <v>207</v>
      </c>
      <c r="D9" s="166" t="s">
        <v>204</v>
      </c>
      <c r="E9" s="166">
        <v>1</v>
      </c>
      <c r="F9" s="166" t="s">
        <v>198</v>
      </c>
      <c r="G9" s="223">
        <v>0.5128</v>
      </c>
      <c r="H9" s="224"/>
      <c r="I9" s="224"/>
      <c r="J9" s="176"/>
      <c r="K9" s="176"/>
      <c r="L9" s="174">
        <f t="shared" si="0"/>
        <v>0</v>
      </c>
      <c r="M9" s="235">
        <f t="shared" si="1"/>
        <v>0.5128</v>
      </c>
      <c r="N9" s="236"/>
      <c r="O9" s="238"/>
    </row>
    <row r="10" ht="28.5" customHeight="1" spans="1:14">
      <c r="A10" s="36">
        <v>5</v>
      </c>
      <c r="B10" s="165" t="s">
        <v>208</v>
      </c>
      <c r="C10" s="166" t="s">
        <v>209</v>
      </c>
      <c r="D10" s="166" t="s">
        <v>210</v>
      </c>
      <c r="E10" s="166">
        <v>2</v>
      </c>
      <c r="F10" s="166" t="s">
        <v>198</v>
      </c>
      <c r="G10" s="223">
        <v>0.092</v>
      </c>
      <c r="H10" s="224"/>
      <c r="I10" s="224"/>
      <c r="J10" s="176"/>
      <c r="K10" s="176"/>
      <c r="L10" s="174">
        <f t="shared" si="0"/>
        <v>0</v>
      </c>
      <c r="M10" s="235">
        <f t="shared" si="1"/>
        <v>0.184</v>
      </c>
      <c r="N10" s="236"/>
    </row>
    <row r="11" ht="28.5" customHeight="1" spans="1:15">
      <c r="A11" s="36">
        <v>6</v>
      </c>
      <c r="B11" s="165" t="s">
        <v>211</v>
      </c>
      <c r="C11" s="166" t="s">
        <v>212</v>
      </c>
      <c r="D11" s="166" t="s">
        <v>210</v>
      </c>
      <c r="E11" s="166">
        <v>3</v>
      </c>
      <c r="F11" s="166" t="s">
        <v>198</v>
      </c>
      <c r="G11" s="223">
        <v>0.1111</v>
      </c>
      <c r="H11" s="224"/>
      <c r="I11" s="224"/>
      <c r="J11" s="176"/>
      <c r="K11" s="176"/>
      <c r="L11" s="174">
        <f t="shared" si="0"/>
        <v>0</v>
      </c>
      <c r="M11" s="235">
        <f t="shared" si="1"/>
        <v>0.3333</v>
      </c>
      <c r="N11" s="236"/>
      <c r="O11" s="238" t="s">
        <v>152</v>
      </c>
    </row>
    <row r="12" ht="28.5" customHeight="1" spans="1:15">
      <c r="A12" s="36">
        <v>7</v>
      </c>
      <c r="B12" s="165" t="s">
        <v>213</v>
      </c>
      <c r="C12" s="166" t="s">
        <v>214</v>
      </c>
      <c r="D12" s="166" t="s">
        <v>215</v>
      </c>
      <c r="E12" s="166">
        <v>1</v>
      </c>
      <c r="F12" s="166" t="s">
        <v>198</v>
      </c>
      <c r="G12" s="223">
        <v>1.26</v>
      </c>
      <c r="H12" s="224"/>
      <c r="I12" s="224"/>
      <c r="J12" s="176"/>
      <c r="K12" s="176"/>
      <c r="L12" s="174">
        <f t="shared" si="0"/>
        <v>0</v>
      </c>
      <c r="M12" s="235">
        <f t="shared" si="1"/>
        <v>1.26</v>
      </c>
      <c r="N12" s="236"/>
      <c r="O12" s="239"/>
    </row>
    <row r="13" ht="28.5" customHeight="1" spans="1:14">
      <c r="A13" s="36">
        <v>8</v>
      </c>
      <c r="B13" s="165" t="s">
        <v>216</v>
      </c>
      <c r="C13" s="166" t="s">
        <v>217</v>
      </c>
      <c r="D13" s="166"/>
      <c r="E13" s="166">
        <v>1</v>
      </c>
      <c r="F13" s="166" t="s">
        <v>198</v>
      </c>
      <c r="G13" s="223">
        <v>43.21</v>
      </c>
      <c r="H13" s="224"/>
      <c r="I13" s="224"/>
      <c r="J13" s="176"/>
      <c r="K13" s="176"/>
      <c r="L13" s="174">
        <f t="shared" si="0"/>
        <v>0</v>
      </c>
      <c r="M13" s="235">
        <f t="shared" si="1"/>
        <v>43.21</v>
      </c>
      <c r="N13" s="236"/>
    </row>
    <row r="14" ht="28.5" customHeight="1" spans="1:14">
      <c r="A14" s="36">
        <v>9</v>
      </c>
      <c r="B14" s="165" t="s">
        <v>218</v>
      </c>
      <c r="C14" s="166" t="s">
        <v>219</v>
      </c>
      <c r="D14" s="166" t="s">
        <v>220</v>
      </c>
      <c r="E14" s="166">
        <v>13</v>
      </c>
      <c r="F14" s="166" t="s">
        <v>198</v>
      </c>
      <c r="G14" s="223">
        <v>0.0058</v>
      </c>
      <c r="H14" s="224"/>
      <c r="I14" s="224"/>
      <c r="J14" s="176"/>
      <c r="K14" s="176"/>
      <c r="L14" s="174">
        <f t="shared" si="0"/>
        <v>0</v>
      </c>
      <c r="M14" s="235">
        <f t="shared" si="1"/>
        <v>0.0754</v>
      </c>
      <c r="N14" s="236"/>
    </row>
    <row r="15" ht="28.5" customHeight="1" spans="1:14">
      <c r="A15" s="36">
        <v>10</v>
      </c>
      <c r="B15" s="165" t="s">
        <v>221</v>
      </c>
      <c r="C15" s="166" t="s">
        <v>222</v>
      </c>
      <c r="D15" s="166" t="s">
        <v>223</v>
      </c>
      <c r="E15" s="166">
        <v>2</v>
      </c>
      <c r="F15" s="166" t="s">
        <v>198</v>
      </c>
      <c r="G15" s="223">
        <v>0.0776</v>
      </c>
      <c r="H15" s="224"/>
      <c r="I15" s="224"/>
      <c r="J15" s="176"/>
      <c r="K15" s="176"/>
      <c r="L15" s="174">
        <f t="shared" si="0"/>
        <v>0</v>
      </c>
      <c r="M15" s="235">
        <f t="shared" si="1"/>
        <v>0.1552</v>
      </c>
      <c r="N15" s="236"/>
    </row>
    <row r="16" ht="28.5" customHeight="1" spans="1:14">
      <c r="A16" s="36">
        <v>11</v>
      </c>
      <c r="B16" s="165" t="s">
        <v>224</v>
      </c>
      <c r="C16" s="166" t="s">
        <v>225</v>
      </c>
      <c r="D16" s="166"/>
      <c r="E16" s="166">
        <v>1</v>
      </c>
      <c r="F16" s="166" t="s">
        <v>198</v>
      </c>
      <c r="G16" s="223">
        <v>0.7538</v>
      </c>
      <c r="H16" s="224"/>
      <c r="I16" s="224"/>
      <c r="J16" s="176"/>
      <c r="K16" s="176"/>
      <c r="L16" s="174">
        <f t="shared" si="0"/>
        <v>0</v>
      </c>
      <c r="M16" s="235">
        <f t="shared" si="1"/>
        <v>0.7538</v>
      </c>
      <c r="N16" s="236"/>
    </row>
    <row r="17" ht="28.5" customHeight="1" spans="1:14">
      <c r="A17" s="36">
        <v>12</v>
      </c>
      <c r="B17" s="165" t="s">
        <v>226</v>
      </c>
      <c r="C17" s="166" t="s">
        <v>227</v>
      </c>
      <c r="D17" s="166" t="s">
        <v>228</v>
      </c>
      <c r="E17" s="166">
        <v>1</v>
      </c>
      <c r="F17" s="166" t="s">
        <v>198</v>
      </c>
      <c r="G17" s="223">
        <v>3.5271</v>
      </c>
      <c r="H17" s="224"/>
      <c r="I17" s="224"/>
      <c r="J17" s="176"/>
      <c r="K17" s="176"/>
      <c r="L17" s="174">
        <f t="shared" si="0"/>
        <v>0</v>
      </c>
      <c r="M17" s="235">
        <f t="shared" si="1"/>
        <v>3.5271</v>
      </c>
      <c r="N17" s="236"/>
    </row>
    <row r="18" ht="28.5" customHeight="1" spans="1:14">
      <c r="A18" s="36">
        <v>13</v>
      </c>
      <c r="B18" s="165" t="s">
        <v>229</v>
      </c>
      <c r="C18" s="166" t="s">
        <v>230</v>
      </c>
      <c r="D18" s="166" t="s">
        <v>231</v>
      </c>
      <c r="E18" s="166">
        <v>1</v>
      </c>
      <c r="F18" s="166" t="s">
        <v>198</v>
      </c>
      <c r="G18" s="223">
        <v>0.307</v>
      </c>
      <c r="H18" s="224"/>
      <c r="I18" s="224"/>
      <c r="J18" s="176"/>
      <c r="K18" s="176"/>
      <c r="L18" s="174">
        <f t="shared" si="0"/>
        <v>0</v>
      </c>
      <c r="M18" s="235">
        <f t="shared" si="1"/>
        <v>0.307</v>
      </c>
      <c r="N18" s="236"/>
    </row>
    <row r="19" ht="28.5" customHeight="1" spans="1:14">
      <c r="A19" s="36">
        <v>14</v>
      </c>
      <c r="B19" s="165" t="s">
        <v>232</v>
      </c>
      <c r="C19" s="166" t="s">
        <v>233</v>
      </c>
      <c r="D19" s="166" t="s">
        <v>231</v>
      </c>
      <c r="E19" s="166">
        <v>1</v>
      </c>
      <c r="F19" s="166" t="s">
        <v>198</v>
      </c>
      <c r="G19" s="223">
        <v>0.3363</v>
      </c>
      <c r="H19" s="224"/>
      <c r="I19" s="224"/>
      <c r="J19" s="176"/>
      <c r="K19" s="176"/>
      <c r="L19" s="174">
        <f t="shared" si="0"/>
        <v>0</v>
      </c>
      <c r="M19" s="235">
        <f t="shared" si="1"/>
        <v>0.3363</v>
      </c>
      <c r="N19" s="236"/>
    </row>
    <row r="20" ht="28.5" customHeight="1" spans="1:14">
      <c r="A20" s="36">
        <v>15</v>
      </c>
      <c r="B20" s="165" t="s">
        <v>234</v>
      </c>
      <c r="C20" s="166" t="s">
        <v>235</v>
      </c>
      <c r="D20" s="166" t="s">
        <v>236</v>
      </c>
      <c r="E20" s="166">
        <v>1</v>
      </c>
      <c r="F20" s="166" t="s">
        <v>198</v>
      </c>
      <c r="G20" s="223">
        <v>15.1802</v>
      </c>
      <c r="H20" s="224"/>
      <c r="I20" s="224"/>
      <c r="J20" s="176"/>
      <c r="K20" s="176"/>
      <c r="L20" s="174">
        <f t="shared" si="0"/>
        <v>0</v>
      </c>
      <c r="M20" s="235">
        <f t="shared" si="1"/>
        <v>15.1802</v>
      </c>
      <c r="N20" s="236"/>
    </row>
    <row r="21" ht="28.5" customHeight="1" spans="1:14">
      <c r="A21" s="36">
        <v>16</v>
      </c>
      <c r="B21" s="165" t="s">
        <v>237</v>
      </c>
      <c r="C21" s="166" t="s">
        <v>238</v>
      </c>
      <c r="D21" s="166" t="s">
        <v>239</v>
      </c>
      <c r="E21" s="166">
        <v>1</v>
      </c>
      <c r="F21" s="166" t="s">
        <v>198</v>
      </c>
      <c r="G21" s="223">
        <v>4.1963</v>
      </c>
      <c r="H21" s="224"/>
      <c r="I21" s="224"/>
      <c r="J21" s="176"/>
      <c r="K21" s="176"/>
      <c r="L21" s="174">
        <f t="shared" si="0"/>
        <v>0</v>
      </c>
      <c r="M21" s="235">
        <f t="shared" si="1"/>
        <v>4.1963</v>
      </c>
      <c r="N21" s="236"/>
    </row>
    <row r="22" ht="28.5" customHeight="1" spans="1:14">
      <c r="A22" s="36">
        <v>17</v>
      </c>
      <c r="B22" s="165" t="s">
        <v>240</v>
      </c>
      <c r="C22" s="166" t="s">
        <v>241</v>
      </c>
      <c r="D22" s="166" t="s">
        <v>242</v>
      </c>
      <c r="E22" s="166">
        <v>1</v>
      </c>
      <c r="F22" s="166" t="s">
        <v>198</v>
      </c>
      <c r="G22" s="223">
        <v>7.3504</v>
      </c>
      <c r="H22" s="224"/>
      <c r="I22" s="224"/>
      <c r="J22" s="176"/>
      <c r="K22" s="176"/>
      <c r="L22" s="174">
        <f t="shared" si="0"/>
        <v>0</v>
      </c>
      <c r="M22" s="235">
        <f t="shared" si="1"/>
        <v>7.3504</v>
      </c>
      <c r="N22" s="236"/>
    </row>
    <row r="23" ht="28.5" customHeight="1" spans="1:14">
      <c r="A23" s="36">
        <v>18</v>
      </c>
      <c r="B23" s="165" t="s">
        <v>243</v>
      </c>
      <c r="C23" s="166" t="s">
        <v>244</v>
      </c>
      <c r="D23" s="166" t="s">
        <v>231</v>
      </c>
      <c r="E23" s="166">
        <v>1</v>
      </c>
      <c r="F23" s="166" t="s">
        <v>198</v>
      </c>
      <c r="G23" s="223">
        <v>0.503</v>
      </c>
      <c r="H23" s="224"/>
      <c r="I23" s="224"/>
      <c r="J23" s="176"/>
      <c r="K23" s="176"/>
      <c r="L23" s="174">
        <f t="shared" si="0"/>
        <v>0</v>
      </c>
      <c r="M23" s="235">
        <f t="shared" si="1"/>
        <v>0.503</v>
      </c>
      <c r="N23" s="236"/>
    </row>
    <row r="24" ht="28.5" customHeight="1" spans="1:14">
      <c r="A24" s="36">
        <v>19</v>
      </c>
      <c r="B24" s="165" t="s">
        <v>245</v>
      </c>
      <c r="C24" s="166" t="s">
        <v>246</v>
      </c>
      <c r="D24" s="166" t="s">
        <v>231</v>
      </c>
      <c r="E24" s="166">
        <v>1</v>
      </c>
      <c r="F24" s="166" t="s">
        <v>198</v>
      </c>
      <c r="G24" s="223">
        <v>1.0673</v>
      </c>
      <c r="H24" s="224"/>
      <c r="I24" s="224"/>
      <c r="J24" s="176"/>
      <c r="K24" s="176"/>
      <c r="L24" s="174">
        <f t="shared" si="0"/>
        <v>0</v>
      </c>
      <c r="M24" s="235">
        <f t="shared" si="1"/>
        <v>1.0673</v>
      </c>
      <c r="N24" s="236"/>
    </row>
    <row r="25" ht="28.5" customHeight="1" spans="1:14">
      <c r="A25" s="36">
        <v>20</v>
      </c>
      <c r="B25" s="165" t="s">
        <v>247</v>
      </c>
      <c r="C25" s="166" t="s">
        <v>248</v>
      </c>
      <c r="D25" s="166" t="s">
        <v>231</v>
      </c>
      <c r="E25" s="166">
        <v>1</v>
      </c>
      <c r="F25" s="166" t="s">
        <v>198</v>
      </c>
      <c r="G25" s="223">
        <v>0.6195</v>
      </c>
      <c r="H25" s="224"/>
      <c r="I25" s="224"/>
      <c r="J25" s="176"/>
      <c r="K25" s="176"/>
      <c r="L25" s="174">
        <f t="shared" si="0"/>
        <v>0</v>
      </c>
      <c r="M25" s="235">
        <f t="shared" si="1"/>
        <v>0.6195</v>
      </c>
      <c r="N25" s="236"/>
    </row>
    <row r="26" ht="28.5" customHeight="1" spans="1:14">
      <c r="A26" s="36">
        <v>21</v>
      </c>
      <c r="B26" s="165" t="s">
        <v>249</v>
      </c>
      <c r="C26" s="166" t="s">
        <v>250</v>
      </c>
      <c r="D26" s="166" t="s">
        <v>251</v>
      </c>
      <c r="E26" s="166">
        <v>1</v>
      </c>
      <c r="F26" s="166" t="s">
        <v>198</v>
      </c>
      <c r="G26" s="223">
        <v>0.34186</v>
      </c>
      <c r="H26" s="224"/>
      <c r="I26" s="224"/>
      <c r="J26" s="176"/>
      <c r="K26" s="176"/>
      <c r="L26" s="174">
        <f t="shared" si="0"/>
        <v>0</v>
      </c>
      <c r="M26" s="235">
        <f t="shared" si="1"/>
        <v>0.34186</v>
      </c>
      <c r="N26" s="236"/>
    </row>
    <row r="27" ht="28.5" customHeight="1" spans="1:14">
      <c r="A27" s="36">
        <v>22</v>
      </c>
      <c r="B27" s="165" t="s">
        <v>252</v>
      </c>
      <c r="C27" s="166" t="s">
        <v>253</v>
      </c>
      <c r="D27" s="166" t="s">
        <v>231</v>
      </c>
      <c r="E27" s="166">
        <v>1</v>
      </c>
      <c r="F27" s="166" t="s">
        <v>198</v>
      </c>
      <c r="G27" s="223">
        <v>7.584</v>
      </c>
      <c r="H27" s="224"/>
      <c r="I27" s="224"/>
      <c r="J27" s="176"/>
      <c r="K27" s="176"/>
      <c r="L27" s="174">
        <f t="shared" si="0"/>
        <v>0</v>
      </c>
      <c r="M27" s="235">
        <f t="shared" si="1"/>
        <v>7.584</v>
      </c>
      <c r="N27" s="236"/>
    </row>
    <row r="28" ht="28.5" customHeight="1" spans="1:14">
      <c r="A28" s="36">
        <v>23</v>
      </c>
      <c r="B28" s="165" t="s">
        <v>254</v>
      </c>
      <c r="C28" s="166" t="s">
        <v>255</v>
      </c>
      <c r="D28" s="166" t="s">
        <v>256</v>
      </c>
      <c r="E28" s="166">
        <v>1</v>
      </c>
      <c r="F28" s="166" t="s">
        <v>198</v>
      </c>
      <c r="G28" s="223">
        <v>0.32</v>
      </c>
      <c r="H28" s="224"/>
      <c r="I28" s="224"/>
      <c r="J28" s="176"/>
      <c r="K28" s="176"/>
      <c r="L28" s="174">
        <f t="shared" si="0"/>
        <v>0</v>
      </c>
      <c r="M28" s="235">
        <f t="shared" si="1"/>
        <v>0.32</v>
      </c>
      <c r="N28" s="236"/>
    </row>
    <row r="29" ht="28.5" customHeight="1" spans="1:14">
      <c r="A29" s="36">
        <v>24</v>
      </c>
      <c r="B29" s="165" t="s">
        <v>257</v>
      </c>
      <c r="C29" s="166" t="s">
        <v>258</v>
      </c>
      <c r="D29" s="166" t="s">
        <v>259</v>
      </c>
      <c r="E29" s="166">
        <v>2</v>
      </c>
      <c r="F29" s="166" t="s">
        <v>198</v>
      </c>
      <c r="G29" s="223">
        <v>0.4867</v>
      </c>
      <c r="H29" s="224"/>
      <c r="I29" s="224"/>
      <c r="J29" s="176"/>
      <c r="K29" s="176"/>
      <c r="L29" s="174">
        <f t="shared" si="0"/>
        <v>0</v>
      </c>
      <c r="M29" s="235">
        <f t="shared" si="1"/>
        <v>0.9734</v>
      </c>
      <c r="N29" s="236"/>
    </row>
    <row r="30" ht="28.5" customHeight="1" spans="1:14">
      <c r="A30" s="36">
        <v>25</v>
      </c>
      <c r="B30" s="165" t="s">
        <v>260</v>
      </c>
      <c r="C30" s="166" t="s">
        <v>261</v>
      </c>
      <c r="D30" s="166" t="s">
        <v>239</v>
      </c>
      <c r="E30" s="166">
        <v>1</v>
      </c>
      <c r="F30" s="166" t="s">
        <v>198</v>
      </c>
      <c r="G30" s="223">
        <v>0.3779</v>
      </c>
      <c r="H30" s="224"/>
      <c r="I30" s="224"/>
      <c r="J30" s="176"/>
      <c r="K30" s="176"/>
      <c r="L30" s="174">
        <f t="shared" si="0"/>
        <v>0</v>
      </c>
      <c r="M30" s="235">
        <f t="shared" si="1"/>
        <v>0.3779</v>
      </c>
      <c r="N30" s="236"/>
    </row>
    <row r="31" ht="28.5" customHeight="1" spans="1:14">
      <c r="A31" s="36">
        <v>26</v>
      </c>
      <c r="B31" s="165" t="s">
        <v>262</v>
      </c>
      <c r="C31" s="166" t="s">
        <v>263</v>
      </c>
      <c r="D31" s="166" t="s">
        <v>239</v>
      </c>
      <c r="E31" s="166">
        <v>2</v>
      </c>
      <c r="F31" s="166" t="s">
        <v>198</v>
      </c>
      <c r="G31" s="223">
        <v>0.6949</v>
      </c>
      <c r="H31" s="224"/>
      <c r="I31" s="224"/>
      <c r="J31" s="176"/>
      <c r="K31" s="176"/>
      <c r="L31" s="174">
        <f t="shared" si="0"/>
        <v>0</v>
      </c>
      <c r="M31" s="235">
        <f t="shared" si="1"/>
        <v>1.3898</v>
      </c>
      <c r="N31" s="236"/>
    </row>
    <row r="32" ht="28.5" customHeight="1" spans="1:14">
      <c r="A32" s="36">
        <v>27</v>
      </c>
      <c r="B32" s="165" t="s">
        <v>264</v>
      </c>
      <c r="C32" s="166" t="s">
        <v>265</v>
      </c>
      <c r="D32" s="166" t="s">
        <v>266</v>
      </c>
      <c r="E32" s="166">
        <v>1</v>
      </c>
      <c r="F32" s="166" t="s">
        <v>198</v>
      </c>
      <c r="G32" s="223">
        <v>0.6</v>
      </c>
      <c r="H32" s="224"/>
      <c r="I32" s="224"/>
      <c r="J32" s="176"/>
      <c r="K32" s="176"/>
      <c r="L32" s="174">
        <f t="shared" si="0"/>
        <v>0</v>
      </c>
      <c r="M32" s="235">
        <f t="shared" si="1"/>
        <v>0.6</v>
      </c>
      <c r="N32" s="236"/>
    </row>
    <row r="33" ht="28.5" customHeight="1" spans="1:14">
      <c r="A33" s="36">
        <v>28</v>
      </c>
      <c r="B33" s="165" t="s">
        <v>267</v>
      </c>
      <c r="C33" s="166" t="s">
        <v>268</v>
      </c>
      <c r="D33" s="166" t="s">
        <v>256</v>
      </c>
      <c r="E33" s="166">
        <v>1</v>
      </c>
      <c r="F33" s="166" t="s">
        <v>198</v>
      </c>
      <c r="G33" s="223">
        <v>0.0496</v>
      </c>
      <c r="H33" s="224"/>
      <c r="I33" s="224"/>
      <c r="J33" s="176"/>
      <c r="K33" s="176"/>
      <c r="L33" s="174">
        <f t="shared" si="0"/>
        <v>0</v>
      </c>
      <c r="M33" s="235">
        <f t="shared" si="1"/>
        <v>0.0496</v>
      </c>
      <c r="N33" s="236"/>
    </row>
    <row r="34" ht="28.5" customHeight="1" spans="1:14">
      <c r="A34" s="36">
        <v>29</v>
      </c>
      <c r="B34" s="165" t="s">
        <v>269</v>
      </c>
      <c r="C34" s="166" t="s">
        <v>270</v>
      </c>
      <c r="D34" s="166" t="s">
        <v>256</v>
      </c>
      <c r="E34" s="166">
        <v>1</v>
      </c>
      <c r="F34" s="166" t="s">
        <v>198</v>
      </c>
      <c r="G34" s="223">
        <v>0.188</v>
      </c>
      <c r="H34" s="224"/>
      <c r="I34" s="224"/>
      <c r="J34" s="176"/>
      <c r="K34" s="176"/>
      <c r="L34" s="174">
        <f t="shared" si="0"/>
        <v>0</v>
      </c>
      <c r="M34" s="235">
        <f t="shared" si="1"/>
        <v>0.188</v>
      </c>
      <c r="N34" s="236"/>
    </row>
    <row r="35" ht="28.5" customHeight="1" spans="1:14">
      <c r="A35" s="36">
        <v>30</v>
      </c>
      <c r="B35" s="165" t="s">
        <v>271</v>
      </c>
      <c r="C35" s="166" t="s">
        <v>272</v>
      </c>
      <c r="D35" s="166" t="s">
        <v>273</v>
      </c>
      <c r="E35" s="166">
        <v>1</v>
      </c>
      <c r="F35" s="166" t="s">
        <v>198</v>
      </c>
      <c r="G35" s="223">
        <v>1.96</v>
      </c>
      <c r="H35" s="224"/>
      <c r="I35" s="224"/>
      <c r="J35" s="176"/>
      <c r="K35" s="176"/>
      <c r="L35" s="174">
        <f t="shared" si="0"/>
        <v>0</v>
      </c>
      <c r="M35" s="235">
        <f t="shared" si="1"/>
        <v>1.96</v>
      </c>
      <c r="N35" s="236"/>
    </row>
    <row r="36" ht="28.5" customHeight="1" spans="1:14">
      <c r="A36" s="36">
        <v>31</v>
      </c>
      <c r="B36" s="165" t="s">
        <v>274</v>
      </c>
      <c r="C36" s="166" t="s">
        <v>275</v>
      </c>
      <c r="D36" s="166" t="s">
        <v>236</v>
      </c>
      <c r="E36" s="166">
        <v>1</v>
      </c>
      <c r="F36" s="166" t="s">
        <v>198</v>
      </c>
      <c r="G36" s="223">
        <v>39.363</v>
      </c>
      <c r="H36" s="224"/>
      <c r="I36" s="224"/>
      <c r="J36" s="176"/>
      <c r="K36" s="176"/>
      <c r="L36" s="174">
        <f t="shared" si="0"/>
        <v>0</v>
      </c>
      <c r="M36" s="235">
        <f t="shared" si="1"/>
        <v>39.363</v>
      </c>
      <c r="N36" s="236"/>
    </row>
    <row r="37" ht="28.5" customHeight="1" spans="1:14">
      <c r="A37" s="36">
        <v>32</v>
      </c>
      <c r="B37" s="165" t="s">
        <v>276</v>
      </c>
      <c r="C37" s="166" t="s">
        <v>277</v>
      </c>
      <c r="D37" s="166" t="s">
        <v>236</v>
      </c>
      <c r="E37" s="166">
        <v>1</v>
      </c>
      <c r="F37" s="166" t="s">
        <v>198</v>
      </c>
      <c r="G37" s="223">
        <v>39.363</v>
      </c>
      <c r="H37" s="224"/>
      <c r="I37" s="224"/>
      <c r="J37" s="176"/>
      <c r="K37" s="176"/>
      <c r="L37" s="174">
        <f t="shared" si="0"/>
        <v>0</v>
      </c>
      <c r="M37" s="235">
        <f t="shared" si="1"/>
        <v>39.363</v>
      </c>
      <c r="N37" s="236"/>
    </row>
    <row r="38" ht="28.5" customHeight="1" spans="1:14">
      <c r="A38" s="36">
        <v>33</v>
      </c>
      <c r="B38" s="165" t="s">
        <v>278</v>
      </c>
      <c r="C38" s="166" t="s">
        <v>279</v>
      </c>
      <c r="D38" s="166" t="s">
        <v>236</v>
      </c>
      <c r="E38" s="166">
        <v>1</v>
      </c>
      <c r="F38" s="166" t="s">
        <v>198</v>
      </c>
      <c r="G38" s="223">
        <v>1.95</v>
      </c>
      <c r="H38" s="224"/>
      <c r="I38" s="224"/>
      <c r="J38" s="176"/>
      <c r="K38" s="176"/>
      <c r="L38" s="174">
        <f t="shared" si="0"/>
        <v>0</v>
      </c>
      <c r="M38" s="235">
        <f t="shared" si="1"/>
        <v>1.95</v>
      </c>
      <c r="N38" s="236"/>
    </row>
    <row r="39" ht="28.5" customHeight="1" spans="1:14">
      <c r="A39" s="36">
        <v>34</v>
      </c>
      <c r="B39" s="165" t="s">
        <v>280</v>
      </c>
      <c r="C39" s="166" t="s">
        <v>281</v>
      </c>
      <c r="D39" s="166" t="s">
        <v>231</v>
      </c>
      <c r="E39" s="166">
        <v>2</v>
      </c>
      <c r="F39" s="166" t="s">
        <v>198</v>
      </c>
      <c r="G39" s="223">
        <v>0.9203</v>
      </c>
      <c r="H39" s="224"/>
      <c r="I39" s="224"/>
      <c r="J39" s="176"/>
      <c r="K39" s="176"/>
      <c r="L39" s="174">
        <f t="shared" si="0"/>
        <v>0</v>
      </c>
      <c r="M39" s="235">
        <f t="shared" ref="M39:M70" si="2">E39*G39</f>
        <v>1.8406</v>
      </c>
      <c r="N39" s="236"/>
    </row>
    <row r="40" ht="28.5" customHeight="1" spans="1:14">
      <c r="A40" s="36">
        <v>35</v>
      </c>
      <c r="B40" s="165" t="s">
        <v>257</v>
      </c>
      <c r="C40" s="166" t="s">
        <v>258</v>
      </c>
      <c r="D40" s="166" t="s">
        <v>259</v>
      </c>
      <c r="E40" s="166">
        <v>2</v>
      </c>
      <c r="F40" s="166" t="s">
        <v>198</v>
      </c>
      <c r="G40" s="223">
        <v>0.4867</v>
      </c>
      <c r="H40" s="224"/>
      <c r="I40" s="224"/>
      <c r="J40" s="176"/>
      <c r="K40" s="176"/>
      <c r="L40" s="174">
        <f t="shared" si="0"/>
        <v>0</v>
      </c>
      <c r="M40" s="235">
        <f t="shared" si="2"/>
        <v>0.9734</v>
      </c>
      <c r="N40" s="236"/>
    </row>
    <row r="41" ht="28.5" customHeight="1" spans="1:14">
      <c r="A41" s="36">
        <v>36</v>
      </c>
      <c r="B41" s="165" t="s">
        <v>282</v>
      </c>
      <c r="C41" s="166" t="s">
        <v>283</v>
      </c>
      <c r="D41" s="166" t="s">
        <v>284</v>
      </c>
      <c r="E41" s="166">
        <v>1</v>
      </c>
      <c r="F41" s="166" t="s">
        <v>198</v>
      </c>
      <c r="G41" s="223">
        <v>0.4514</v>
      </c>
      <c r="H41" s="224"/>
      <c r="I41" s="224"/>
      <c r="J41" s="176"/>
      <c r="K41" s="176"/>
      <c r="L41" s="174">
        <f t="shared" si="0"/>
        <v>0</v>
      </c>
      <c r="M41" s="235">
        <f t="shared" si="2"/>
        <v>0.4514</v>
      </c>
      <c r="N41" s="236"/>
    </row>
    <row r="42" ht="28.5" customHeight="1" spans="1:14">
      <c r="A42" s="36">
        <v>37</v>
      </c>
      <c r="B42" s="165" t="s">
        <v>285</v>
      </c>
      <c r="C42" s="166" t="s">
        <v>286</v>
      </c>
      <c r="D42" s="166" t="s">
        <v>287</v>
      </c>
      <c r="E42" s="166">
        <v>1</v>
      </c>
      <c r="F42" s="166" t="s">
        <v>198</v>
      </c>
      <c r="G42" s="223">
        <v>0.2343</v>
      </c>
      <c r="H42" s="224"/>
      <c r="I42" s="224"/>
      <c r="J42" s="176"/>
      <c r="K42" s="176"/>
      <c r="L42" s="174">
        <f t="shared" si="0"/>
        <v>0</v>
      </c>
      <c r="M42" s="235">
        <f t="shared" si="2"/>
        <v>0.2343</v>
      </c>
      <c r="N42" s="236"/>
    </row>
    <row r="43" ht="28.5" customHeight="1" spans="1:14">
      <c r="A43" s="36">
        <v>38</v>
      </c>
      <c r="B43" s="165" t="s">
        <v>288</v>
      </c>
      <c r="C43" s="166" t="s">
        <v>289</v>
      </c>
      <c r="D43" s="166" t="s">
        <v>256</v>
      </c>
      <c r="E43" s="166">
        <v>8</v>
      </c>
      <c r="F43" s="166" t="s">
        <v>198</v>
      </c>
      <c r="G43" s="223">
        <v>0.2</v>
      </c>
      <c r="H43" s="224"/>
      <c r="I43" s="224"/>
      <c r="J43" s="176"/>
      <c r="K43" s="176"/>
      <c r="L43" s="174">
        <f t="shared" si="0"/>
        <v>0</v>
      </c>
      <c r="M43" s="235">
        <f t="shared" si="2"/>
        <v>1.6</v>
      </c>
      <c r="N43" s="236"/>
    </row>
    <row r="44" ht="28.5" customHeight="1" spans="1:14">
      <c r="A44" s="36">
        <v>39</v>
      </c>
      <c r="B44" s="165" t="s">
        <v>290</v>
      </c>
      <c r="C44" s="166" t="s">
        <v>291</v>
      </c>
      <c r="D44" s="166" t="s">
        <v>239</v>
      </c>
      <c r="E44" s="166">
        <v>1</v>
      </c>
      <c r="F44" s="166" t="s">
        <v>198</v>
      </c>
      <c r="G44" s="223">
        <v>1.03</v>
      </c>
      <c r="H44" s="224"/>
      <c r="I44" s="224"/>
      <c r="J44" s="176"/>
      <c r="K44" s="176"/>
      <c r="L44" s="174">
        <f t="shared" si="0"/>
        <v>0</v>
      </c>
      <c r="M44" s="235">
        <f t="shared" si="2"/>
        <v>1.03</v>
      </c>
      <c r="N44" s="236"/>
    </row>
    <row r="45" ht="28.5" customHeight="1" spans="1:14">
      <c r="A45" s="36">
        <v>40</v>
      </c>
      <c r="B45" s="165" t="s">
        <v>292</v>
      </c>
      <c r="C45" s="166" t="s">
        <v>293</v>
      </c>
      <c r="D45" s="166" t="s">
        <v>239</v>
      </c>
      <c r="E45" s="166">
        <v>1</v>
      </c>
      <c r="F45" s="166" t="s">
        <v>198</v>
      </c>
      <c r="G45" s="223">
        <v>0.9</v>
      </c>
      <c r="H45" s="224"/>
      <c r="I45" s="224"/>
      <c r="J45" s="176"/>
      <c r="K45" s="176"/>
      <c r="L45" s="174">
        <f t="shared" si="0"/>
        <v>0</v>
      </c>
      <c r="M45" s="235">
        <f t="shared" si="2"/>
        <v>0.9</v>
      </c>
      <c r="N45" s="236"/>
    </row>
    <row r="46" ht="28.5" customHeight="1" spans="1:14">
      <c r="A46" s="36">
        <v>41</v>
      </c>
      <c r="B46" s="165" t="s">
        <v>294</v>
      </c>
      <c r="C46" s="166" t="s">
        <v>295</v>
      </c>
      <c r="D46" s="166" t="s">
        <v>256</v>
      </c>
      <c r="E46" s="166">
        <v>4</v>
      </c>
      <c r="F46" s="166" t="s">
        <v>198</v>
      </c>
      <c r="G46" s="223">
        <v>0.1372</v>
      </c>
      <c r="H46" s="224"/>
      <c r="I46" s="224"/>
      <c r="J46" s="176"/>
      <c r="K46" s="176"/>
      <c r="L46" s="174">
        <f t="shared" si="0"/>
        <v>0</v>
      </c>
      <c r="M46" s="235">
        <f t="shared" si="2"/>
        <v>0.5488</v>
      </c>
      <c r="N46" s="236"/>
    </row>
    <row r="47" ht="28.5" customHeight="1" spans="1:14">
      <c r="A47" s="36">
        <v>42</v>
      </c>
      <c r="B47" s="165" t="s">
        <v>296</v>
      </c>
      <c r="C47" s="166" t="s">
        <v>297</v>
      </c>
      <c r="D47" s="166" t="s">
        <v>298</v>
      </c>
      <c r="E47" s="166">
        <v>1</v>
      </c>
      <c r="F47" s="166" t="s">
        <v>198</v>
      </c>
      <c r="G47" s="223">
        <v>5.9305</v>
      </c>
      <c r="H47" s="224"/>
      <c r="I47" s="224"/>
      <c r="J47" s="176"/>
      <c r="K47" s="176"/>
      <c r="L47" s="174">
        <f t="shared" si="0"/>
        <v>0</v>
      </c>
      <c r="M47" s="235">
        <f t="shared" si="2"/>
        <v>5.9305</v>
      </c>
      <c r="N47" s="236"/>
    </row>
    <row r="48" ht="28.5" customHeight="1" spans="1:14">
      <c r="A48" s="36">
        <v>43</v>
      </c>
      <c r="B48" s="165" t="s">
        <v>299</v>
      </c>
      <c r="C48" s="166" t="s">
        <v>300</v>
      </c>
      <c r="D48" s="166" t="s">
        <v>256</v>
      </c>
      <c r="E48" s="166">
        <v>3</v>
      </c>
      <c r="F48" s="166" t="s">
        <v>198</v>
      </c>
      <c r="G48" s="223">
        <v>0.046</v>
      </c>
      <c r="H48" s="224"/>
      <c r="I48" s="224"/>
      <c r="J48" s="176"/>
      <c r="K48" s="176"/>
      <c r="L48" s="174">
        <f t="shared" si="0"/>
        <v>0</v>
      </c>
      <c r="M48" s="235">
        <f t="shared" si="2"/>
        <v>0.138</v>
      </c>
      <c r="N48" s="236"/>
    </row>
    <row r="49" ht="28.5" customHeight="1" spans="1:14">
      <c r="A49" s="36">
        <v>44</v>
      </c>
      <c r="B49" s="165" t="s">
        <v>211</v>
      </c>
      <c r="C49" s="166" t="s">
        <v>212</v>
      </c>
      <c r="D49" s="166" t="s">
        <v>210</v>
      </c>
      <c r="E49" s="166">
        <v>2</v>
      </c>
      <c r="F49" s="166" t="s">
        <v>198</v>
      </c>
      <c r="G49" s="223">
        <v>0.1111</v>
      </c>
      <c r="H49" s="224"/>
      <c r="I49" s="224"/>
      <c r="J49" s="176"/>
      <c r="K49" s="176"/>
      <c r="L49" s="174">
        <f t="shared" si="0"/>
        <v>0</v>
      </c>
      <c r="M49" s="235">
        <f t="shared" si="2"/>
        <v>0.2222</v>
      </c>
      <c r="N49" s="236"/>
    </row>
    <row r="50" ht="28.5" customHeight="1" spans="1:14">
      <c r="A50" s="36">
        <v>45</v>
      </c>
      <c r="B50" s="165" t="s">
        <v>301</v>
      </c>
      <c r="C50" s="166" t="s">
        <v>302</v>
      </c>
      <c r="D50" s="166" t="s">
        <v>210</v>
      </c>
      <c r="E50" s="166">
        <v>2</v>
      </c>
      <c r="F50" s="166" t="s">
        <v>198</v>
      </c>
      <c r="G50" s="223">
        <v>0.1111</v>
      </c>
      <c r="H50" s="224"/>
      <c r="I50" s="224"/>
      <c r="J50" s="176"/>
      <c r="K50" s="176"/>
      <c r="L50" s="174">
        <f t="shared" si="0"/>
        <v>0</v>
      </c>
      <c r="M50" s="235">
        <f t="shared" si="2"/>
        <v>0.2222</v>
      </c>
      <c r="N50" s="236"/>
    </row>
    <row r="51" ht="28.5" customHeight="1" spans="1:14">
      <c r="A51" s="36">
        <v>46</v>
      </c>
      <c r="B51" s="165" t="s">
        <v>303</v>
      </c>
      <c r="C51" s="166" t="s">
        <v>304</v>
      </c>
      <c r="D51" s="166"/>
      <c r="E51" s="166">
        <v>1</v>
      </c>
      <c r="F51" s="166" t="s">
        <v>198</v>
      </c>
      <c r="G51" s="223">
        <v>0.76783</v>
      </c>
      <c r="H51" s="224"/>
      <c r="I51" s="224"/>
      <c r="J51" s="176"/>
      <c r="K51" s="176"/>
      <c r="L51" s="174">
        <f t="shared" si="0"/>
        <v>0</v>
      </c>
      <c r="M51" s="235">
        <f t="shared" si="2"/>
        <v>0.76783</v>
      </c>
      <c r="N51" s="236"/>
    </row>
    <row r="52" ht="28.5" customHeight="1" spans="1:14">
      <c r="A52" s="36">
        <v>47</v>
      </c>
      <c r="B52" s="165" t="s">
        <v>305</v>
      </c>
      <c r="C52" s="166" t="s">
        <v>306</v>
      </c>
      <c r="D52" s="166"/>
      <c r="E52" s="166">
        <v>1</v>
      </c>
      <c r="F52" s="166" t="s">
        <v>198</v>
      </c>
      <c r="G52" s="223">
        <v>22.84</v>
      </c>
      <c r="H52" s="224"/>
      <c r="I52" s="224"/>
      <c r="J52" s="176"/>
      <c r="K52" s="176"/>
      <c r="L52" s="174">
        <f t="shared" si="0"/>
        <v>0</v>
      </c>
      <c r="M52" s="235">
        <f t="shared" si="2"/>
        <v>22.84</v>
      </c>
      <c r="N52" s="236"/>
    </row>
    <row r="53" ht="28.5" customHeight="1" spans="1:14">
      <c r="A53" s="36">
        <v>48</v>
      </c>
      <c r="B53" s="165" t="s">
        <v>218</v>
      </c>
      <c r="C53" s="166" t="s">
        <v>219</v>
      </c>
      <c r="D53" s="166" t="s">
        <v>220</v>
      </c>
      <c r="E53" s="166">
        <v>16</v>
      </c>
      <c r="F53" s="166" t="s">
        <v>198</v>
      </c>
      <c r="G53" s="223">
        <v>0.0058</v>
      </c>
      <c r="H53" s="224"/>
      <c r="I53" s="224"/>
      <c r="J53" s="176"/>
      <c r="K53" s="176"/>
      <c r="L53" s="174">
        <f t="shared" si="0"/>
        <v>0</v>
      </c>
      <c r="M53" s="235">
        <f t="shared" si="2"/>
        <v>0.0928</v>
      </c>
      <c r="N53" s="236"/>
    </row>
    <row r="54" ht="28.5" customHeight="1" spans="1:14">
      <c r="A54" s="36">
        <v>49</v>
      </c>
      <c r="B54" s="165" t="s">
        <v>307</v>
      </c>
      <c r="C54" s="166" t="s">
        <v>308</v>
      </c>
      <c r="D54" s="166" t="s">
        <v>239</v>
      </c>
      <c r="E54" s="166">
        <v>1</v>
      </c>
      <c r="F54" s="166" t="s">
        <v>198</v>
      </c>
      <c r="G54" s="223">
        <v>18.34</v>
      </c>
      <c r="H54" s="224"/>
      <c r="I54" s="224"/>
      <c r="J54" s="176"/>
      <c r="K54" s="176"/>
      <c r="L54" s="174">
        <f t="shared" si="0"/>
        <v>0</v>
      </c>
      <c r="M54" s="235">
        <f t="shared" si="2"/>
        <v>18.34</v>
      </c>
      <c r="N54" s="236"/>
    </row>
    <row r="55" ht="28.5" customHeight="1" spans="1:14">
      <c r="A55" s="36">
        <v>50</v>
      </c>
      <c r="B55" s="165" t="s">
        <v>309</v>
      </c>
      <c r="C55" s="166" t="s">
        <v>310</v>
      </c>
      <c r="D55" s="166" t="s">
        <v>239</v>
      </c>
      <c r="E55" s="166">
        <v>1</v>
      </c>
      <c r="F55" s="166" t="s">
        <v>198</v>
      </c>
      <c r="G55" s="223">
        <v>0.1382</v>
      </c>
      <c r="H55" s="224"/>
      <c r="I55" s="224"/>
      <c r="J55" s="176"/>
      <c r="K55" s="176"/>
      <c r="L55" s="174">
        <f t="shared" si="0"/>
        <v>0</v>
      </c>
      <c r="M55" s="235">
        <f t="shared" si="2"/>
        <v>0.1382</v>
      </c>
      <c r="N55" s="236"/>
    </row>
    <row r="56" ht="28.5" customHeight="1" spans="1:14">
      <c r="A56" s="36">
        <v>51</v>
      </c>
      <c r="B56" s="165" t="s">
        <v>311</v>
      </c>
      <c r="C56" s="166" t="s">
        <v>312</v>
      </c>
      <c r="D56" s="166" t="s">
        <v>313</v>
      </c>
      <c r="E56" s="166">
        <v>1</v>
      </c>
      <c r="F56" s="166" t="s">
        <v>198</v>
      </c>
      <c r="G56" s="223">
        <v>1.475</v>
      </c>
      <c r="H56" s="224"/>
      <c r="I56" s="224"/>
      <c r="J56" s="176"/>
      <c r="K56" s="176"/>
      <c r="L56" s="174">
        <f t="shared" si="0"/>
        <v>0</v>
      </c>
      <c r="M56" s="235">
        <f t="shared" si="2"/>
        <v>1.475</v>
      </c>
      <c r="N56" s="236"/>
    </row>
    <row r="57" ht="28.5" customHeight="1" spans="1:14">
      <c r="A57" s="36">
        <v>52</v>
      </c>
      <c r="B57" s="165" t="s">
        <v>288</v>
      </c>
      <c r="C57" s="166" t="s">
        <v>289</v>
      </c>
      <c r="D57" s="166" t="s">
        <v>256</v>
      </c>
      <c r="E57" s="166">
        <v>4</v>
      </c>
      <c r="F57" s="166" t="s">
        <v>198</v>
      </c>
      <c r="G57" s="223">
        <v>0.2</v>
      </c>
      <c r="H57" s="224"/>
      <c r="I57" s="224"/>
      <c r="J57" s="176"/>
      <c r="K57" s="176"/>
      <c r="L57" s="174">
        <f t="shared" si="0"/>
        <v>0</v>
      </c>
      <c r="M57" s="235">
        <f t="shared" si="2"/>
        <v>0.8</v>
      </c>
      <c r="N57" s="236"/>
    </row>
    <row r="58" ht="28.5" customHeight="1" spans="1:14">
      <c r="A58" s="36">
        <v>53</v>
      </c>
      <c r="B58" s="165" t="s">
        <v>314</v>
      </c>
      <c r="C58" s="166" t="s">
        <v>315</v>
      </c>
      <c r="D58" s="166" t="s">
        <v>316</v>
      </c>
      <c r="E58" s="166">
        <v>1</v>
      </c>
      <c r="F58" s="166" t="s">
        <v>198</v>
      </c>
      <c r="G58" s="223">
        <v>0.06469</v>
      </c>
      <c r="H58" s="224"/>
      <c r="I58" s="224"/>
      <c r="J58" s="176"/>
      <c r="K58" s="176"/>
      <c r="L58" s="174">
        <f t="shared" si="0"/>
        <v>0</v>
      </c>
      <c r="M58" s="235">
        <f t="shared" si="2"/>
        <v>0.06469</v>
      </c>
      <c r="N58" s="236"/>
    </row>
    <row r="59" ht="28.5" customHeight="1" spans="1:14">
      <c r="A59" s="36">
        <v>54</v>
      </c>
      <c r="B59" s="165"/>
      <c r="C59" s="166"/>
      <c r="D59" s="166"/>
      <c r="E59" s="166"/>
      <c r="F59" s="166"/>
      <c r="G59" s="223"/>
      <c r="H59" s="224"/>
      <c r="I59" s="224"/>
      <c r="J59" s="176"/>
      <c r="K59" s="176"/>
      <c r="L59" s="174">
        <f t="shared" si="0"/>
        <v>0</v>
      </c>
      <c r="M59" s="235">
        <f t="shared" si="2"/>
        <v>0</v>
      </c>
      <c r="N59" s="236"/>
    </row>
    <row r="60" ht="28.5" customHeight="1" spans="1:14">
      <c r="A60" s="36">
        <v>55</v>
      </c>
      <c r="B60" s="165"/>
      <c r="C60" s="166"/>
      <c r="D60" s="166"/>
      <c r="E60" s="166"/>
      <c r="F60" s="166"/>
      <c r="G60" s="223"/>
      <c r="H60" s="224"/>
      <c r="I60" s="224"/>
      <c r="J60" s="176"/>
      <c r="K60" s="176"/>
      <c r="L60" s="174">
        <f t="shared" si="0"/>
        <v>0</v>
      </c>
      <c r="M60" s="235">
        <f t="shared" si="2"/>
        <v>0</v>
      </c>
      <c r="N60" s="236"/>
    </row>
    <row r="61" ht="28.5" customHeight="1" spans="1:14">
      <c r="A61" s="36">
        <v>56</v>
      </c>
      <c r="B61" s="165"/>
      <c r="C61" s="166"/>
      <c r="D61" s="166"/>
      <c r="E61" s="166"/>
      <c r="F61" s="166"/>
      <c r="G61" s="223"/>
      <c r="H61" s="224"/>
      <c r="I61" s="224"/>
      <c r="J61" s="176"/>
      <c r="K61" s="176"/>
      <c r="L61" s="174">
        <f t="shared" si="0"/>
        <v>0</v>
      </c>
      <c r="M61" s="235">
        <f t="shared" si="2"/>
        <v>0</v>
      </c>
      <c r="N61" s="236"/>
    </row>
    <row r="62" ht="28.5" customHeight="1" spans="1:14">
      <c r="A62" s="36">
        <v>57</v>
      </c>
      <c r="B62" s="165"/>
      <c r="C62" s="166"/>
      <c r="D62" s="166"/>
      <c r="E62" s="166"/>
      <c r="F62" s="166"/>
      <c r="G62" s="223"/>
      <c r="H62" s="224"/>
      <c r="I62" s="224"/>
      <c r="J62" s="176"/>
      <c r="K62" s="176"/>
      <c r="L62" s="174">
        <f t="shared" si="0"/>
        <v>0</v>
      </c>
      <c r="M62" s="235">
        <f t="shared" si="2"/>
        <v>0</v>
      </c>
      <c r="N62" s="236"/>
    </row>
    <row r="63" ht="28.5" customHeight="1" spans="1:14">
      <c r="A63" s="36">
        <v>58</v>
      </c>
      <c r="B63" s="165"/>
      <c r="C63" s="166"/>
      <c r="D63" s="166"/>
      <c r="E63" s="166"/>
      <c r="F63" s="166"/>
      <c r="G63" s="223"/>
      <c r="H63" s="224"/>
      <c r="I63" s="224"/>
      <c r="J63" s="176"/>
      <c r="K63" s="176"/>
      <c r="L63" s="174">
        <f t="shared" si="0"/>
        <v>0</v>
      </c>
      <c r="M63" s="235">
        <f t="shared" si="2"/>
        <v>0</v>
      </c>
      <c r="N63" s="236"/>
    </row>
    <row r="64" ht="28.5" customHeight="1" spans="1:14">
      <c r="A64" s="36">
        <v>59</v>
      </c>
      <c r="B64" s="165"/>
      <c r="C64" s="166"/>
      <c r="D64" s="166"/>
      <c r="E64" s="166"/>
      <c r="F64" s="166"/>
      <c r="G64" s="223"/>
      <c r="H64" s="224"/>
      <c r="I64" s="224"/>
      <c r="J64" s="176"/>
      <c r="K64" s="176"/>
      <c r="L64" s="174">
        <f t="shared" si="0"/>
        <v>0</v>
      </c>
      <c r="M64" s="235">
        <f t="shared" si="2"/>
        <v>0</v>
      </c>
      <c r="N64" s="236"/>
    </row>
    <row r="65" ht="28.5" customHeight="1" spans="1:14">
      <c r="A65" s="36">
        <v>60</v>
      </c>
      <c r="B65" s="165"/>
      <c r="C65" s="166"/>
      <c r="D65" s="166"/>
      <c r="E65" s="166"/>
      <c r="F65" s="166"/>
      <c r="G65" s="223"/>
      <c r="H65" s="224"/>
      <c r="I65" s="224"/>
      <c r="J65" s="176"/>
      <c r="K65" s="176"/>
      <c r="L65" s="174">
        <f t="shared" si="0"/>
        <v>0</v>
      </c>
      <c r="M65" s="235">
        <f t="shared" si="2"/>
        <v>0</v>
      </c>
      <c r="N65" s="236"/>
    </row>
    <row r="66" ht="28.5" customHeight="1" spans="1:14">
      <c r="A66" s="36">
        <v>61</v>
      </c>
      <c r="B66" s="165"/>
      <c r="C66" s="166"/>
      <c r="D66" s="166"/>
      <c r="E66" s="166"/>
      <c r="F66" s="166"/>
      <c r="G66" s="223"/>
      <c r="H66" s="224"/>
      <c r="I66" s="224"/>
      <c r="J66" s="176"/>
      <c r="K66" s="176"/>
      <c r="L66" s="174">
        <f t="shared" si="0"/>
        <v>0</v>
      </c>
      <c r="M66" s="235">
        <f t="shared" si="2"/>
        <v>0</v>
      </c>
      <c r="N66" s="236"/>
    </row>
    <row r="67" ht="28.5" customHeight="1" spans="1:14">
      <c r="A67" s="36">
        <v>62</v>
      </c>
      <c r="B67" s="165"/>
      <c r="C67" s="166"/>
      <c r="D67" s="166"/>
      <c r="E67" s="166"/>
      <c r="F67" s="166"/>
      <c r="G67" s="223"/>
      <c r="H67" s="224"/>
      <c r="I67" s="224"/>
      <c r="J67" s="176"/>
      <c r="K67" s="176"/>
      <c r="L67" s="174">
        <f t="shared" si="0"/>
        <v>0</v>
      </c>
      <c r="M67" s="235">
        <f t="shared" si="2"/>
        <v>0</v>
      </c>
      <c r="N67" s="236"/>
    </row>
    <row r="68" ht="28.5" customHeight="1" spans="1:14">
      <c r="A68" s="36">
        <v>63</v>
      </c>
      <c r="B68" s="165"/>
      <c r="C68" s="166"/>
      <c r="D68" s="166"/>
      <c r="E68" s="166"/>
      <c r="F68" s="166"/>
      <c r="G68" s="223"/>
      <c r="H68" s="224"/>
      <c r="I68" s="224"/>
      <c r="J68" s="176"/>
      <c r="K68" s="176"/>
      <c r="L68" s="174">
        <f t="shared" si="0"/>
        <v>0</v>
      </c>
      <c r="M68" s="235">
        <f t="shared" si="2"/>
        <v>0</v>
      </c>
      <c r="N68" s="236"/>
    </row>
    <row r="69" ht="28.5" customHeight="1" spans="1:14">
      <c r="A69" s="36">
        <v>64</v>
      </c>
      <c r="B69" s="165"/>
      <c r="C69" s="166"/>
      <c r="D69" s="166"/>
      <c r="E69" s="166"/>
      <c r="F69" s="166"/>
      <c r="G69" s="223"/>
      <c r="H69" s="224"/>
      <c r="I69" s="224"/>
      <c r="J69" s="176"/>
      <c r="K69" s="176"/>
      <c r="L69" s="174">
        <f t="shared" si="0"/>
        <v>0</v>
      </c>
      <c r="M69" s="235">
        <f t="shared" si="2"/>
        <v>0</v>
      </c>
      <c r="N69" s="236"/>
    </row>
    <row r="70" ht="28.5" customHeight="1" spans="1:14">
      <c r="A70" s="36">
        <v>65</v>
      </c>
      <c r="B70" s="165"/>
      <c r="C70" s="166"/>
      <c r="D70" s="166"/>
      <c r="E70" s="166"/>
      <c r="F70" s="166"/>
      <c r="G70" s="223"/>
      <c r="H70" s="224"/>
      <c r="I70" s="224"/>
      <c r="J70" s="176"/>
      <c r="K70" s="176"/>
      <c r="L70" s="174">
        <f t="shared" ref="L70:L133" si="3">IFERROR(E70*K70,"")</f>
        <v>0</v>
      </c>
      <c r="M70" s="235">
        <f t="shared" si="2"/>
        <v>0</v>
      </c>
      <c r="N70" s="236"/>
    </row>
    <row r="71" ht="28.5" customHeight="1" spans="1:14">
      <c r="A71" s="36">
        <v>66</v>
      </c>
      <c r="B71" s="165"/>
      <c r="C71" s="166"/>
      <c r="D71" s="166"/>
      <c r="E71" s="166"/>
      <c r="F71" s="166"/>
      <c r="G71" s="223"/>
      <c r="H71" s="224"/>
      <c r="I71" s="224"/>
      <c r="J71" s="176"/>
      <c r="K71" s="176"/>
      <c r="L71" s="174">
        <f t="shared" si="3"/>
        <v>0</v>
      </c>
      <c r="M71" s="235">
        <f t="shared" ref="M71:M102" si="4">E71*G71</f>
        <v>0</v>
      </c>
      <c r="N71" s="236"/>
    </row>
    <row r="72" ht="28.5" customHeight="1" spans="1:14">
      <c r="A72" s="36">
        <v>67</v>
      </c>
      <c r="B72" s="165"/>
      <c r="C72" s="166"/>
      <c r="D72" s="166"/>
      <c r="E72" s="166"/>
      <c r="F72" s="166"/>
      <c r="G72" s="223"/>
      <c r="H72" s="224"/>
      <c r="I72" s="224"/>
      <c r="J72" s="176"/>
      <c r="K72" s="176"/>
      <c r="L72" s="174">
        <f t="shared" si="3"/>
        <v>0</v>
      </c>
      <c r="M72" s="235">
        <f t="shared" si="4"/>
        <v>0</v>
      </c>
      <c r="N72" s="236"/>
    </row>
    <row r="73" ht="28.5" customHeight="1" spans="1:14">
      <c r="A73" s="36">
        <v>68</v>
      </c>
      <c r="B73" s="165"/>
      <c r="C73" s="166"/>
      <c r="D73" s="166"/>
      <c r="E73" s="166"/>
      <c r="F73" s="166"/>
      <c r="G73" s="223"/>
      <c r="H73" s="224"/>
      <c r="I73" s="224"/>
      <c r="J73" s="176"/>
      <c r="K73" s="176"/>
      <c r="L73" s="174">
        <f t="shared" si="3"/>
        <v>0</v>
      </c>
      <c r="M73" s="235">
        <f t="shared" si="4"/>
        <v>0</v>
      </c>
      <c r="N73" s="236"/>
    </row>
    <row r="74" ht="28.5" customHeight="1" spans="1:14">
      <c r="A74" s="36">
        <v>69</v>
      </c>
      <c r="B74" s="165"/>
      <c r="C74" s="166"/>
      <c r="D74" s="166"/>
      <c r="E74" s="166"/>
      <c r="F74" s="166"/>
      <c r="G74" s="223"/>
      <c r="H74" s="224"/>
      <c r="I74" s="224"/>
      <c r="J74" s="176"/>
      <c r="K74" s="176"/>
      <c r="L74" s="174">
        <f t="shared" si="3"/>
        <v>0</v>
      </c>
      <c r="M74" s="235">
        <f t="shared" si="4"/>
        <v>0</v>
      </c>
      <c r="N74" s="236"/>
    </row>
    <row r="75" ht="28.5" customHeight="1" spans="1:14">
      <c r="A75" s="36">
        <v>70</v>
      </c>
      <c r="B75" s="165"/>
      <c r="C75" s="166"/>
      <c r="D75" s="166"/>
      <c r="E75" s="166"/>
      <c r="F75" s="166"/>
      <c r="G75" s="223"/>
      <c r="H75" s="224"/>
      <c r="I75" s="224"/>
      <c r="J75" s="176"/>
      <c r="K75" s="176"/>
      <c r="L75" s="174">
        <f t="shared" si="3"/>
        <v>0</v>
      </c>
      <c r="M75" s="235">
        <f t="shared" si="4"/>
        <v>0</v>
      </c>
      <c r="N75" s="236"/>
    </row>
    <row r="76" ht="28.5" customHeight="1" spans="1:14">
      <c r="A76" s="36">
        <v>71</v>
      </c>
      <c r="B76" s="165"/>
      <c r="C76" s="166"/>
      <c r="D76" s="166"/>
      <c r="E76" s="166"/>
      <c r="F76" s="166"/>
      <c r="G76" s="223"/>
      <c r="H76" s="224"/>
      <c r="I76" s="224"/>
      <c r="J76" s="176"/>
      <c r="K76" s="176"/>
      <c r="L76" s="174">
        <f t="shared" si="3"/>
        <v>0</v>
      </c>
      <c r="M76" s="235">
        <f t="shared" si="4"/>
        <v>0</v>
      </c>
      <c r="N76" s="236"/>
    </row>
    <row r="77" ht="28.5" customHeight="1" spans="1:14">
      <c r="A77" s="36">
        <v>72</v>
      </c>
      <c r="B77" s="165"/>
      <c r="C77" s="166"/>
      <c r="D77" s="166"/>
      <c r="E77" s="166"/>
      <c r="F77" s="166"/>
      <c r="G77" s="223"/>
      <c r="H77" s="224"/>
      <c r="I77" s="224"/>
      <c r="J77" s="176"/>
      <c r="K77" s="176"/>
      <c r="L77" s="174">
        <f t="shared" si="3"/>
        <v>0</v>
      </c>
      <c r="M77" s="235">
        <f t="shared" si="4"/>
        <v>0</v>
      </c>
      <c r="N77" s="236"/>
    </row>
    <row r="78" ht="28.5" customHeight="1" spans="1:14">
      <c r="A78" s="36">
        <v>73</v>
      </c>
      <c r="B78" s="165"/>
      <c r="C78" s="166"/>
      <c r="D78" s="166"/>
      <c r="E78" s="166"/>
      <c r="F78" s="166"/>
      <c r="G78" s="223"/>
      <c r="H78" s="224"/>
      <c r="I78" s="224"/>
      <c r="J78" s="176"/>
      <c r="K78" s="176"/>
      <c r="L78" s="174">
        <f t="shared" si="3"/>
        <v>0</v>
      </c>
      <c r="M78" s="235">
        <f t="shared" si="4"/>
        <v>0</v>
      </c>
      <c r="N78" s="236"/>
    </row>
    <row r="79" ht="28.5" customHeight="1" spans="1:14">
      <c r="A79" s="36">
        <v>74</v>
      </c>
      <c r="B79" s="165"/>
      <c r="C79" s="166"/>
      <c r="D79" s="166"/>
      <c r="E79" s="166"/>
      <c r="F79" s="166"/>
      <c r="G79" s="223"/>
      <c r="H79" s="224"/>
      <c r="I79" s="224"/>
      <c r="J79" s="176"/>
      <c r="K79" s="176"/>
      <c r="L79" s="174">
        <f t="shared" si="3"/>
        <v>0</v>
      </c>
      <c r="M79" s="235">
        <f t="shared" si="4"/>
        <v>0</v>
      </c>
      <c r="N79" s="236"/>
    </row>
    <row r="80" ht="28.5" customHeight="1" spans="1:14">
      <c r="A80" s="36">
        <v>75</v>
      </c>
      <c r="B80" s="165"/>
      <c r="C80" s="166"/>
      <c r="D80" s="166"/>
      <c r="E80" s="166"/>
      <c r="F80" s="166"/>
      <c r="G80" s="223"/>
      <c r="H80" s="224"/>
      <c r="I80" s="224"/>
      <c r="J80" s="176"/>
      <c r="K80" s="176"/>
      <c r="L80" s="174">
        <f t="shared" si="3"/>
        <v>0</v>
      </c>
      <c r="M80" s="235">
        <f t="shared" si="4"/>
        <v>0</v>
      </c>
      <c r="N80" s="236"/>
    </row>
    <row r="81" ht="28.5" customHeight="1" spans="1:14">
      <c r="A81" s="36">
        <v>76</v>
      </c>
      <c r="B81" s="165"/>
      <c r="C81" s="166"/>
      <c r="D81" s="166"/>
      <c r="E81" s="166"/>
      <c r="F81" s="166"/>
      <c r="G81" s="223"/>
      <c r="H81" s="224"/>
      <c r="I81" s="224"/>
      <c r="J81" s="176"/>
      <c r="K81" s="176"/>
      <c r="L81" s="174">
        <f t="shared" si="3"/>
        <v>0</v>
      </c>
      <c r="M81" s="235">
        <f t="shared" si="4"/>
        <v>0</v>
      </c>
      <c r="N81" s="236"/>
    </row>
    <row r="82" ht="28.5" customHeight="1" spans="1:14">
      <c r="A82" s="36">
        <v>77</v>
      </c>
      <c r="B82" s="165"/>
      <c r="C82" s="166"/>
      <c r="D82" s="166"/>
      <c r="E82" s="166"/>
      <c r="F82" s="166"/>
      <c r="G82" s="223"/>
      <c r="H82" s="224"/>
      <c r="I82" s="224"/>
      <c r="J82" s="176"/>
      <c r="K82" s="176"/>
      <c r="L82" s="174">
        <f t="shared" si="3"/>
        <v>0</v>
      </c>
      <c r="M82" s="235">
        <f t="shared" si="4"/>
        <v>0</v>
      </c>
      <c r="N82" s="236"/>
    </row>
    <row r="83" ht="28.5" customHeight="1" spans="1:14">
      <c r="A83" s="36">
        <v>78</v>
      </c>
      <c r="B83" s="165"/>
      <c r="C83" s="166"/>
      <c r="D83" s="166"/>
      <c r="E83" s="166"/>
      <c r="F83" s="166"/>
      <c r="G83" s="223"/>
      <c r="H83" s="224"/>
      <c r="I83" s="224"/>
      <c r="J83" s="176"/>
      <c r="K83" s="176"/>
      <c r="L83" s="174">
        <f t="shared" si="3"/>
        <v>0</v>
      </c>
      <c r="M83" s="235">
        <f t="shared" si="4"/>
        <v>0</v>
      </c>
      <c r="N83" s="236"/>
    </row>
    <row r="84" ht="28.5" customHeight="1" spans="1:14">
      <c r="A84" s="36">
        <v>79</v>
      </c>
      <c r="B84" s="165"/>
      <c r="C84" s="166"/>
      <c r="D84" s="166"/>
      <c r="E84" s="166"/>
      <c r="F84" s="166"/>
      <c r="G84" s="223"/>
      <c r="H84" s="224"/>
      <c r="I84" s="224"/>
      <c r="J84" s="176"/>
      <c r="K84" s="176"/>
      <c r="L84" s="174">
        <f t="shared" si="3"/>
        <v>0</v>
      </c>
      <c r="M84" s="235">
        <f t="shared" si="4"/>
        <v>0</v>
      </c>
      <c r="N84" s="236"/>
    </row>
    <row r="85" ht="28.5" customHeight="1" spans="1:14">
      <c r="A85" s="36">
        <v>80</v>
      </c>
      <c r="B85" s="165"/>
      <c r="C85" s="166"/>
      <c r="D85" s="166"/>
      <c r="E85" s="166"/>
      <c r="F85" s="166"/>
      <c r="G85" s="223"/>
      <c r="H85" s="224"/>
      <c r="I85" s="224"/>
      <c r="J85" s="176"/>
      <c r="K85" s="176"/>
      <c r="L85" s="174">
        <f t="shared" si="3"/>
        <v>0</v>
      </c>
      <c r="M85" s="235">
        <f t="shared" si="4"/>
        <v>0</v>
      </c>
      <c r="N85" s="236"/>
    </row>
    <row r="86" ht="28.5" customHeight="1" spans="1:14">
      <c r="A86" s="36">
        <v>81</v>
      </c>
      <c r="B86" s="165"/>
      <c r="C86" s="166"/>
      <c r="D86" s="166"/>
      <c r="E86" s="166"/>
      <c r="F86" s="166"/>
      <c r="G86" s="223"/>
      <c r="H86" s="224"/>
      <c r="I86" s="224"/>
      <c r="J86" s="176"/>
      <c r="K86" s="176"/>
      <c r="L86" s="174">
        <f t="shared" si="3"/>
        <v>0</v>
      </c>
      <c r="M86" s="235">
        <f t="shared" si="4"/>
        <v>0</v>
      </c>
      <c r="N86" s="236"/>
    </row>
    <row r="87" ht="28.5" customHeight="1" spans="1:14">
      <c r="A87" s="36">
        <v>82</v>
      </c>
      <c r="B87" s="165"/>
      <c r="C87" s="166"/>
      <c r="D87" s="166"/>
      <c r="E87" s="166"/>
      <c r="F87" s="166"/>
      <c r="G87" s="223"/>
      <c r="H87" s="224"/>
      <c r="I87" s="224"/>
      <c r="J87" s="176"/>
      <c r="K87" s="176"/>
      <c r="L87" s="174">
        <f t="shared" si="3"/>
        <v>0</v>
      </c>
      <c r="M87" s="235">
        <f t="shared" si="4"/>
        <v>0</v>
      </c>
      <c r="N87" s="236"/>
    </row>
    <row r="88" ht="28.5" customHeight="1" spans="1:14">
      <c r="A88" s="36">
        <v>83</v>
      </c>
      <c r="B88" s="165"/>
      <c r="C88" s="166"/>
      <c r="D88" s="166"/>
      <c r="E88" s="166"/>
      <c r="F88" s="166"/>
      <c r="G88" s="223"/>
      <c r="H88" s="224"/>
      <c r="I88" s="224"/>
      <c r="J88" s="176"/>
      <c r="K88" s="176"/>
      <c r="L88" s="174">
        <f t="shared" si="3"/>
        <v>0</v>
      </c>
      <c r="M88" s="235">
        <f t="shared" si="4"/>
        <v>0</v>
      </c>
      <c r="N88" s="236"/>
    </row>
    <row r="89" ht="28.5" customHeight="1" spans="1:14">
      <c r="A89" s="36">
        <v>84</v>
      </c>
      <c r="B89" s="165"/>
      <c r="C89" s="166"/>
      <c r="D89" s="166"/>
      <c r="E89" s="166"/>
      <c r="F89" s="166"/>
      <c r="G89" s="223"/>
      <c r="H89" s="224"/>
      <c r="I89" s="224"/>
      <c r="J89" s="176"/>
      <c r="K89" s="176"/>
      <c r="L89" s="174">
        <f t="shared" si="3"/>
        <v>0</v>
      </c>
      <c r="M89" s="235">
        <f t="shared" si="4"/>
        <v>0</v>
      </c>
      <c r="N89" s="236"/>
    </row>
    <row r="90" ht="28.5" customHeight="1" spans="1:14">
      <c r="A90" s="36">
        <v>85</v>
      </c>
      <c r="B90" s="165"/>
      <c r="C90" s="166"/>
      <c r="D90" s="166"/>
      <c r="E90" s="166"/>
      <c r="F90" s="166"/>
      <c r="G90" s="223"/>
      <c r="H90" s="224"/>
      <c r="I90" s="224"/>
      <c r="J90" s="176"/>
      <c r="K90" s="176"/>
      <c r="L90" s="174">
        <f t="shared" si="3"/>
        <v>0</v>
      </c>
      <c r="M90" s="235">
        <f t="shared" si="4"/>
        <v>0</v>
      </c>
      <c r="N90" s="236"/>
    </row>
    <row r="91" ht="28.5" customHeight="1" spans="1:14">
      <c r="A91" s="36">
        <v>86</v>
      </c>
      <c r="B91" s="165"/>
      <c r="C91" s="166"/>
      <c r="D91" s="166"/>
      <c r="E91" s="166"/>
      <c r="F91" s="166"/>
      <c r="G91" s="223"/>
      <c r="H91" s="224"/>
      <c r="I91" s="224"/>
      <c r="J91" s="176"/>
      <c r="K91" s="176"/>
      <c r="L91" s="174">
        <f t="shared" si="3"/>
        <v>0</v>
      </c>
      <c r="M91" s="235">
        <f t="shared" si="4"/>
        <v>0</v>
      </c>
      <c r="N91" s="236"/>
    </row>
    <row r="92" ht="28.5" customHeight="1" spans="1:14">
      <c r="A92" s="36">
        <v>87</v>
      </c>
      <c r="B92" s="165"/>
      <c r="C92" s="166"/>
      <c r="D92" s="166"/>
      <c r="E92" s="166"/>
      <c r="F92" s="166"/>
      <c r="G92" s="223"/>
      <c r="H92" s="224"/>
      <c r="I92" s="224"/>
      <c r="J92" s="176"/>
      <c r="K92" s="176"/>
      <c r="L92" s="174">
        <f t="shared" si="3"/>
        <v>0</v>
      </c>
      <c r="M92" s="235">
        <f t="shared" si="4"/>
        <v>0</v>
      </c>
      <c r="N92" s="236"/>
    </row>
    <row r="93" ht="28.5" customHeight="1" spans="1:14">
      <c r="A93" s="36">
        <v>88</v>
      </c>
      <c r="B93" s="165"/>
      <c r="C93" s="166"/>
      <c r="D93" s="166"/>
      <c r="E93" s="166"/>
      <c r="F93" s="166"/>
      <c r="G93" s="223"/>
      <c r="H93" s="224"/>
      <c r="I93" s="224"/>
      <c r="J93" s="176"/>
      <c r="K93" s="176"/>
      <c r="L93" s="174">
        <f t="shared" si="3"/>
        <v>0</v>
      </c>
      <c r="M93" s="235">
        <f t="shared" si="4"/>
        <v>0</v>
      </c>
      <c r="N93" s="236"/>
    </row>
    <row r="94" ht="28.5" customHeight="1" spans="1:14">
      <c r="A94" s="36">
        <v>89</v>
      </c>
      <c r="B94" s="165"/>
      <c r="C94" s="166"/>
      <c r="D94" s="166"/>
      <c r="E94" s="166"/>
      <c r="F94" s="166"/>
      <c r="G94" s="223"/>
      <c r="H94" s="224"/>
      <c r="I94" s="224"/>
      <c r="J94" s="176"/>
      <c r="K94" s="176"/>
      <c r="L94" s="174">
        <f t="shared" si="3"/>
        <v>0</v>
      </c>
      <c r="M94" s="235">
        <f t="shared" si="4"/>
        <v>0</v>
      </c>
      <c r="N94" s="236"/>
    </row>
    <row r="95" ht="28.5" customHeight="1" spans="1:14">
      <c r="A95" s="36">
        <v>90</v>
      </c>
      <c r="B95" s="165"/>
      <c r="C95" s="166"/>
      <c r="D95" s="166"/>
      <c r="E95" s="166"/>
      <c r="F95" s="166"/>
      <c r="G95" s="223"/>
      <c r="H95" s="224"/>
      <c r="I95" s="224"/>
      <c r="J95" s="176"/>
      <c r="K95" s="176"/>
      <c r="L95" s="174">
        <f t="shared" si="3"/>
        <v>0</v>
      </c>
      <c r="M95" s="235">
        <f t="shared" si="4"/>
        <v>0</v>
      </c>
      <c r="N95" s="236"/>
    </row>
    <row r="96" ht="28.5" customHeight="1" spans="1:14">
      <c r="A96" s="36">
        <v>91</v>
      </c>
      <c r="B96" s="165"/>
      <c r="C96" s="166"/>
      <c r="D96" s="166"/>
      <c r="E96" s="166"/>
      <c r="F96" s="166"/>
      <c r="G96" s="223"/>
      <c r="H96" s="224"/>
      <c r="I96" s="224"/>
      <c r="J96" s="176"/>
      <c r="K96" s="176"/>
      <c r="L96" s="174">
        <f t="shared" si="3"/>
        <v>0</v>
      </c>
      <c r="M96" s="235">
        <f t="shared" si="4"/>
        <v>0</v>
      </c>
      <c r="N96" s="236"/>
    </row>
    <row r="97" ht="28.5" customHeight="1" spans="1:14">
      <c r="A97" s="36">
        <v>92</v>
      </c>
      <c r="B97" s="165"/>
      <c r="C97" s="166"/>
      <c r="D97" s="166"/>
      <c r="E97" s="166"/>
      <c r="F97" s="166"/>
      <c r="G97" s="223"/>
      <c r="H97" s="224"/>
      <c r="I97" s="224"/>
      <c r="J97" s="176"/>
      <c r="K97" s="176"/>
      <c r="L97" s="174">
        <f t="shared" si="3"/>
        <v>0</v>
      </c>
      <c r="M97" s="235">
        <f t="shared" si="4"/>
        <v>0</v>
      </c>
      <c r="N97" s="236"/>
    </row>
    <row r="98" ht="28.5" customHeight="1" spans="1:14">
      <c r="A98" s="36">
        <v>93</v>
      </c>
      <c r="B98" s="165"/>
      <c r="C98" s="166"/>
      <c r="D98" s="166"/>
      <c r="E98" s="166"/>
      <c r="F98" s="166"/>
      <c r="G98" s="223"/>
      <c r="H98" s="224"/>
      <c r="I98" s="224"/>
      <c r="J98" s="176"/>
      <c r="K98" s="176"/>
      <c r="L98" s="174">
        <f t="shared" si="3"/>
        <v>0</v>
      </c>
      <c r="M98" s="235">
        <f t="shared" si="4"/>
        <v>0</v>
      </c>
      <c r="N98" s="236"/>
    </row>
    <row r="99" ht="28.5" customHeight="1" spans="1:14">
      <c r="A99" s="36">
        <v>94</v>
      </c>
      <c r="B99" s="165"/>
      <c r="C99" s="166"/>
      <c r="D99" s="166"/>
      <c r="E99" s="166"/>
      <c r="F99" s="166"/>
      <c r="G99" s="223"/>
      <c r="H99" s="224"/>
      <c r="I99" s="224"/>
      <c r="J99" s="176"/>
      <c r="K99" s="176"/>
      <c r="L99" s="174">
        <f t="shared" si="3"/>
        <v>0</v>
      </c>
      <c r="M99" s="235">
        <f t="shared" si="4"/>
        <v>0</v>
      </c>
      <c r="N99" s="236"/>
    </row>
    <row r="100" ht="28.5" customHeight="1" spans="1:14">
      <c r="A100" s="36">
        <v>95</v>
      </c>
      <c r="B100" s="165"/>
      <c r="C100" s="166"/>
      <c r="D100" s="166"/>
      <c r="E100" s="166"/>
      <c r="F100" s="166"/>
      <c r="G100" s="223"/>
      <c r="H100" s="224"/>
      <c r="I100" s="224"/>
      <c r="J100" s="176"/>
      <c r="K100" s="176"/>
      <c r="L100" s="174">
        <f t="shared" si="3"/>
        <v>0</v>
      </c>
      <c r="M100" s="235">
        <f t="shared" si="4"/>
        <v>0</v>
      </c>
      <c r="N100" s="236"/>
    </row>
    <row r="101" ht="28.5" customHeight="1" spans="1:14">
      <c r="A101" s="36">
        <v>96</v>
      </c>
      <c r="B101" s="165"/>
      <c r="C101" s="166"/>
      <c r="D101" s="166"/>
      <c r="E101" s="166"/>
      <c r="F101" s="166"/>
      <c r="G101" s="223"/>
      <c r="H101" s="224"/>
      <c r="I101" s="224"/>
      <c r="J101" s="176"/>
      <c r="K101" s="176"/>
      <c r="L101" s="174">
        <f t="shared" si="3"/>
        <v>0</v>
      </c>
      <c r="M101" s="235">
        <f t="shared" si="4"/>
        <v>0</v>
      </c>
      <c r="N101" s="236"/>
    </row>
    <row r="102" ht="28.5" customHeight="1" spans="1:14">
      <c r="A102" s="36">
        <v>97</v>
      </c>
      <c r="B102" s="165"/>
      <c r="C102" s="166"/>
      <c r="D102" s="166"/>
      <c r="E102" s="166"/>
      <c r="F102" s="166"/>
      <c r="G102" s="223"/>
      <c r="H102" s="224"/>
      <c r="I102" s="224"/>
      <c r="J102" s="176"/>
      <c r="K102" s="176"/>
      <c r="L102" s="174">
        <f t="shared" si="3"/>
        <v>0</v>
      </c>
      <c r="M102" s="235">
        <f t="shared" si="4"/>
        <v>0</v>
      </c>
      <c r="N102" s="236"/>
    </row>
    <row r="103" ht="28.5" customHeight="1" spans="1:14">
      <c r="A103" s="36">
        <v>98</v>
      </c>
      <c r="B103" s="165"/>
      <c r="C103" s="166"/>
      <c r="D103" s="166"/>
      <c r="E103" s="166"/>
      <c r="F103" s="166"/>
      <c r="G103" s="223"/>
      <c r="H103" s="224"/>
      <c r="I103" s="224"/>
      <c r="J103" s="176"/>
      <c r="K103" s="176"/>
      <c r="L103" s="174">
        <f t="shared" si="3"/>
        <v>0</v>
      </c>
      <c r="M103" s="235">
        <f t="shared" ref="M103:M134" si="5">E103*G103</f>
        <v>0</v>
      </c>
      <c r="N103" s="236"/>
    </row>
    <row r="104" ht="28.5" customHeight="1" spans="1:14">
      <c r="A104" s="36">
        <v>99</v>
      </c>
      <c r="B104" s="165"/>
      <c r="C104" s="166"/>
      <c r="D104" s="166"/>
      <c r="E104" s="166"/>
      <c r="F104" s="166"/>
      <c r="G104" s="223"/>
      <c r="H104" s="224"/>
      <c r="I104" s="224"/>
      <c r="J104" s="176"/>
      <c r="K104" s="176"/>
      <c r="L104" s="174">
        <f t="shared" si="3"/>
        <v>0</v>
      </c>
      <c r="M104" s="235">
        <f t="shared" si="5"/>
        <v>0</v>
      </c>
      <c r="N104" s="236"/>
    </row>
    <row r="105" ht="28.5" customHeight="1" spans="1:14">
      <c r="A105" s="36">
        <v>100</v>
      </c>
      <c r="B105" s="165"/>
      <c r="C105" s="166"/>
      <c r="D105" s="166"/>
      <c r="E105" s="166"/>
      <c r="F105" s="166"/>
      <c r="G105" s="223"/>
      <c r="H105" s="224"/>
      <c r="I105" s="224"/>
      <c r="J105" s="176"/>
      <c r="K105" s="176"/>
      <c r="L105" s="174">
        <f t="shared" si="3"/>
        <v>0</v>
      </c>
      <c r="M105" s="235">
        <f t="shared" si="5"/>
        <v>0</v>
      </c>
      <c r="N105" s="236"/>
    </row>
    <row r="106" ht="28.5" customHeight="1" spans="1:14">
      <c r="A106" s="36">
        <v>101</v>
      </c>
      <c r="B106" s="165"/>
      <c r="C106" s="166"/>
      <c r="D106" s="166"/>
      <c r="E106" s="166"/>
      <c r="F106" s="166"/>
      <c r="G106" s="223"/>
      <c r="H106" s="224"/>
      <c r="I106" s="224"/>
      <c r="J106" s="176"/>
      <c r="K106" s="176"/>
      <c r="L106" s="174">
        <f t="shared" si="3"/>
        <v>0</v>
      </c>
      <c r="M106" s="235">
        <f t="shared" si="5"/>
        <v>0</v>
      </c>
      <c r="N106" s="236"/>
    </row>
    <row r="107" ht="28.5" customHeight="1" spans="1:14">
      <c r="A107" s="36">
        <v>102</v>
      </c>
      <c r="B107" s="165"/>
      <c r="C107" s="166"/>
      <c r="D107" s="166"/>
      <c r="E107" s="166"/>
      <c r="F107" s="166"/>
      <c r="G107" s="223"/>
      <c r="H107" s="224"/>
      <c r="I107" s="224"/>
      <c r="J107" s="176"/>
      <c r="K107" s="176"/>
      <c r="L107" s="174">
        <f t="shared" si="3"/>
        <v>0</v>
      </c>
      <c r="M107" s="235">
        <f t="shared" si="5"/>
        <v>0</v>
      </c>
      <c r="N107" s="236"/>
    </row>
    <row r="108" ht="28.5" customHeight="1" spans="1:14">
      <c r="A108" s="36">
        <v>103</v>
      </c>
      <c r="B108" s="165"/>
      <c r="C108" s="166"/>
      <c r="D108" s="166"/>
      <c r="E108" s="166"/>
      <c r="F108" s="166"/>
      <c r="G108" s="223"/>
      <c r="H108" s="224"/>
      <c r="I108" s="224"/>
      <c r="J108" s="176"/>
      <c r="K108" s="176"/>
      <c r="L108" s="174">
        <f t="shared" si="3"/>
        <v>0</v>
      </c>
      <c r="M108" s="235">
        <f t="shared" si="5"/>
        <v>0</v>
      </c>
      <c r="N108" s="236"/>
    </row>
    <row r="109" ht="28.5" customHeight="1" spans="1:14">
      <c r="A109" s="36">
        <v>104</v>
      </c>
      <c r="B109" s="165"/>
      <c r="C109" s="166"/>
      <c r="D109" s="166"/>
      <c r="E109" s="166"/>
      <c r="F109" s="166"/>
      <c r="G109" s="223"/>
      <c r="H109" s="224"/>
      <c r="I109" s="224"/>
      <c r="J109" s="176"/>
      <c r="K109" s="176"/>
      <c r="L109" s="174">
        <f t="shared" si="3"/>
        <v>0</v>
      </c>
      <c r="M109" s="235">
        <f t="shared" si="5"/>
        <v>0</v>
      </c>
      <c r="N109" s="236"/>
    </row>
    <row r="110" ht="28.5" customHeight="1" spans="1:14">
      <c r="A110" s="36">
        <v>105</v>
      </c>
      <c r="B110" s="165"/>
      <c r="C110" s="166"/>
      <c r="D110" s="166"/>
      <c r="E110" s="166"/>
      <c r="F110" s="166"/>
      <c r="G110" s="223"/>
      <c r="H110" s="224"/>
      <c r="I110" s="224"/>
      <c r="J110" s="176"/>
      <c r="K110" s="176"/>
      <c r="L110" s="174">
        <f t="shared" si="3"/>
        <v>0</v>
      </c>
      <c r="M110" s="235">
        <f t="shared" si="5"/>
        <v>0</v>
      </c>
      <c r="N110" s="236"/>
    </row>
    <row r="111" ht="28.5" customHeight="1" spans="1:14">
      <c r="A111" s="36">
        <v>106</v>
      </c>
      <c r="B111" s="165"/>
      <c r="C111" s="166"/>
      <c r="D111" s="166"/>
      <c r="E111" s="166"/>
      <c r="F111" s="166"/>
      <c r="G111" s="223"/>
      <c r="H111" s="224"/>
      <c r="I111" s="224"/>
      <c r="J111" s="176"/>
      <c r="K111" s="176"/>
      <c r="L111" s="174">
        <f t="shared" si="3"/>
        <v>0</v>
      </c>
      <c r="M111" s="235">
        <f t="shared" si="5"/>
        <v>0</v>
      </c>
      <c r="N111" s="236"/>
    </row>
    <row r="112" ht="28.5" customHeight="1" spans="1:14">
      <c r="A112" s="36">
        <v>107</v>
      </c>
      <c r="B112" s="165"/>
      <c r="C112" s="166"/>
      <c r="D112" s="166"/>
      <c r="E112" s="166"/>
      <c r="F112" s="166"/>
      <c r="G112" s="223"/>
      <c r="H112" s="224"/>
      <c r="I112" s="224"/>
      <c r="J112" s="176"/>
      <c r="K112" s="176"/>
      <c r="L112" s="174">
        <f t="shared" si="3"/>
        <v>0</v>
      </c>
      <c r="M112" s="235">
        <f t="shared" si="5"/>
        <v>0</v>
      </c>
      <c r="N112" s="236"/>
    </row>
    <row r="113" ht="28.5" customHeight="1" spans="1:14">
      <c r="A113" s="36">
        <v>108</v>
      </c>
      <c r="B113" s="165"/>
      <c r="C113" s="166"/>
      <c r="D113" s="166"/>
      <c r="E113" s="166"/>
      <c r="F113" s="166"/>
      <c r="G113" s="223"/>
      <c r="H113" s="224"/>
      <c r="I113" s="224"/>
      <c r="J113" s="176"/>
      <c r="K113" s="176"/>
      <c r="L113" s="174">
        <f t="shared" si="3"/>
        <v>0</v>
      </c>
      <c r="M113" s="235">
        <f t="shared" si="5"/>
        <v>0</v>
      </c>
      <c r="N113" s="236"/>
    </row>
    <row r="114" ht="28.5" customHeight="1" spans="1:14">
      <c r="A114" s="36">
        <v>109</v>
      </c>
      <c r="B114" s="165"/>
      <c r="C114" s="166"/>
      <c r="D114" s="166"/>
      <c r="E114" s="166"/>
      <c r="F114" s="166"/>
      <c r="G114" s="223"/>
      <c r="H114" s="224"/>
      <c r="I114" s="224"/>
      <c r="J114" s="176"/>
      <c r="K114" s="176"/>
      <c r="L114" s="174">
        <f t="shared" si="3"/>
        <v>0</v>
      </c>
      <c r="M114" s="235">
        <f t="shared" si="5"/>
        <v>0</v>
      </c>
      <c r="N114" s="236"/>
    </row>
    <row r="115" ht="28.5" customHeight="1" spans="1:14">
      <c r="A115" s="36">
        <v>110</v>
      </c>
      <c r="B115" s="165"/>
      <c r="C115" s="166"/>
      <c r="D115" s="166"/>
      <c r="E115" s="166"/>
      <c r="F115" s="166"/>
      <c r="G115" s="223"/>
      <c r="H115" s="224"/>
      <c r="I115" s="224"/>
      <c r="J115" s="176"/>
      <c r="K115" s="176"/>
      <c r="L115" s="174">
        <f t="shared" si="3"/>
        <v>0</v>
      </c>
      <c r="M115" s="235">
        <f t="shared" si="5"/>
        <v>0</v>
      </c>
      <c r="N115" s="236"/>
    </row>
    <row r="116" ht="28.5" customHeight="1" spans="1:14">
      <c r="A116" s="36">
        <v>111</v>
      </c>
      <c r="B116" s="165"/>
      <c r="C116" s="166"/>
      <c r="D116" s="166"/>
      <c r="E116" s="166"/>
      <c r="F116" s="166"/>
      <c r="G116" s="223"/>
      <c r="H116" s="224"/>
      <c r="I116" s="224"/>
      <c r="J116" s="176"/>
      <c r="K116" s="176"/>
      <c r="L116" s="174">
        <f t="shared" si="3"/>
        <v>0</v>
      </c>
      <c r="M116" s="235">
        <f t="shared" si="5"/>
        <v>0</v>
      </c>
      <c r="N116" s="236"/>
    </row>
    <row r="117" ht="28.5" customHeight="1" spans="1:14">
      <c r="A117" s="36">
        <v>112</v>
      </c>
      <c r="B117" s="165"/>
      <c r="C117" s="166"/>
      <c r="D117" s="166"/>
      <c r="E117" s="166"/>
      <c r="F117" s="166"/>
      <c r="G117" s="223"/>
      <c r="H117" s="224"/>
      <c r="I117" s="224"/>
      <c r="J117" s="176"/>
      <c r="K117" s="176"/>
      <c r="L117" s="174">
        <f t="shared" si="3"/>
        <v>0</v>
      </c>
      <c r="M117" s="235">
        <f t="shared" si="5"/>
        <v>0</v>
      </c>
      <c r="N117" s="236"/>
    </row>
    <row r="118" ht="28.5" customHeight="1" spans="1:14">
      <c r="A118" s="36">
        <v>113</v>
      </c>
      <c r="B118" s="165"/>
      <c r="C118" s="166"/>
      <c r="D118" s="166"/>
      <c r="E118" s="166"/>
      <c r="F118" s="166"/>
      <c r="G118" s="223"/>
      <c r="H118" s="224"/>
      <c r="I118" s="224"/>
      <c r="J118" s="176"/>
      <c r="K118" s="176"/>
      <c r="L118" s="174">
        <f t="shared" si="3"/>
        <v>0</v>
      </c>
      <c r="M118" s="235">
        <f t="shared" si="5"/>
        <v>0</v>
      </c>
      <c r="N118" s="236"/>
    </row>
    <row r="119" ht="28.5" customHeight="1" spans="1:14">
      <c r="A119" s="36">
        <v>114</v>
      </c>
      <c r="B119" s="165"/>
      <c r="C119" s="166"/>
      <c r="D119" s="166"/>
      <c r="E119" s="166"/>
      <c r="F119" s="166"/>
      <c r="G119" s="223"/>
      <c r="H119" s="224"/>
      <c r="I119" s="224"/>
      <c r="J119" s="176"/>
      <c r="K119" s="176"/>
      <c r="L119" s="174">
        <f t="shared" si="3"/>
        <v>0</v>
      </c>
      <c r="M119" s="235">
        <f t="shared" si="5"/>
        <v>0</v>
      </c>
      <c r="N119" s="236"/>
    </row>
    <row r="120" ht="28.5" customHeight="1" spans="1:14">
      <c r="A120" s="36">
        <v>115</v>
      </c>
      <c r="B120" s="165"/>
      <c r="C120" s="166"/>
      <c r="D120" s="166"/>
      <c r="E120" s="166"/>
      <c r="F120" s="166"/>
      <c r="G120" s="223"/>
      <c r="H120" s="224"/>
      <c r="I120" s="224"/>
      <c r="J120" s="176"/>
      <c r="K120" s="176"/>
      <c r="L120" s="174">
        <f t="shared" si="3"/>
        <v>0</v>
      </c>
      <c r="M120" s="235">
        <f t="shared" si="5"/>
        <v>0</v>
      </c>
      <c r="N120" s="236"/>
    </row>
    <row r="121" ht="28.5" customHeight="1" spans="1:14">
      <c r="A121" s="36">
        <v>116</v>
      </c>
      <c r="B121" s="165"/>
      <c r="C121" s="166"/>
      <c r="D121" s="166"/>
      <c r="E121" s="166"/>
      <c r="F121" s="166"/>
      <c r="G121" s="223"/>
      <c r="H121" s="224"/>
      <c r="I121" s="224"/>
      <c r="J121" s="176"/>
      <c r="K121" s="176"/>
      <c r="L121" s="174">
        <f t="shared" si="3"/>
        <v>0</v>
      </c>
      <c r="M121" s="235">
        <f t="shared" si="5"/>
        <v>0</v>
      </c>
      <c r="N121" s="236"/>
    </row>
    <row r="122" ht="28.5" customHeight="1" spans="1:14">
      <c r="A122" s="36">
        <v>117</v>
      </c>
      <c r="B122" s="165"/>
      <c r="C122" s="166"/>
      <c r="D122" s="166"/>
      <c r="E122" s="166"/>
      <c r="F122" s="166"/>
      <c r="G122" s="223"/>
      <c r="H122" s="224"/>
      <c r="I122" s="224"/>
      <c r="J122" s="176"/>
      <c r="K122" s="176"/>
      <c r="L122" s="174">
        <f t="shared" si="3"/>
        <v>0</v>
      </c>
      <c r="M122" s="235">
        <f t="shared" si="5"/>
        <v>0</v>
      </c>
      <c r="N122" s="236"/>
    </row>
    <row r="123" ht="28.5" customHeight="1" spans="1:14">
      <c r="A123" s="36">
        <v>118</v>
      </c>
      <c r="B123" s="165"/>
      <c r="C123" s="166"/>
      <c r="D123" s="166"/>
      <c r="E123" s="166"/>
      <c r="F123" s="166"/>
      <c r="G123" s="223"/>
      <c r="H123" s="224"/>
      <c r="I123" s="224"/>
      <c r="J123" s="176"/>
      <c r="K123" s="176"/>
      <c r="L123" s="174">
        <f t="shared" si="3"/>
        <v>0</v>
      </c>
      <c r="M123" s="235">
        <f t="shared" si="5"/>
        <v>0</v>
      </c>
      <c r="N123" s="236"/>
    </row>
    <row r="124" ht="28.5" customHeight="1" spans="1:14">
      <c r="A124" s="36">
        <v>119</v>
      </c>
      <c r="B124" s="165"/>
      <c r="C124" s="166"/>
      <c r="D124" s="166"/>
      <c r="E124" s="166"/>
      <c r="F124" s="166"/>
      <c r="G124" s="223"/>
      <c r="H124" s="224"/>
      <c r="I124" s="224"/>
      <c r="J124" s="176"/>
      <c r="K124" s="176"/>
      <c r="L124" s="174">
        <f t="shared" si="3"/>
        <v>0</v>
      </c>
      <c r="M124" s="235">
        <f t="shared" si="5"/>
        <v>0</v>
      </c>
      <c r="N124" s="236"/>
    </row>
    <row r="125" ht="28.5" customHeight="1" spans="1:14">
      <c r="A125" s="36">
        <v>120</v>
      </c>
      <c r="B125" s="165"/>
      <c r="C125" s="166"/>
      <c r="D125" s="166"/>
      <c r="E125" s="166"/>
      <c r="F125" s="166"/>
      <c r="G125" s="223"/>
      <c r="H125" s="224"/>
      <c r="I125" s="224"/>
      <c r="J125" s="176"/>
      <c r="K125" s="176"/>
      <c r="L125" s="174">
        <f t="shared" si="3"/>
        <v>0</v>
      </c>
      <c r="M125" s="235">
        <f t="shared" si="5"/>
        <v>0</v>
      </c>
      <c r="N125" s="236"/>
    </row>
    <row r="126" ht="28.5" customHeight="1" spans="1:14">
      <c r="A126" s="36">
        <v>121</v>
      </c>
      <c r="B126" s="165"/>
      <c r="C126" s="166"/>
      <c r="D126" s="166"/>
      <c r="E126" s="166"/>
      <c r="F126" s="166"/>
      <c r="G126" s="223"/>
      <c r="H126" s="224"/>
      <c r="I126" s="224"/>
      <c r="J126" s="176"/>
      <c r="K126" s="176"/>
      <c r="L126" s="174">
        <f t="shared" si="3"/>
        <v>0</v>
      </c>
      <c r="M126" s="235">
        <f t="shared" si="5"/>
        <v>0</v>
      </c>
      <c r="N126" s="236"/>
    </row>
    <row r="127" ht="28.5" customHeight="1" spans="1:14">
      <c r="A127" s="36">
        <v>122</v>
      </c>
      <c r="B127" s="165"/>
      <c r="C127" s="166"/>
      <c r="D127" s="166"/>
      <c r="E127" s="166"/>
      <c r="F127" s="166"/>
      <c r="G127" s="223"/>
      <c r="H127" s="224"/>
      <c r="I127" s="224"/>
      <c r="J127" s="176"/>
      <c r="K127" s="176"/>
      <c r="L127" s="174">
        <f t="shared" si="3"/>
        <v>0</v>
      </c>
      <c r="M127" s="235">
        <f t="shared" si="5"/>
        <v>0</v>
      </c>
      <c r="N127" s="236"/>
    </row>
    <row r="128" ht="28.5" customHeight="1" spans="1:14">
      <c r="A128" s="36">
        <v>123</v>
      </c>
      <c r="B128" s="165"/>
      <c r="C128" s="166"/>
      <c r="D128" s="166"/>
      <c r="E128" s="166"/>
      <c r="F128" s="166"/>
      <c r="G128" s="223"/>
      <c r="H128" s="224"/>
      <c r="I128" s="224"/>
      <c r="J128" s="176"/>
      <c r="K128" s="176"/>
      <c r="L128" s="174">
        <f t="shared" si="3"/>
        <v>0</v>
      </c>
      <c r="M128" s="235">
        <f t="shared" si="5"/>
        <v>0</v>
      </c>
      <c r="N128" s="236"/>
    </row>
    <row r="129" ht="28.5" customHeight="1" spans="1:14">
      <c r="A129" s="36">
        <v>124</v>
      </c>
      <c r="B129" s="165"/>
      <c r="C129" s="166"/>
      <c r="D129" s="166"/>
      <c r="E129" s="166"/>
      <c r="F129" s="166"/>
      <c r="G129" s="223"/>
      <c r="H129" s="224"/>
      <c r="I129" s="224"/>
      <c r="J129" s="176"/>
      <c r="K129" s="176"/>
      <c r="L129" s="174">
        <f t="shared" si="3"/>
        <v>0</v>
      </c>
      <c r="M129" s="235">
        <f t="shared" si="5"/>
        <v>0</v>
      </c>
      <c r="N129" s="236"/>
    </row>
    <row r="130" ht="28.5" customHeight="1" spans="1:14">
      <c r="A130" s="36">
        <v>125</v>
      </c>
      <c r="B130" s="165"/>
      <c r="C130" s="166"/>
      <c r="D130" s="166"/>
      <c r="E130" s="166"/>
      <c r="F130" s="166"/>
      <c r="G130" s="223"/>
      <c r="H130" s="224"/>
      <c r="I130" s="224"/>
      <c r="J130" s="176"/>
      <c r="K130" s="176"/>
      <c r="L130" s="174">
        <f t="shared" si="3"/>
        <v>0</v>
      </c>
      <c r="M130" s="235">
        <f t="shared" si="5"/>
        <v>0</v>
      </c>
      <c r="N130" s="236"/>
    </row>
    <row r="131" ht="28.5" customHeight="1" spans="1:14">
      <c r="A131" s="36">
        <v>126</v>
      </c>
      <c r="B131" s="165"/>
      <c r="C131" s="166"/>
      <c r="D131" s="166"/>
      <c r="E131" s="166"/>
      <c r="F131" s="166"/>
      <c r="G131" s="223"/>
      <c r="H131" s="224"/>
      <c r="I131" s="224"/>
      <c r="J131" s="176"/>
      <c r="K131" s="176"/>
      <c r="L131" s="174">
        <f t="shared" si="3"/>
        <v>0</v>
      </c>
      <c r="M131" s="235">
        <f t="shared" si="5"/>
        <v>0</v>
      </c>
      <c r="N131" s="236"/>
    </row>
    <row r="132" ht="28.5" customHeight="1" spans="1:14">
      <c r="A132" s="36">
        <v>127</v>
      </c>
      <c r="B132" s="165"/>
      <c r="C132" s="166"/>
      <c r="D132" s="166"/>
      <c r="E132" s="166"/>
      <c r="F132" s="166"/>
      <c r="G132" s="223"/>
      <c r="H132" s="224"/>
      <c r="I132" s="224"/>
      <c r="J132" s="176"/>
      <c r="K132" s="176"/>
      <c r="L132" s="174">
        <f t="shared" si="3"/>
        <v>0</v>
      </c>
      <c r="M132" s="235">
        <f t="shared" si="5"/>
        <v>0</v>
      </c>
      <c r="N132" s="236"/>
    </row>
    <row r="133" ht="28.5" customHeight="1" spans="1:14">
      <c r="A133" s="36">
        <v>128</v>
      </c>
      <c r="B133" s="165"/>
      <c r="C133" s="166"/>
      <c r="D133" s="166"/>
      <c r="E133" s="166"/>
      <c r="F133" s="166"/>
      <c r="G133" s="223"/>
      <c r="H133" s="224"/>
      <c r="I133" s="224"/>
      <c r="J133" s="176"/>
      <c r="K133" s="176"/>
      <c r="L133" s="174">
        <f t="shared" si="3"/>
        <v>0</v>
      </c>
      <c r="M133" s="235">
        <f t="shared" si="5"/>
        <v>0</v>
      </c>
      <c r="N133" s="236"/>
    </row>
    <row r="134" ht="28.5" customHeight="1" spans="1:14">
      <c r="A134" s="36">
        <v>129</v>
      </c>
      <c r="B134" s="165"/>
      <c r="C134" s="166"/>
      <c r="D134" s="166"/>
      <c r="E134" s="166"/>
      <c r="F134" s="166"/>
      <c r="G134" s="223"/>
      <c r="H134" s="224"/>
      <c r="I134" s="224"/>
      <c r="J134" s="176"/>
      <c r="K134" s="176"/>
      <c r="L134" s="174">
        <f t="shared" ref="L134:L154" si="6">IFERROR(E134*K134,"")</f>
        <v>0</v>
      </c>
      <c r="M134" s="235">
        <f t="shared" si="5"/>
        <v>0</v>
      </c>
      <c r="N134" s="236"/>
    </row>
    <row r="135" ht="28.5" customHeight="1" spans="1:14">
      <c r="A135" s="36">
        <v>130</v>
      </c>
      <c r="B135" s="165"/>
      <c r="C135" s="166"/>
      <c r="D135" s="166"/>
      <c r="E135" s="166"/>
      <c r="F135" s="166"/>
      <c r="G135" s="223"/>
      <c r="H135" s="224"/>
      <c r="I135" s="224"/>
      <c r="J135" s="176"/>
      <c r="K135" s="176"/>
      <c r="L135" s="174">
        <f t="shared" si="6"/>
        <v>0</v>
      </c>
      <c r="M135" s="235">
        <f t="shared" ref="M135:M154" si="7">E135*G135</f>
        <v>0</v>
      </c>
      <c r="N135" s="236"/>
    </row>
    <row r="136" ht="28.5" customHeight="1" spans="1:14">
      <c r="A136" s="36">
        <v>131</v>
      </c>
      <c r="B136" s="165"/>
      <c r="C136" s="166"/>
      <c r="D136" s="166"/>
      <c r="E136" s="166"/>
      <c r="F136" s="166"/>
      <c r="G136" s="223"/>
      <c r="H136" s="224"/>
      <c r="I136" s="224"/>
      <c r="J136" s="176"/>
      <c r="K136" s="176"/>
      <c r="L136" s="174">
        <f t="shared" si="6"/>
        <v>0</v>
      </c>
      <c r="M136" s="235">
        <f t="shared" si="7"/>
        <v>0</v>
      </c>
      <c r="N136" s="236"/>
    </row>
    <row r="137" ht="28.5" customHeight="1" spans="1:14">
      <c r="A137" s="36">
        <v>132</v>
      </c>
      <c r="B137" s="165"/>
      <c r="C137" s="166"/>
      <c r="D137" s="166"/>
      <c r="E137" s="166"/>
      <c r="F137" s="166"/>
      <c r="G137" s="223"/>
      <c r="H137" s="224"/>
      <c r="I137" s="224"/>
      <c r="J137" s="176"/>
      <c r="K137" s="176"/>
      <c r="L137" s="174">
        <f t="shared" si="6"/>
        <v>0</v>
      </c>
      <c r="M137" s="235">
        <f t="shared" si="7"/>
        <v>0</v>
      </c>
      <c r="N137" s="236"/>
    </row>
    <row r="138" ht="28.5" customHeight="1" spans="1:14">
      <c r="A138" s="36">
        <v>133</v>
      </c>
      <c r="B138" s="165"/>
      <c r="C138" s="166"/>
      <c r="D138" s="166"/>
      <c r="E138" s="166"/>
      <c r="F138" s="166"/>
      <c r="G138" s="223"/>
      <c r="H138" s="224"/>
      <c r="I138" s="224"/>
      <c r="J138" s="176"/>
      <c r="K138" s="176"/>
      <c r="L138" s="174">
        <f t="shared" si="6"/>
        <v>0</v>
      </c>
      <c r="M138" s="235">
        <f t="shared" si="7"/>
        <v>0</v>
      </c>
      <c r="N138" s="236"/>
    </row>
    <row r="139" ht="28.5" customHeight="1" spans="1:14">
      <c r="A139" s="36">
        <v>134</v>
      </c>
      <c r="B139" s="165"/>
      <c r="C139" s="166"/>
      <c r="D139" s="166"/>
      <c r="E139" s="166"/>
      <c r="F139" s="166"/>
      <c r="G139" s="223"/>
      <c r="H139" s="224"/>
      <c r="I139" s="224"/>
      <c r="J139" s="176"/>
      <c r="K139" s="176"/>
      <c r="L139" s="174">
        <f t="shared" si="6"/>
        <v>0</v>
      </c>
      <c r="M139" s="235">
        <f t="shared" si="7"/>
        <v>0</v>
      </c>
      <c r="N139" s="236"/>
    </row>
    <row r="140" ht="28.5" customHeight="1" spans="1:14">
      <c r="A140" s="36">
        <v>135</v>
      </c>
      <c r="B140" s="165"/>
      <c r="C140" s="166"/>
      <c r="D140" s="166"/>
      <c r="E140" s="166"/>
      <c r="F140" s="166"/>
      <c r="G140" s="223"/>
      <c r="H140" s="224"/>
      <c r="I140" s="224"/>
      <c r="J140" s="176"/>
      <c r="K140" s="176"/>
      <c r="L140" s="174">
        <f t="shared" si="6"/>
        <v>0</v>
      </c>
      <c r="M140" s="235">
        <f t="shared" si="7"/>
        <v>0</v>
      </c>
      <c r="N140" s="236"/>
    </row>
    <row r="141" ht="28.5" customHeight="1" spans="1:14">
      <c r="A141" s="36">
        <v>136</v>
      </c>
      <c r="B141" s="165"/>
      <c r="C141" s="166"/>
      <c r="D141" s="166"/>
      <c r="E141" s="166"/>
      <c r="F141" s="166"/>
      <c r="G141" s="223"/>
      <c r="H141" s="224"/>
      <c r="I141" s="224"/>
      <c r="J141" s="176"/>
      <c r="K141" s="176"/>
      <c r="L141" s="174">
        <f t="shared" si="6"/>
        <v>0</v>
      </c>
      <c r="M141" s="235">
        <f t="shared" si="7"/>
        <v>0</v>
      </c>
      <c r="N141" s="236"/>
    </row>
    <row r="142" ht="28.5" customHeight="1" spans="1:14">
      <c r="A142" s="36">
        <v>137</v>
      </c>
      <c r="B142" s="165"/>
      <c r="C142" s="166"/>
      <c r="D142" s="166"/>
      <c r="E142" s="166"/>
      <c r="F142" s="166"/>
      <c r="G142" s="223"/>
      <c r="H142" s="224"/>
      <c r="I142" s="224"/>
      <c r="J142" s="176"/>
      <c r="K142" s="176"/>
      <c r="L142" s="174">
        <f t="shared" si="6"/>
        <v>0</v>
      </c>
      <c r="M142" s="235">
        <f t="shared" si="7"/>
        <v>0</v>
      </c>
      <c r="N142" s="236"/>
    </row>
    <row r="143" ht="28.5" customHeight="1" spans="1:14">
      <c r="A143" s="36">
        <v>138</v>
      </c>
      <c r="B143" s="165"/>
      <c r="C143" s="166"/>
      <c r="D143" s="166"/>
      <c r="E143" s="166"/>
      <c r="F143" s="166"/>
      <c r="G143" s="223"/>
      <c r="H143" s="224"/>
      <c r="I143" s="224"/>
      <c r="J143" s="176"/>
      <c r="K143" s="176"/>
      <c r="L143" s="174">
        <f t="shared" si="6"/>
        <v>0</v>
      </c>
      <c r="M143" s="235">
        <f t="shared" si="7"/>
        <v>0</v>
      </c>
      <c r="N143" s="236"/>
    </row>
    <row r="144" ht="28.5" customHeight="1" spans="1:14">
      <c r="A144" s="36">
        <v>139</v>
      </c>
      <c r="B144" s="165"/>
      <c r="C144" s="166"/>
      <c r="D144" s="166"/>
      <c r="E144" s="166"/>
      <c r="F144" s="166"/>
      <c r="G144" s="223"/>
      <c r="H144" s="224"/>
      <c r="I144" s="224"/>
      <c r="J144" s="176"/>
      <c r="K144" s="176"/>
      <c r="L144" s="174">
        <f t="shared" si="6"/>
        <v>0</v>
      </c>
      <c r="M144" s="235">
        <f t="shared" si="7"/>
        <v>0</v>
      </c>
      <c r="N144" s="236"/>
    </row>
    <row r="145" ht="28.5" customHeight="1" spans="1:14">
      <c r="A145" s="36">
        <v>140</v>
      </c>
      <c r="B145" s="165"/>
      <c r="C145" s="166"/>
      <c r="D145" s="166"/>
      <c r="E145" s="166"/>
      <c r="F145" s="166"/>
      <c r="G145" s="223"/>
      <c r="H145" s="224"/>
      <c r="I145" s="224"/>
      <c r="J145" s="176"/>
      <c r="K145" s="176"/>
      <c r="L145" s="174">
        <f t="shared" si="6"/>
        <v>0</v>
      </c>
      <c r="M145" s="235">
        <f t="shared" si="7"/>
        <v>0</v>
      </c>
      <c r="N145" s="236"/>
    </row>
    <row r="146" ht="28.5" customHeight="1" spans="1:14">
      <c r="A146" s="36">
        <v>141</v>
      </c>
      <c r="B146" s="165"/>
      <c r="C146" s="166"/>
      <c r="D146" s="166"/>
      <c r="E146" s="166"/>
      <c r="F146" s="166"/>
      <c r="G146" s="223"/>
      <c r="H146" s="224"/>
      <c r="I146" s="224"/>
      <c r="J146" s="176"/>
      <c r="K146" s="176"/>
      <c r="L146" s="174">
        <f t="shared" si="6"/>
        <v>0</v>
      </c>
      <c r="M146" s="235">
        <f t="shared" si="7"/>
        <v>0</v>
      </c>
      <c r="N146" s="236"/>
    </row>
    <row r="147" ht="28.5" customHeight="1" spans="1:14">
      <c r="A147" s="36">
        <v>142</v>
      </c>
      <c r="B147" s="165"/>
      <c r="C147" s="166"/>
      <c r="D147" s="166"/>
      <c r="E147" s="166"/>
      <c r="F147" s="166"/>
      <c r="G147" s="223"/>
      <c r="H147" s="224"/>
      <c r="I147" s="224"/>
      <c r="J147" s="176"/>
      <c r="K147" s="176"/>
      <c r="L147" s="174">
        <f t="shared" si="6"/>
        <v>0</v>
      </c>
      <c r="M147" s="235">
        <f t="shared" si="7"/>
        <v>0</v>
      </c>
      <c r="N147" s="236"/>
    </row>
    <row r="148" ht="28.5" customHeight="1" spans="1:14">
      <c r="A148" s="36">
        <v>143</v>
      </c>
      <c r="B148" s="165"/>
      <c r="C148" s="166"/>
      <c r="D148" s="166"/>
      <c r="E148" s="166"/>
      <c r="F148" s="166"/>
      <c r="G148" s="223"/>
      <c r="H148" s="224"/>
      <c r="I148" s="224"/>
      <c r="J148" s="176"/>
      <c r="K148" s="176"/>
      <c r="L148" s="174">
        <f t="shared" si="6"/>
        <v>0</v>
      </c>
      <c r="M148" s="235">
        <f t="shared" si="7"/>
        <v>0</v>
      </c>
      <c r="N148" s="236"/>
    </row>
    <row r="149" ht="28.5" customHeight="1" spans="1:14">
      <c r="A149" s="36">
        <v>144</v>
      </c>
      <c r="B149" s="165"/>
      <c r="C149" s="166"/>
      <c r="D149" s="166"/>
      <c r="E149" s="166"/>
      <c r="F149" s="166"/>
      <c r="G149" s="223"/>
      <c r="H149" s="224"/>
      <c r="I149" s="224"/>
      <c r="J149" s="176"/>
      <c r="K149" s="176"/>
      <c r="L149" s="174">
        <f t="shared" si="6"/>
        <v>0</v>
      </c>
      <c r="M149" s="235">
        <f t="shared" si="7"/>
        <v>0</v>
      </c>
      <c r="N149" s="236"/>
    </row>
    <row r="150" ht="28.5" customHeight="1" spans="1:14">
      <c r="A150" s="36">
        <v>145</v>
      </c>
      <c r="B150" s="165"/>
      <c r="C150" s="166"/>
      <c r="D150" s="166"/>
      <c r="E150" s="166"/>
      <c r="F150" s="166"/>
      <c r="G150" s="223"/>
      <c r="H150" s="224"/>
      <c r="I150" s="224"/>
      <c r="J150" s="176"/>
      <c r="K150" s="176"/>
      <c r="L150" s="174">
        <f t="shared" si="6"/>
        <v>0</v>
      </c>
      <c r="M150" s="235">
        <f t="shared" si="7"/>
        <v>0</v>
      </c>
      <c r="N150" s="236"/>
    </row>
    <row r="151" ht="28.5" customHeight="1" spans="1:14">
      <c r="A151" s="36">
        <v>146</v>
      </c>
      <c r="B151" s="165"/>
      <c r="C151" s="166"/>
      <c r="D151" s="166"/>
      <c r="E151" s="166"/>
      <c r="F151" s="166"/>
      <c r="G151" s="223"/>
      <c r="H151" s="224"/>
      <c r="I151" s="224"/>
      <c r="J151" s="176"/>
      <c r="K151" s="176"/>
      <c r="L151" s="174">
        <f t="shared" si="6"/>
        <v>0</v>
      </c>
      <c r="M151" s="235">
        <f t="shared" si="7"/>
        <v>0</v>
      </c>
      <c r="N151" s="236"/>
    </row>
    <row r="152" ht="28.5" customHeight="1" spans="1:14">
      <c r="A152" s="36">
        <v>147</v>
      </c>
      <c r="B152" s="165"/>
      <c r="C152" s="166"/>
      <c r="D152" s="166"/>
      <c r="E152" s="166"/>
      <c r="F152" s="166"/>
      <c r="G152" s="223"/>
      <c r="H152" s="224"/>
      <c r="I152" s="224"/>
      <c r="J152" s="176"/>
      <c r="K152" s="176"/>
      <c r="L152" s="174">
        <f t="shared" si="6"/>
        <v>0</v>
      </c>
      <c r="M152" s="235">
        <f t="shared" si="7"/>
        <v>0</v>
      </c>
      <c r="N152" s="236"/>
    </row>
    <row r="153" ht="28.5" customHeight="1" spans="1:14">
      <c r="A153" s="36">
        <v>148</v>
      </c>
      <c r="B153" s="165"/>
      <c r="C153" s="166"/>
      <c r="D153" s="166"/>
      <c r="E153" s="166"/>
      <c r="F153" s="166"/>
      <c r="G153" s="223"/>
      <c r="H153" s="224"/>
      <c r="I153" s="224"/>
      <c r="J153" s="176"/>
      <c r="K153" s="176"/>
      <c r="L153" s="174">
        <f t="shared" si="6"/>
        <v>0</v>
      </c>
      <c r="M153" s="235">
        <f t="shared" si="7"/>
        <v>0</v>
      </c>
      <c r="N153" s="236"/>
    </row>
    <row r="154" ht="28.5" customHeight="1" spans="1:14">
      <c r="A154" s="36">
        <v>149</v>
      </c>
      <c r="B154" s="165"/>
      <c r="C154" s="166"/>
      <c r="D154" s="166"/>
      <c r="E154" s="166"/>
      <c r="F154" s="166"/>
      <c r="G154" s="223"/>
      <c r="H154" s="224"/>
      <c r="I154" s="224"/>
      <c r="J154" s="176"/>
      <c r="K154" s="176"/>
      <c r="L154" s="174">
        <f t="shared" si="6"/>
        <v>0</v>
      </c>
      <c r="M154" s="235">
        <f t="shared" si="7"/>
        <v>0</v>
      </c>
      <c r="N154" s="236"/>
    </row>
    <row r="155" ht="28.5" customHeight="1" spans="1:14">
      <c r="A155" s="36">
        <v>150</v>
      </c>
      <c r="B155" s="165"/>
      <c r="C155" s="166"/>
      <c r="D155" s="166"/>
      <c r="E155" s="166"/>
      <c r="F155" s="166"/>
      <c r="G155" s="223"/>
      <c r="H155" s="224"/>
      <c r="I155" s="224"/>
      <c r="J155" s="176"/>
      <c r="K155" s="176"/>
      <c r="L155" s="174">
        <f t="shared" ref="L155:L218" si="8">IFERROR(E155*K155,"")</f>
        <v>0</v>
      </c>
      <c r="M155" s="235">
        <f t="shared" ref="M155:M218" si="9">E155*G155</f>
        <v>0</v>
      </c>
      <c r="N155" s="236"/>
    </row>
    <row r="156" ht="28.5" customHeight="1" spans="1:14">
      <c r="A156" s="36">
        <v>151</v>
      </c>
      <c r="B156" s="165"/>
      <c r="C156" s="166"/>
      <c r="D156" s="166"/>
      <c r="E156" s="166"/>
      <c r="F156" s="166"/>
      <c r="G156" s="223"/>
      <c r="H156" s="224"/>
      <c r="I156" s="224"/>
      <c r="J156" s="176"/>
      <c r="K156" s="176"/>
      <c r="L156" s="174">
        <f t="shared" si="8"/>
        <v>0</v>
      </c>
      <c r="M156" s="235">
        <f t="shared" si="9"/>
        <v>0</v>
      </c>
      <c r="N156" s="236"/>
    </row>
    <row r="157" ht="28.5" customHeight="1" spans="1:14">
      <c r="A157" s="36">
        <v>152</v>
      </c>
      <c r="B157" s="165"/>
      <c r="C157" s="166"/>
      <c r="D157" s="166"/>
      <c r="E157" s="166"/>
      <c r="F157" s="166"/>
      <c r="G157" s="223"/>
      <c r="H157" s="224"/>
      <c r="I157" s="224"/>
      <c r="J157" s="176"/>
      <c r="K157" s="176"/>
      <c r="L157" s="174">
        <f t="shared" si="8"/>
        <v>0</v>
      </c>
      <c r="M157" s="235">
        <f t="shared" si="9"/>
        <v>0</v>
      </c>
      <c r="N157" s="236"/>
    </row>
    <row r="158" ht="28.5" customHeight="1" spans="1:14">
      <c r="A158" s="36">
        <v>153</v>
      </c>
      <c r="B158" s="165"/>
      <c r="C158" s="166"/>
      <c r="D158" s="166"/>
      <c r="E158" s="166"/>
      <c r="F158" s="166"/>
      <c r="G158" s="223"/>
      <c r="H158" s="224"/>
      <c r="I158" s="224"/>
      <c r="J158" s="176"/>
      <c r="K158" s="176"/>
      <c r="L158" s="174">
        <f t="shared" si="8"/>
        <v>0</v>
      </c>
      <c r="M158" s="235">
        <f t="shared" si="9"/>
        <v>0</v>
      </c>
      <c r="N158" s="236"/>
    </row>
    <row r="159" ht="28.5" customHeight="1" spans="1:14">
      <c r="A159" s="36">
        <v>154</v>
      </c>
      <c r="B159" s="165"/>
      <c r="C159" s="166"/>
      <c r="D159" s="166"/>
      <c r="E159" s="166"/>
      <c r="F159" s="166"/>
      <c r="G159" s="223"/>
      <c r="H159" s="224"/>
      <c r="I159" s="224"/>
      <c r="J159" s="176"/>
      <c r="K159" s="176"/>
      <c r="L159" s="174">
        <f t="shared" si="8"/>
        <v>0</v>
      </c>
      <c r="M159" s="235">
        <f t="shared" si="9"/>
        <v>0</v>
      </c>
      <c r="N159" s="236"/>
    </row>
    <row r="160" ht="28.5" customHeight="1" spans="1:14">
      <c r="A160" s="36">
        <v>155</v>
      </c>
      <c r="B160" s="165"/>
      <c r="C160" s="166"/>
      <c r="D160" s="166"/>
      <c r="E160" s="166"/>
      <c r="F160" s="166"/>
      <c r="G160" s="223"/>
      <c r="H160" s="224"/>
      <c r="I160" s="224"/>
      <c r="J160" s="176"/>
      <c r="K160" s="176"/>
      <c r="L160" s="174">
        <f t="shared" si="8"/>
        <v>0</v>
      </c>
      <c r="M160" s="235">
        <f t="shared" si="9"/>
        <v>0</v>
      </c>
      <c r="N160" s="236"/>
    </row>
    <row r="161" ht="28.5" customHeight="1" spans="1:14">
      <c r="A161" s="36">
        <v>156</v>
      </c>
      <c r="B161" s="165"/>
      <c r="C161" s="166"/>
      <c r="D161" s="166"/>
      <c r="E161" s="166"/>
      <c r="F161" s="166"/>
      <c r="G161" s="223"/>
      <c r="H161" s="224"/>
      <c r="I161" s="224"/>
      <c r="J161" s="176"/>
      <c r="K161" s="176"/>
      <c r="L161" s="174">
        <f t="shared" si="8"/>
        <v>0</v>
      </c>
      <c r="M161" s="235">
        <f t="shared" si="9"/>
        <v>0</v>
      </c>
      <c r="N161" s="236"/>
    </row>
    <row r="162" ht="28.5" customHeight="1" spans="1:14">
      <c r="A162" s="36">
        <v>157</v>
      </c>
      <c r="B162" s="165"/>
      <c r="C162" s="166"/>
      <c r="D162" s="166"/>
      <c r="E162" s="166"/>
      <c r="F162" s="166"/>
      <c r="G162" s="223"/>
      <c r="H162" s="224"/>
      <c r="I162" s="224"/>
      <c r="J162" s="176"/>
      <c r="K162" s="176"/>
      <c r="L162" s="174">
        <f t="shared" si="8"/>
        <v>0</v>
      </c>
      <c r="M162" s="235">
        <f t="shared" si="9"/>
        <v>0</v>
      </c>
      <c r="N162" s="236"/>
    </row>
    <row r="163" ht="28.5" customHeight="1" spans="1:14">
      <c r="A163" s="36">
        <v>158</v>
      </c>
      <c r="B163" s="165"/>
      <c r="C163" s="166"/>
      <c r="D163" s="166"/>
      <c r="E163" s="166"/>
      <c r="F163" s="166"/>
      <c r="G163" s="223"/>
      <c r="H163" s="224"/>
      <c r="I163" s="224"/>
      <c r="J163" s="176"/>
      <c r="K163" s="176"/>
      <c r="L163" s="174">
        <f t="shared" si="8"/>
        <v>0</v>
      </c>
      <c r="M163" s="235">
        <f t="shared" si="9"/>
        <v>0</v>
      </c>
      <c r="N163" s="236"/>
    </row>
    <row r="164" ht="28.5" customHeight="1" spans="1:14">
      <c r="A164" s="36">
        <v>159</v>
      </c>
      <c r="B164" s="165"/>
      <c r="C164" s="166"/>
      <c r="D164" s="166"/>
      <c r="E164" s="166"/>
      <c r="F164" s="166"/>
      <c r="G164" s="223"/>
      <c r="H164" s="224"/>
      <c r="I164" s="224"/>
      <c r="J164" s="176"/>
      <c r="K164" s="176"/>
      <c r="L164" s="174">
        <f t="shared" si="8"/>
        <v>0</v>
      </c>
      <c r="M164" s="235">
        <f t="shared" si="9"/>
        <v>0</v>
      </c>
      <c r="N164" s="236"/>
    </row>
    <row r="165" ht="28.5" customHeight="1" spans="1:14">
      <c r="A165" s="36">
        <v>160</v>
      </c>
      <c r="B165" s="165"/>
      <c r="C165" s="166"/>
      <c r="D165" s="166"/>
      <c r="E165" s="166"/>
      <c r="F165" s="166"/>
      <c r="G165" s="223"/>
      <c r="H165" s="224"/>
      <c r="I165" s="224"/>
      <c r="J165" s="176"/>
      <c r="K165" s="176"/>
      <c r="L165" s="174">
        <f t="shared" si="8"/>
        <v>0</v>
      </c>
      <c r="M165" s="235">
        <f t="shared" si="9"/>
        <v>0</v>
      </c>
      <c r="N165" s="236"/>
    </row>
    <row r="166" ht="28.5" customHeight="1" spans="1:14">
      <c r="A166" s="36">
        <v>161</v>
      </c>
      <c r="B166" s="165"/>
      <c r="C166" s="166"/>
      <c r="D166" s="166"/>
      <c r="E166" s="166"/>
      <c r="F166" s="166"/>
      <c r="G166" s="223"/>
      <c r="H166" s="224"/>
      <c r="I166" s="224"/>
      <c r="J166" s="176"/>
      <c r="K166" s="176"/>
      <c r="L166" s="174">
        <f t="shared" si="8"/>
        <v>0</v>
      </c>
      <c r="M166" s="235">
        <f t="shared" si="9"/>
        <v>0</v>
      </c>
      <c r="N166" s="236"/>
    </row>
    <row r="167" ht="28.5" customHeight="1" spans="1:14">
      <c r="A167" s="36">
        <v>162</v>
      </c>
      <c r="B167" s="165"/>
      <c r="C167" s="166"/>
      <c r="D167" s="166"/>
      <c r="E167" s="166"/>
      <c r="F167" s="166"/>
      <c r="G167" s="223"/>
      <c r="H167" s="224"/>
      <c r="I167" s="224"/>
      <c r="J167" s="176"/>
      <c r="K167" s="176"/>
      <c r="L167" s="174">
        <f t="shared" si="8"/>
        <v>0</v>
      </c>
      <c r="M167" s="235">
        <f t="shared" si="9"/>
        <v>0</v>
      </c>
      <c r="N167" s="236"/>
    </row>
    <row r="168" ht="28.5" customHeight="1" spans="1:14">
      <c r="A168" s="36">
        <v>163</v>
      </c>
      <c r="B168" s="165"/>
      <c r="C168" s="166"/>
      <c r="D168" s="166"/>
      <c r="E168" s="166"/>
      <c r="F168" s="166"/>
      <c r="G168" s="223"/>
      <c r="H168" s="224"/>
      <c r="I168" s="224"/>
      <c r="J168" s="176"/>
      <c r="K168" s="176"/>
      <c r="L168" s="174">
        <f t="shared" si="8"/>
        <v>0</v>
      </c>
      <c r="M168" s="235">
        <f t="shared" si="9"/>
        <v>0</v>
      </c>
      <c r="N168" s="236"/>
    </row>
    <row r="169" ht="28.5" customHeight="1" spans="1:14">
      <c r="A169" s="36">
        <v>164</v>
      </c>
      <c r="B169" s="165"/>
      <c r="C169" s="166"/>
      <c r="D169" s="166"/>
      <c r="E169" s="166"/>
      <c r="F169" s="166"/>
      <c r="G169" s="223"/>
      <c r="H169" s="224"/>
      <c r="I169" s="224"/>
      <c r="J169" s="176"/>
      <c r="K169" s="176"/>
      <c r="L169" s="174">
        <f t="shared" si="8"/>
        <v>0</v>
      </c>
      <c r="M169" s="235">
        <f t="shared" si="9"/>
        <v>0</v>
      </c>
      <c r="N169" s="236"/>
    </row>
    <row r="170" ht="28.5" customHeight="1" spans="1:14">
      <c r="A170" s="36">
        <v>165</v>
      </c>
      <c r="B170" s="165"/>
      <c r="C170" s="166"/>
      <c r="D170" s="166"/>
      <c r="E170" s="166"/>
      <c r="F170" s="166"/>
      <c r="G170" s="223"/>
      <c r="H170" s="224"/>
      <c r="I170" s="224"/>
      <c r="J170" s="176"/>
      <c r="K170" s="176"/>
      <c r="L170" s="174">
        <f t="shared" si="8"/>
        <v>0</v>
      </c>
      <c r="M170" s="235">
        <f t="shared" si="9"/>
        <v>0</v>
      </c>
      <c r="N170" s="236"/>
    </row>
    <row r="171" ht="28.5" customHeight="1" spans="1:14">
      <c r="A171" s="36">
        <v>166</v>
      </c>
      <c r="B171" s="165"/>
      <c r="C171" s="166"/>
      <c r="D171" s="166"/>
      <c r="E171" s="166"/>
      <c r="F171" s="166"/>
      <c r="G171" s="223"/>
      <c r="H171" s="224"/>
      <c r="I171" s="224"/>
      <c r="J171" s="176"/>
      <c r="K171" s="176"/>
      <c r="L171" s="174">
        <f t="shared" si="8"/>
        <v>0</v>
      </c>
      <c r="M171" s="235">
        <f t="shared" si="9"/>
        <v>0</v>
      </c>
      <c r="N171" s="236"/>
    </row>
    <row r="172" ht="28.5" customHeight="1" spans="1:14">
      <c r="A172" s="36">
        <v>167</v>
      </c>
      <c r="B172" s="165"/>
      <c r="C172" s="166"/>
      <c r="D172" s="166"/>
      <c r="E172" s="166"/>
      <c r="F172" s="166"/>
      <c r="G172" s="223"/>
      <c r="H172" s="224"/>
      <c r="I172" s="224"/>
      <c r="J172" s="176"/>
      <c r="K172" s="176"/>
      <c r="L172" s="174">
        <f t="shared" si="8"/>
        <v>0</v>
      </c>
      <c r="M172" s="235">
        <f t="shared" si="9"/>
        <v>0</v>
      </c>
      <c r="N172" s="236"/>
    </row>
    <row r="173" ht="28.5" customHeight="1" spans="1:14">
      <c r="A173" s="36">
        <v>168</v>
      </c>
      <c r="B173" s="165"/>
      <c r="C173" s="166"/>
      <c r="D173" s="166"/>
      <c r="E173" s="166"/>
      <c r="F173" s="166"/>
      <c r="G173" s="223"/>
      <c r="H173" s="224"/>
      <c r="I173" s="224"/>
      <c r="J173" s="176"/>
      <c r="K173" s="176"/>
      <c r="L173" s="174">
        <f t="shared" si="8"/>
        <v>0</v>
      </c>
      <c r="M173" s="235">
        <f t="shared" si="9"/>
        <v>0</v>
      </c>
      <c r="N173" s="236"/>
    </row>
    <row r="174" ht="28.5" customHeight="1" spans="1:14">
      <c r="A174" s="36">
        <v>169</v>
      </c>
      <c r="B174" s="165"/>
      <c r="C174" s="166"/>
      <c r="D174" s="166"/>
      <c r="E174" s="166"/>
      <c r="F174" s="166"/>
      <c r="G174" s="223"/>
      <c r="H174" s="224"/>
      <c r="I174" s="224"/>
      <c r="J174" s="176"/>
      <c r="K174" s="176"/>
      <c r="L174" s="174">
        <f t="shared" si="8"/>
        <v>0</v>
      </c>
      <c r="M174" s="235">
        <f t="shared" si="9"/>
        <v>0</v>
      </c>
      <c r="N174" s="236"/>
    </row>
    <row r="175" ht="28.5" customHeight="1" spans="1:14">
      <c r="A175" s="36">
        <v>170</v>
      </c>
      <c r="B175" s="165"/>
      <c r="C175" s="166"/>
      <c r="D175" s="166"/>
      <c r="E175" s="166"/>
      <c r="F175" s="166"/>
      <c r="G175" s="223"/>
      <c r="H175" s="224"/>
      <c r="I175" s="224"/>
      <c r="J175" s="176"/>
      <c r="K175" s="176"/>
      <c r="L175" s="174">
        <f t="shared" si="8"/>
        <v>0</v>
      </c>
      <c r="M175" s="235">
        <f t="shared" si="9"/>
        <v>0</v>
      </c>
      <c r="N175" s="236"/>
    </row>
    <row r="176" ht="28.5" customHeight="1" spans="1:14">
      <c r="A176" s="36">
        <v>171</v>
      </c>
      <c r="B176" s="165"/>
      <c r="C176" s="166"/>
      <c r="D176" s="166"/>
      <c r="E176" s="166"/>
      <c r="F176" s="166"/>
      <c r="G176" s="223"/>
      <c r="H176" s="224"/>
      <c r="I176" s="224"/>
      <c r="J176" s="176"/>
      <c r="K176" s="176"/>
      <c r="L176" s="174">
        <f t="shared" si="8"/>
        <v>0</v>
      </c>
      <c r="M176" s="235">
        <f t="shared" si="9"/>
        <v>0</v>
      </c>
      <c r="N176" s="236"/>
    </row>
    <row r="177" ht="28.5" customHeight="1" spans="1:14">
      <c r="A177" s="36">
        <v>172</v>
      </c>
      <c r="B177" s="165"/>
      <c r="C177" s="166"/>
      <c r="D177" s="166"/>
      <c r="E177" s="166"/>
      <c r="F177" s="166"/>
      <c r="G177" s="223"/>
      <c r="H177" s="224"/>
      <c r="I177" s="224"/>
      <c r="J177" s="176"/>
      <c r="K177" s="176"/>
      <c r="L177" s="174">
        <f t="shared" si="8"/>
        <v>0</v>
      </c>
      <c r="M177" s="235">
        <f t="shared" si="9"/>
        <v>0</v>
      </c>
      <c r="N177" s="236"/>
    </row>
    <row r="178" ht="28.5" customHeight="1" spans="1:14">
      <c r="A178" s="36">
        <v>173</v>
      </c>
      <c r="B178" s="165"/>
      <c r="C178" s="166"/>
      <c r="D178" s="166"/>
      <c r="E178" s="166"/>
      <c r="F178" s="166"/>
      <c r="G178" s="223"/>
      <c r="H178" s="224"/>
      <c r="I178" s="224"/>
      <c r="J178" s="176"/>
      <c r="K178" s="176"/>
      <c r="L178" s="174">
        <f t="shared" si="8"/>
        <v>0</v>
      </c>
      <c r="M178" s="235">
        <f t="shared" si="9"/>
        <v>0</v>
      </c>
      <c r="N178" s="236"/>
    </row>
    <row r="179" ht="28.5" customHeight="1" spans="1:14">
      <c r="A179" s="36">
        <v>174</v>
      </c>
      <c r="B179" s="165"/>
      <c r="C179" s="166"/>
      <c r="D179" s="166"/>
      <c r="E179" s="166"/>
      <c r="F179" s="166"/>
      <c r="G179" s="223"/>
      <c r="H179" s="224"/>
      <c r="I179" s="224"/>
      <c r="J179" s="176"/>
      <c r="K179" s="176"/>
      <c r="L179" s="174">
        <f t="shared" si="8"/>
        <v>0</v>
      </c>
      <c r="M179" s="235">
        <f t="shared" si="9"/>
        <v>0</v>
      </c>
      <c r="N179" s="236"/>
    </row>
    <row r="180" ht="28.5" customHeight="1" spans="1:14">
      <c r="A180" s="36">
        <v>175</v>
      </c>
      <c r="B180" s="165"/>
      <c r="C180" s="166"/>
      <c r="D180" s="166"/>
      <c r="E180" s="166"/>
      <c r="F180" s="166"/>
      <c r="G180" s="223"/>
      <c r="H180" s="224"/>
      <c r="I180" s="224"/>
      <c r="J180" s="176"/>
      <c r="K180" s="176"/>
      <c r="L180" s="174">
        <f t="shared" si="8"/>
        <v>0</v>
      </c>
      <c r="M180" s="235">
        <f t="shared" si="9"/>
        <v>0</v>
      </c>
      <c r="N180" s="236"/>
    </row>
    <row r="181" ht="28.5" customHeight="1" spans="1:14">
      <c r="A181" s="36">
        <v>176</v>
      </c>
      <c r="B181" s="165"/>
      <c r="C181" s="166"/>
      <c r="D181" s="166"/>
      <c r="E181" s="166"/>
      <c r="F181" s="166"/>
      <c r="G181" s="223"/>
      <c r="H181" s="224"/>
      <c r="I181" s="224"/>
      <c r="J181" s="176"/>
      <c r="K181" s="176"/>
      <c r="L181" s="174">
        <f t="shared" si="8"/>
        <v>0</v>
      </c>
      <c r="M181" s="235">
        <f t="shared" si="9"/>
        <v>0</v>
      </c>
      <c r="N181" s="236"/>
    </row>
    <row r="182" ht="28.5" customHeight="1" spans="1:14">
      <c r="A182" s="36">
        <v>177</v>
      </c>
      <c r="B182" s="165"/>
      <c r="C182" s="166"/>
      <c r="D182" s="166"/>
      <c r="E182" s="166"/>
      <c r="F182" s="166"/>
      <c r="G182" s="223"/>
      <c r="H182" s="224"/>
      <c r="I182" s="224"/>
      <c r="J182" s="176"/>
      <c r="K182" s="176"/>
      <c r="L182" s="174">
        <f t="shared" si="8"/>
        <v>0</v>
      </c>
      <c r="M182" s="235">
        <f t="shared" si="9"/>
        <v>0</v>
      </c>
      <c r="N182" s="236"/>
    </row>
    <row r="183" ht="28.5" customHeight="1" spans="1:14">
      <c r="A183" s="36">
        <v>178</v>
      </c>
      <c r="B183" s="165"/>
      <c r="C183" s="166"/>
      <c r="D183" s="166"/>
      <c r="E183" s="166"/>
      <c r="F183" s="166"/>
      <c r="G183" s="223"/>
      <c r="H183" s="224"/>
      <c r="I183" s="224"/>
      <c r="J183" s="176"/>
      <c r="K183" s="176"/>
      <c r="L183" s="174">
        <f t="shared" si="8"/>
        <v>0</v>
      </c>
      <c r="M183" s="235">
        <f t="shared" si="9"/>
        <v>0</v>
      </c>
      <c r="N183" s="236"/>
    </row>
    <row r="184" ht="28.5" customHeight="1" spans="1:14">
      <c r="A184" s="36">
        <v>179</v>
      </c>
      <c r="B184" s="165"/>
      <c r="C184" s="166"/>
      <c r="D184" s="166"/>
      <c r="E184" s="166"/>
      <c r="F184" s="166"/>
      <c r="G184" s="223"/>
      <c r="H184" s="224"/>
      <c r="I184" s="224"/>
      <c r="J184" s="176"/>
      <c r="K184" s="176"/>
      <c r="L184" s="174">
        <f t="shared" si="8"/>
        <v>0</v>
      </c>
      <c r="M184" s="235">
        <f t="shared" si="9"/>
        <v>0</v>
      </c>
      <c r="N184" s="236"/>
    </row>
    <row r="185" ht="28.5" customHeight="1" spans="1:14">
      <c r="A185" s="36">
        <v>180</v>
      </c>
      <c r="B185" s="165"/>
      <c r="C185" s="166"/>
      <c r="D185" s="166"/>
      <c r="E185" s="166"/>
      <c r="F185" s="166"/>
      <c r="G185" s="223"/>
      <c r="H185" s="224"/>
      <c r="I185" s="224"/>
      <c r="J185" s="176"/>
      <c r="K185" s="176"/>
      <c r="L185" s="174">
        <f t="shared" si="8"/>
        <v>0</v>
      </c>
      <c r="M185" s="235">
        <f t="shared" si="9"/>
        <v>0</v>
      </c>
      <c r="N185" s="236"/>
    </row>
    <row r="186" ht="28.5" customHeight="1" spans="1:14">
      <c r="A186" s="36">
        <v>181</v>
      </c>
      <c r="B186" s="165"/>
      <c r="C186" s="166"/>
      <c r="D186" s="166"/>
      <c r="E186" s="166"/>
      <c r="F186" s="166"/>
      <c r="G186" s="223"/>
      <c r="H186" s="224"/>
      <c r="I186" s="224"/>
      <c r="J186" s="176"/>
      <c r="K186" s="176"/>
      <c r="L186" s="174">
        <f t="shared" si="8"/>
        <v>0</v>
      </c>
      <c r="M186" s="235">
        <f t="shared" si="9"/>
        <v>0</v>
      </c>
      <c r="N186" s="236"/>
    </row>
    <row r="187" ht="28.5" customHeight="1" spans="1:14">
      <c r="A187" s="36">
        <v>182</v>
      </c>
      <c r="B187" s="165"/>
      <c r="C187" s="166"/>
      <c r="D187" s="166"/>
      <c r="E187" s="166"/>
      <c r="F187" s="166"/>
      <c r="G187" s="223"/>
      <c r="H187" s="224"/>
      <c r="I187" s="224"/>
      <c r="J187" s="176"/>
      <c r="K187" s="176"/>
      <c r="L187" s="174">
        <f t="shared" si="8"/>
        <v>0</v>
      </c>
      <c r="M187" s="235">
        <f t="shared" si="9"/>
        <v>0</v>
      </c>
      <c r="N187" s="236"/>
    </row>
    <row r="188" ht="28.5" customHeight="1" spans="1:14">
      <c r="A188" s="36">
        <v>183</v>
      </c>
      <c r="B188" s="165"/>
      <c r="C188" s="166"/>
      <c r="D188" s="166"/>
      <c r="E188" s="166"/>
      <c r="F188" s="166"/>
      <c r="G188" s="223"/>
      <c r="H188" s="224"/>
      <c r="I188" s="224"/>
      <c r="J188" s="176"/>
      <c r="K188" s="176"/>
      <c r="L188" s="174">
        <f t="shared" si="8"/>
        <v>0</v>
      </c>
      <c r="M188" s="235">
        <f t="shared" si="9"/>
        <v>0</v>
      </c>
      <c r="N188" s="236"/>
    </row>
    <row r="189" ht="28.5" customHeight="1" spans="1:14">
      <c r="A189" s="36">
        <v>184</v>
      </c>
      <c r="B189" s="165"/>
      <c r="C189" s="166"/>
      <c r="D189" s="166"/>
      <c r="E189" s="166"/>
      <c r="F189" s="166"/>
      <c r="G189" s="223"/>
      <c r="H189" s="224"/>
      <c r="I189" s="224"/>
      <c r="J189" s="176"/>
      <c r="K189" s="176"/>
      <c r="L189" s="174">
        <f t="shared" si="8"/>
        <v>0</v>
      </c>
      <c r="M189" s="235">
        <f t="shared" si="9"/>
        <v>0</v>
      </c>
      <c r="N189" s="236"/>
    </row>
    <row r="190" ht="28.5" customHeight="1" spans="1:14">
      <c r="A190" s="36">
        <v>185</v>
      </c>
      <c r="B190" s="165"/>
      <c r="C190" s="166"/>
      <c r="D190" s="166"/>
      <c r="E190" s="166"/>
      <c r="F190" s="166"/>
      <c r="G190" s="223"/>
      <c r="H190" s="224"/>
      <c r="I190" s="224"/>
      <c r="J190" s="176"/>
      <c r="K190" s="176"/>
      <c r="L190" s="174">
        <f t="shared" si="8"/>
        <v>0</v>
      </c>
      <c r="M190" s="235">
        <f t="shared" si="9"/>
        <v>0</v>
      </c>
      <c r="N190" s="236"/>
    </row>
    <row r="191" ht="28.5" customHeight="1" spans="1:14">
      <c r="A191" s="36">
        <v>186</v>
      </c>
      <c r="B191" s="165"/>
      <c r="C191" s="166"/>
      <c r="D191" s="166"/>
      <c r="E191" s="166"/>
      <c r="F191" s="166"/>
      <c r="G191" s="223"/>
      <c r="H191" s="224"/>
      <c r="I191" s="224"/>
      <c r="J191" s="176"/>
      <c r="K191" s="176"/>
      <c r="L191" s="174">
        <f t="shared" si="8"/>
        <v>0</v>
      </c>
      <c r="M191" s="235">
        <f t="shared" si="9"/>
        <v>0</v>
      </c>
      <c r="N191" s="236"/>
    </row>
    <row r="192" ht="28.5" customHeight="1" spans="1:14">
      <c r="A192" s="36">
        <v>187</v>
      </c>
      <c r="B192" s="165"/>
      <c r="C192" s="166"/>
      <c r="D192" s="166"/>
      <c r="E192" s="166"/>
      <c r="F192" s="166"/>
      <c r="G192" s="223"/>
      <c r="H192" s="224"/>
      <c r="I192" s="224"/>
      <c r="J192" s="176"/>
      <c r="K192" s="176"/>
      <c r="L192" s="174">
        <f t="shared" si="8"/>
        <v>0</v>
      </c>
      <c r="M192" s="235">
        <f t="shared" si="9"/>
        <v>0</v>
      </c>
      <c r="N192" s="236"/>
    </row>
    <row r="193" ht="28.5" customHeight="1" spans="1:14">
      <c r="A193" s="36">
        <v>188</v>
      </c>
      <c r="B193" s="165"/>
      <c r="C193" s="166"/>
      <c r="D193" s="166"/>
      <c r="E193" s="166"/>
      <c r="F193" s="166"/>
      <c r="G193" s="223"/>
      <c r="H193" s="224"/>
      <c r="I193" s="224"/>
      <c r="J193" s="176"/>
      <c r="K193" s="176"/>
      <c r="L193" s="174">
        <f t="shared" si="8"/>
        <v>0</v>
      </c>
      <c r="M193" s="235">
        <f t="shared" si="9"/>
        <v>0</v>
      </c>
      <c r="N193" s="236"/>
    </row>
    <row r="194" ht="28.5" customHeight="1" spans="1:14">
      <c r="A194" s="36">
        <v>189</v>
      </c>
      <c r="B194" s="165"/>
      <c r="C194" s="166"/>
      <c r="D194" s="166"/>
      <c r="E194" s="166"/>
      <c r="F194" s="166"/>
      <c r="G194" s="223"/>
      <c r="H194" s="224"/>
      <c r="I194" s="224"/>
      <c r="J194" s="176"/>
      <c r="K194" s="176"/>
      <c r="L194" s="174">
        <f t="shared" si="8"/>
        <v>0</v>
      </c>
      <c r="M194" s="235">
        <f t="shared" si="9"/>
        <v>0</v>
      </c>
      <c r="N194" s="236"/>
    </row>
    <row r="195" ht="28.5" customHeight="1" spans="1:14">
      <c r="A195" s="36">
        <v>190</v>
      </c>
      <c r="B195" s="165"/>
      <c r="C195" s="166"/>
      <c r="D195" s="166"/>
      <c r="E195" s="166"/>
      <c r="F195" s="166"/>
      <c r="G195" s="223"/>
      <c r="H195" s="224"/>
      <c r="I195" s="224"/>
      <c r="J195" s="176"/>
      <c r="K195" s="176"/>
      <c r="L195" s="174">
        <f t="shared" si="8"/>
        <v>0</v>
      </c>
      <c r="M195" s="235">
        <f t="shared" si="9"/>
        <v>0</v>
      </c>
      <c r="N195" s="236"/>
    </row>
    <row r="196" ht="28.5" customHeight="1" spans="1:14">
      <c r="A196" s="36">
        <v>191</v>
      </c>
      <c r="B196" s="165"/>
      <c r="C196" s="166"/>
      <c r="D196" s="166"/>
      <c r="E196" s="166"/>
      <c r="F196" s="166"/>
      <c r="G196" s="223"/>
      <c r="H196" s="224"/>
      <c r="I196" s="224"/>
      <c r="J196" s="176"/>
      <c r="K196" s="176"/>
      <c r="L196" s="174">
        <f t="shared" si="8"/>
        <v>0</v>
      </c>
      <c r="M196" s="235">
        <f t="shared" si="9"/>
        <v>0</v>
      </c>
      <c r="N196" s="236"/>
    </row>
    <row r="197" ht="28.5" customHeight="1" spans="1:14">
      <c r="A197" s="36">
        <v>192</v>
      </c>
      <c r="B197" s="165"/>
      <c r="C197" s="166"/>
      <c r="D197" s="166"/>
      <c r="E197" s="166"/>
      <c r="F197" s="166"/>
      <c r="G197" s="223"/>
      <c r="H197" s="224"/>
      <c r="I197" s="224"/>
      <c r="J197" s="176"/>
      <c r="K197" s="176"/>
      <c r="L197" s="174">
        <f t="shared" si="8"/>
        <v>0</v>
      </c>
      <c r="M197" s="235">
        <f t="shared" si="9"/>
        <v>0</v>
      </c>
      <c r="N197" s="236"/>
    </row>
    <row r="198" ht="28.5" customHeight="1" spans="1:14">
      <c r="A198" s="36">
        <v>193</v>
      </c>
      <c r="B198" s="165"/>
      <c r="C198" s="166"/>
      <c r="D198" s="166"/>
      <c r="E198" s="166"/>
      <c r="F198" s="166"/>
      <c r="G198" s="223"/>
      <c r="H198" s="224"/>
      <c r="I198" s="224"/>
      <c r="J198" s="176"/>
      <c r="K198" s="176"/>
      <c r="L198" s="174">
        <f t="shared" si="8"/>
        <v>0</v>
      </c>
      <c r="M198" s="235">
        <f t="shared" si="9"/>
        <v>0</v>
      </c>
      <c r="N198" s="236"/>
    </row>
    <row r="199" ht="28.5" customHeight="1" spans="1:14">
      <c r="A199" s="36">
        <v>194</v>
      </c>
      <c r="B199" s="165"/>
      <c r="C199" s="166"/>
      <c r="D199" s="166"/>
      <c r="E199" s="166"/>
      <c r="F199" s="166"/>
      <c r="G199" s="223"/>
      <c r="H199" s="224"/>
      <c r="I199" s="224"/>
      <c r="J199" s="176"/>
      <c r="K199" s="176"/>
      <c r="L199" s="174">
        <f t="shared" si="8"/>
        <v>0</v>
      </c>
      <c r="M199" s="235">
        <f t="shared" si="9"/>
        <v>0</v>
      </c>
      <c r="N199" s="236"/>
    </row>
    <row r="200" ht="28.5" customHeight="1" spans="1:14">
      <c r="A200" s="36">
        <v>195</v>
      </c>
      <c r="B200" s="165"/>
      <c r="C200" s="166"/>
      <c r="D200" s="166"/>
      <c r="E200" s="166"/>
      <c r="F200" s="166"/>
      <c r="G200" s="223"/>
      <c r="H200" s="224"/>
      <c r="I200" s="224"/>
      <c r="J200" s="176"/>
      <c r="K200" s="176"/>
      <c r="L200" s="174">
        <f t="shared" si="8"/>
        <v>0</v>
      </c>
      <c r="M200" s="235">
        <f t="shared" si="9"/>
        <v>0</v>
      </c>
      <c r="N200" s="236"/>
    </row>
    <row r="201" ht="28.5" customHeight="1" spans="1:14">
      <c r="A201" s="36">
        <v>196</v>
      </c>
      <c r="B201" s="165"/>
      <c r="C201" s="166"/>
      <c r="D201" s="166"/>
      <c r="E201" s="166"/>
      <c r="F201" s="166"/>
      <c r="G201" s="223"/>
      <c r="H201" s="224"/>
      <c r="I201" s="224"/>
      <c r="J201" s="176"/>
      <c r="K201" s="176"/>
      <c r="L201" s="174">
        <f t="shared" si="8"/>
        <v>0</v>
      </c>
      <c r="M201" s="235">
        <f t="shared" si="9"/>
        <v>0</v>
      </c>
      <c r="N201" s="236"/>
    </row>
    <row r="202" ht="28.5" customHeight="1" spans="1:14">
      <c r="A202" s="36">
        <v>197</v>
      </c>
      <c r="B202" s="165"/>
      <c r="C202" s="166"/>
      <c r="D202" s="166"/>
      <c r="E202" s="166"/>
      <c r="F202" s="166"/>
      <c r="G202" s="223"/>
      <c r="H202" s="224"/>
      <c r="I202" s="224"/>
      <c r="J202" s="176"/>
      <c r="K202" s="176"/>
      <c r="L202" s="174">
        <f t="shared" si="8"/>
        <v>0</v>
      </c>
      <c r="M202" s="235">
        <f t="shared" si="9"/>
        <v>0</v>
      </c>
      <c r="N202" s="236"/>
    </row>
    <row r="203" ht="28.5" customHeight="1" spans="1:14">
      <c r="A203" s="36">
        <v>198</v>
      </c>
      <c r="B203" s="165"/>
      <c r="C203" s="166"/>
      <c r="D203" s="166"/>
      <c r="E203" s="166"/>
      <c r="F203" s="166"/>
      <c r="G203" s="223"/>
      <c r="H203" s="224"/>
      <c r="I203" s="224"/>
      <c r="J203" s="176"/>
      <c r="K203" s="176"/>
      <c r="L203" s="174">
        <f t="shared" si="8"/>
        <v>0</v>
      </c>
      <c r="M203" s="235">
        <f t="shared" si="9"/>
        <v>0</v>
      </c>
      <c r="N203" s="236"/>
    </row>
    <row r="204" ht="28.5" customHeight="1" spans="1:14">
      <c r="A204" s="36">
        <v>199</v>
      </c>
      <c r="B204" s="165"/>
      <c r="C204" s="166"/>
      <c r="D204" s="166"/>
      <c r="E204" s="166"/>
      <c r="F204" s="166"/>
      <c r="G204" s="223"/>
      <c r="H204" s="224"/>
      <c r="I204" s="224"/>
      <c r="J204" s="176"/>
      <c r="K204" s="176"/>
      <c r="L204" s="174">
        <f t="shared" si="8"/>
        <v>0</v>
      </c>
      <c r="M204" s="235">
        <f t="shared" si="9"/>
        <v>0</v>
      </c>
      <c r="N204" s="236"/>
    </row>
    <row r="205" ht="28.5" customHeight="1" spans="1:14">
      <c r="A205" s="36">
        <v>200</v>
      </c>
      <c r="B205" s="165"/>
      <c r="C205" s="166"/>
      <c r="D205" s="166"/>
      <c r="E205" s="166"/>
      <c r="F205" s="166"/>
      <c r="G205" s="223"/>
      <c r="H205" s="224"/>
      <c r="I205" s="224"/>
      <c r="J205" s="176"/>
      <c r="K205" s="176"/>
      <c r="L205" s="174">
        <f t="shared" si="8"/>
        <v>0</v>
      </c>
      <c r="M205" s="235">
        <f t="shared" si="9"/>
        <v>0</v>
      </c>
      <c r="N205" s="236"/>
    </row>
    <row r="206" ht="28.5" customHeight="1" spans="1:14">
      <c r="A206" s="36">
        <v>201</v>
      </c>
      <c r="B206" s="165"/>
      <c r="C206" s="166"/>
      <c r="D206" s="166"/>
      <c r="E206" s="166"/>
      <c r="F206" s="166"/>
      <c r="G206" s="223"/>
      <c r="H206" s="224"/>
      <c r="I206" s="224"/>
      <c r="J206" s="176"/>
      <c r="K206" s="176"/>
      <c r="L206" s="174">
        <f t="shared" si="8"/>
        <v>0</v>
      </c>
      <c r="M206" s="235">
        <f t="shared" si="9"/>
        <v>0</v>
      </c>
      <c r="N206" s="236"/>
    </row>
    <row r="207" ht="28.5" customHeight="1" spans="1:14">
      <c r="A207" s="36">
        <v>202</v>
      </c>
      <c r="B207" s="165"/>
      <c r="C207" s="166"/>
      <c r="D207" s="166"/>
      <c r="E207" s="166"/>
      <c r="F207" s="166"/>
      <c r="G207" s="223"/>
      <c r="H207" s="224"/>
      <c r="I207" s="224"/>
      <c r="J207" s="176"/>
      <c r="K207" s="176"/>
      <c r="L207" s="174">
        <f t="shared" si="8"/>
        <v>0</v>
      </c>
      <c r="M207" s="235">
        <f t="shared" si="9"/>
        <v>0</v>
      </c>
      <c r="N207" s="236"/>
    </row>
    <row r="208" ht="28.5" customHeight="1" spans="1:14">
      <c r="A208" s="36">
        <v>203</v>
      </c>
      <c r="B208" s="165"/>
      <c r="C208" s="166"/>
      <c r="D208" s="166"/>
      <c r="E208" s="166"/>
      <c r="F208" s="166"/>
      <c r="G208" s="223"/>
      <c r="H208" s="224"/>
      <c r="I208" s="224"/>
      <c r="J208" s="176"/>
      <c r="K208" s="176"/>
      <c r="L208" s="174">
        <f t="shared" si="8"/>
        <v>0</v>
      </c>
      <c r="M208" s="235">
        <f t="shared" si="9"/>
        <v>0</v>
      </c>
      <c r="N208" s="236"/>
    </row>
    <row r="209" ht="28.5" customHeight="1" spans="1:14">
      <c r="A209" s="36">
        <v>204</v>
      </c>
      <c r="B209" s="165"/>
      <c r="C209" s="166"/>
      <c r="D209" s="166"/>
      <c r="E209" s="166"/>
      <c r="F209" s="166"/>
      <c r="G209" s="223"/>
      <c r="H209" s="224"/>
      <c r="I209" s="224"/>
      <c r="J209" s="176"/>
      <c r="K209" s="176"/>
      <c r="L209" s="174">
        <f t="shared" si="8"/>
        <v>0</v>
      </c>
      <c r="M209" s="235">
        <f t="shared" si="9"/>
        <v>0</v>
      </c>
      <c r="N209" s="236"/>
    </row>
    <row r="210" ht="28.5" customHeight="1" spans="1:14">
      <c r="A210" s="36">
        <v>205</v>
      </c>
      <c r="B210" s="165"/>
      <c r="C210" s="166"/>
      <c r="D210" s="166"/>
      <c r="E210" s="166"/>
      <c r="F210" s="166"/>
      <c r="G210" s="223"/>
      <c r="H210" s="224"/>
      <c r="I210" s="224"/>
      <c r="J210" s="176"/>
      <c r="K210" s="176"/>
      <c r="L210" s="174">
        <f t="shared" si="8"/>
        <v>0</v>
      </c>
      <c r="M210" s="235">
        <f t="shared" si="9"/>
        <v>0</v>
      </c>
      <c r="N210" s="236"/>
    </row>
    <row r="211" ht="28.5" customHeight="1" spans="1:14">
      <c r="A211" s="36">
        <v>206</v>
      </c>
      <c r="B211" s="165"/>
      <c r="C211" s="166"/>
      <c r="D211" s="166"/>
      <c r="E211" s="166"/>
      <c r="F211" s="166"/>
      <c r="G211" s="223"/>
      <c r="H211" s="224"/>
      <c r="I211" s="224"/>
      <c r="J211" s="176"/>
      <c r="K211" s="176"/>
      <c r="L211" s="174">
        <f t="shared" si="8"/>
        <v>0</v>
      </c>
      <c r="M211" s="235">
        <f t="shared" si="9"/>
        <v>0</v>
      </c>
      <c r="N211" s="236"/>
    </row>
    <row r="212" ht="28.5" customHeight="1" spans="1:14">
      <c r="A212" s="36">
        <v>207</v>
      </c>
      <c r="B212" s="165"/>
      <c r="C212" s="166"/>
      <c r="D212" s="166"/>
      <c r="E212" s="166"/>
      <c r="F212" s="166"/>
      <c r="G212" s="223"/>
      <c r="H212" s="224"/>
      <c r="I212" s="224"/>
      <c r="J212" s="176"/>
      <c r="K212" s="176"/>
      <c r="L212" s="174">
        <f t="shared" si="8"/>
        <v>0</v>
      </c>
      <c r="M212" s="235">
        <f t="shared" si="9"/>
        <v>0</v>
      </c>
      <c r="N212" s="236"/>
    </row>
    <row r="213" ht="28.5" customHeight="1" spans="1:14">
      <c r="A213" s="36">
        <v>208</v>
      </c>
      <c r="B213" s="165"/>
      <c r="C213" s="166"/>
      <c r="D213" s="166"/>
      <c r="E213" s="166"/>
      <c r="F213" s="166"/>
      <c r="G213" s="223"/>
      <c r="H213" s="224"/>
      <c r="I213" s="224"/>
      <c r="J213" s="176"/>
      <c r="K213" s="176"/>
      <c r="L213" s="174">
        <f t="shared" si="8"/>
        <v>0</v>
      </c>
      <c r="M213" s="235">
        <f t="shared" si="9"/>
        <v>0</v>
      </c>
      <c r="N213" s="236"/>
    </row>
    <row r="214" ht="28.5" customHeight="1" spans="1:14">
      <c r="A214" s="36">
        <v>209</v>
      </c>
      <c r="B214" s="165"/>
      <c r="C214" s="166"/>
      <c r="D214" s="166"/>
      <c r="E214" s="166"/>
      <c r="F214" s="166"/>
      <c r="G214" s="223"/>
      <c r="H214" s="224"/>
      <c r="I214" s="224"/>
      <c r="J214" s="176"/>
      <c r="K214" s="176"/>
      <c r="L214" s="174">
        <f t="shared" si="8"/>
        <v>0</v>
      </c>
      <c r="M214" s="235">
        <f t="shared" si="9"/>
        <v>0</v>
      </c>
      <c r="N214" s="236"/>
    </row>
    <row r="215" ht="28.5" customHeight="1" spans="1:14">
      <c r="A215" s="36">
        <v>210</v>
      </c>
      <c r="B215" s="165"/>
      <c r="C215" s="166"/>
      <c r="D215" s="166"/>
      <c r="E215" s="166"/>
      <c r="F215" s="166"/>
      <c r="G215" s="223"/>
      <c r="H215" s="224"/>
      <c r="I215" s="224"/>
      <c r="J215" s="176"/>
      <c r="K215" s="176"/>
      <c r="L215" s="174">
        <f t="shared" si="8"/>
        <v>0</v>
      </c>
      <c r="M215" s="235">
        <f t="shared" si="9"/>
        <v>0</v>
      </c>
      <c r="N215" s="236"/>
    </row>
    <row r="216" ht="28.5" customHeight="1" spans="1:14">
      <c r="A216" s="36">
        <v>211</v>
      </c>
      <c r="B216" s="165"/>
      <c r="C216" s="166"/>
      <c r="D216" s="166"/>
      <c r="E216" s="166"/>
      <c r="F216" s="166"/>
      <c r="G216" s="223"/>
      <c r="H216" s="224"/>
      <c r="I216" s="224"/>
      <c r="J216" s="176"/>
      <c r="K216" s="176"/>
      <c r="L216" s="174">
        <f t="shared" si="8"/>
        <v>0</v>
      </c>
      <c r="M216" s="235">
        <f t="shared" si="9"/>
        <v>0</v>
      </c>
      <c r="N216" s="236"/>
    </row>
    <row r="217" ht="28.5" customHeight="1" spans="1:14">
      <c r="A217" s="36">
        <v>212</v>
      </c>
      <c r="B217" s="165"/>
      <c r="C217" s="166"/>
      <c r="D217" s="166"/>
      <c r="E217" s="166"/>
      <c r="F217" s="166"/>
      <c r="G217" s="223"/>
      <c r="H217" s="224"/>
      <c r="I217" s="224"/>
      <c r="J217" s="176"/>
      <c r="K217" s="176"/>
      <c r="L217" s="174">
        <f t="shared" si="8"/>
        <v>0</v>
      </c>
      <c r="M217" s="235">
        <f t="shared" si="9"/>
        <v>0</v>
      </c>
      <c r="N217" s="236"/>
    </row>
    <row r="218" ht="28.5" customHeight="1" spans="1:14">
      <c r="A218" s="36">
        <v>213</v>
      </c>
      <c r="B218" s="165"/>
      <c r="C218" s="166"/>
      <c r="D218" s="166"/>
      <c r="E218" s="166"/>
      <c r="F218" s="166"/>
      <c r="G218" s="223"/>
      <c r="H218" s="224"/>
      <c r="I218" s="224"/>
      <c r="J218" s="176"/>
      <c r="K218" s="176"/>
      <c r="L218" s="174">
        <f t="shared" si="8"/>
        <v>0</v>
      </c>
      <c r="M218" s="235">
        <f t="shared" si="9"/>
        <v>0</v>
      </c>
      <c r="N218" s="236"/>
    </row>
    <row r="219" ht="28.5" customHeight="1" spans="1:14">
      <c r="A219" s="36">
        <v>214</v>
      </c>
      <c r="B219" s="165"/>
      <c r="C219" s="166"/>
      <c r="D219" s="166"/>
      <c r="E219" s="166"/>
      <c r="F219" s="166"/>
      <c r="G219" s="223"/>
      <c r="H219" s="224"/>
      <c r="I219" s="224"/>
      <c r="J219" s="176"/>
      <c r="K219" s="176"/>
      <c r="L219" s="174">
        <f t="shared" ref="L219:L282" si="10">IFERROR(E219*K219,"")</f>
        <v>0</v>
      </c>
      <c r="M219" s="235">
        <f t="shared" ref="M219:M282" si="11">E219*G219</f>
        <v>0</v>
      </c>
      <c r="N219" s="236"/>
    </row>
    <row r="220" ht="28.5" customHeight="1" spans="1:14">
      <c r="A220" s="36">
        <v>215</v>
      </c>
      <c r="B220" s="165"/>
      <c r="C220" s="166"/>
      <c r="D220" s="166"/>
      <c r="E220" s="166"/>
      <c r="F220" s="166"/>
      <c r="G220" s="223"/>
      <c r="H220" s="224"/>
      <c r="I220" s="224"/>
      <c r="J220" s="176"/>
      <c r="K220" s="176"/>
      <c r="L220" s="174">
        <f t="shared" si="10"/>
        <v>0</v>
      </c>
      <c r="M220" s="235">
        <f t="shared" si="11"/>
        <v>0</v>
      </c>
      <c r="N220" s="236"/>
    </row>
    <row r="221" ht="28.5" customHeight="1" spans="1:14">
      <c r="A221" s="36">
        <v>216</v>
      </c>
      <c r="B221" s="165"/>
      <c r="C221" s="166"/>
      <c r="D221" s="166"/>
      <c r="E221" s="166"/>
      <c r="F221" s="166"/>
      <c r="G221" s="223"/>
      <c r="H221" s="224"/>
      <c r="I221" s="224"/>
      <c r="J221" s="176"/>
      <c r="K221" s="176"/>
      <c r="L221" s="174">
        <f t="shared" si="10"/>
        <v>0</v>
      </c>
      <c r="M221" s="235">
        <f t="shared" si="11"/>
        <v>0</v>
      </c>
      <c r="N221" s="236"/>
    </row>
    <row r="222" ht="28.5" customHeight="1" spans="1:14">
      <c r="A222" s="36">
        <v>217</v>
      </c>
      <c r="B222" s="165"/>
      <c r="C222" s="166"/>
      <c r="D222" s="166"/>
      <c r="E222" s="166"/>
      <c r="F222" s="166"/>
      <c r="G222" s="223"/>
      <c r="H222" s="224"/>
      <c r="I222" s="224"/>
      <c r="J222" s="176"/>
      <c r="K222" s="176"/>
      <c r="L222" s="174">
        <f t="shared" si="10"/>
        <v>0</v>
      </c>
      <c r="M222" s="235">
        <f t="shared" si="11"/>
        <v>0</v>
      </c>
      <c r="N222" s="236"/>
    </row>
    <row r="223" ht="28.5" customHeight="1" spans="1:14">
      <c r="A223" s="36">
        <v>218</v>
      </c>
      <c r="B223" s="165"/>
      <c r="C223" s="166"/>
      <c r="D223" s="166"/>
      <c r="E223" s="166"/>
      <c r="F223" s="166"/>
      <c r="G223" s="223"/>
      <c r="H223" s="224"/>
      <c r="I223" s="224"/>
      <c r="J223" s="176"/>
      <c r="K223" s="176"/>
      <c r="L223" s="174">
        <f t="shared" si="10"/>
        <v>0</v>
      </c>
      <c r="M223" s="235">
        <f t="shared" si="11"/>
        <v>0</v>
      </c>
      <c r="N223" s="236"/>
    </row>
    <row r="224" ht="28.5" customHeight="1" spans="1:14">
      <c r="A224" s="36">
        <v>219</v>
      </c>
      <c r="B224" s="165"/>
      <c r="C224" s="166"/>
      <c r="D224" s="166"/>
      <c r="E224" s="166"/>
      <c r="F224" s="166"/>
      <c r="G224" s="223"/>
      <c r="H224" s="224"/>
      <c r="I224" s="224"/>
      <c r="J224" s="176"/>
      <c r="K224" s="176"/>
      <c r="L224" s="174">
        <f t="shared" si="10"/>
        <v>0</v>
      </c>
      <c r="M224" s="235">
        <f t="shared" si="11"/>
        <v>0</v>
      </c>
      <c r="N224" s="236"/>
    </row>
    <row r="225" ht="28.5" customHeight="1" spans="1:14">
      <c r="A225" s="36">
        <v>220</v>
      </c>
      <c r="B225" s="165"/>
      <c r="C225" s="166"/>
      <c r="D225" s="166"/>
      <c r="E225" s="166"/>
      <c r="F225" s="166"/>
      <c r="G225" s="223"/>
      <c r="H225" s="224"/>
      <c r="I225" s="224"/>
      <c r="J225" s="176"/>
      <c r="K225" s="176"/>
      <c r="L225" s="174">
        <f t="shared" si="10"/>
        <v>0</v>
      </c>
      <c r="M225" s="235">
        <f t="shared" si="11"/>
        <v>0</v>
      </c>
      <c r="N225" s="236"/>
    </row>
    <row r="226" ht="28.5" customHeight="1" spans="1:14">
      <c r="A226" s="36">
        <v>221</v>
      </c>
      <c r="B226" s="165"/>
      <c r="C226" s="166"/>
      <c r="D226" s="166"/>
      <c r="E226" s="166"/>
      <c r="F226" s="166"/>
      <c r="G226" s="223"/>
      <c r="H226" s="224"/>
      <c r="I226" s="224"/>
      <c r="J226" s="176"/>
      <c r="K226" s="176"/>
      <c r="L226" s="174">
        <f t="shared" si="10"/>
        <v>0</v>
      </c>
      <c r="M226" s="235">
        <f t="shared" si="11"/>
        <v>0</v>
      </c>
      <c r="N226" s="236"/>
    </row>
    <row r="227" ht="28.5" customHeight="1" spans="1:14">
      <c r="A227" s="36">
        <v>222</v>
      </c>
      <c r="B227" s="165"/>
      <c r="C227" s="166"/>
      <c r="D227" s="166"/>
      <c r="E227" s="166"/>
      <c r="F227" s="166"/>
      <c r="G227" s="223"/>
      <c r="H227" s="224"/>
      <c r="I227" s="224"/>
      <c r="J227" s="176"/>
      <c r="K227" s="176"/>
      <c r="L227" s="174">
        <f t="shared" si="10"/>
        <v>0</v>
      </c>
      <c r="M227" s="235">
        <f t="shared" si="11"/>
        <v>0</v>
      </c>
      <c r="N227" s="236"/>
    </row>
    <row r="228" ht="28.5" customHeight="1" spans="1:14">
      <c r="A228" s="36">
        <v>223</v>
      </c>
      <c r="B228" s="165"/>
      <c r="C228" s="166"/>
      <c r="D228" s="166"/>
      <c r="E228" s="166"/>
      <c r="F228" s="166"/>
      <c r="G228" s="223"/>
      <c r="H228" s="224"/>
      <c r="I228" s="224"/>
      <c r="J228" s="176"/>
      <c r="K228" s="176"/>
      <c r="L228" s="174">
        <f t="shared" si="10"/>
        <v>0</v>
      </c>
      <c r="M228" s="235">
        <f t="shared" si="11"/>
        <v>0</v>
      </c>
      <c r="N228" s="236"/>
    </row>
    <row r="229" ht="28.5" customHeight="1" spans="1:14">
      <c r="A229" s="36">
        <v>224</v>
      </c>
      <c r="B229" s="165"/>
      <c r="C229" s="166"/>
      <c r="D229" s="166"/>
      <c r="E229" s="166"/>
      <c r="F229" s="166"/>
      <c r="G229" s="223"/>
      <c r="H229" s="224"/>
      <c r="I229" s="224"/>
      <c r="J229" s="176"/>
      <c r="K229" s="176"/>
      <c r="L229" s="174">
        <f t="shared" si="10"/>
        <v>0</v>
      </c>
      <c r="M229" s="235">
        <f t="shared" si="11"/>
        <v>0</v>
      </c>
      <c r="N229" s="236"/>
    </row>
    <row r="230" ht="28.5" customHeight="1" spans="1:14">
      <c r="A230" s="36">
        <v>225</v>
      </c>
      <c r="B230" s="165"/>
      <c r="C230" s="166"/>
      <c r="D230" s="166"/>
      <c r="E230" s="166"/>
      <c r="F230" s="166"/>
      <c r="G230" s="223"/>
      <c r="H230" s="224"/>
      <c r="I230" s="224"/>
      <c r="J230" s="176"/>
      <c r="K230" s="176"/>
      <c r="L230" s="174">
        <f t="shared" si="10"/>
        <v>0</v>
      </c>
      <c r="M230" s="235">
        <f t="shared" si="11"/>
        <v>0</v>
      </c>
      <c r="N230" s="236"/>
    </row>
    <row r="231" ht="28.5" customHeight="1" spans="1:14">
      <c r="A231" s="36">
        <v>226</v>
      </c>
      <c r="B231" s="165"/>
      <c r="C231" s="166"/>
      <c r="D231" s="166"/>
      <c r="E231" s="166"/>
      <c r="F231" s="166"/>
      <c r="G231" s="223"/>
      <c r="H231" s="224"/>
      <c r="I231" s="224"/>
      <c r="J231" s="176"/>
      <c r="K231" s="176"/>
      <c r="L231" s="174">
        <f t="shared" si="10"/>
        <v>0</v>
      </c>
      <c r="M231" s="235">
        <f t="shared" si="11"/>
        <v>0</v>
      </c>
      <c r="N231" s="236"/>
    </row>
    <row r="232" ht="28.5" customHeight="1" spans="1:14">
      <c r="A232" s="36">
        <v>227</v>
      </c>
      <c r="B232" s="165"/>
      <c r="C232" s="166"/>
      <c r="D232" s="166"/>
      <c r="E232" s="166"/>
      <c r="F232" s="166"/>
      <c r="G232" s="223"/>
      <c r="H232" s="224"/>
      <c r="I232" s="224"/>
      <c r="J232" s="176"/>
      <c r="K232" s="176"/>
      <c r="L232" s="174">
        <f t="shared" si="10"/>
        <v>0</v>
      </c>
      <c r="M232" s="235">
        <f t="shared" si="11"/>
        <v>0</v>
      </c>
      <c r="N232" s="236"/>
    </row>
    <row r="233" ht="28.5" customHeight="1" spans="1:14">
      <c r="A233" s="36">
        <v>228</v>
      </c>
      <c r="B233" s="165"/>
      <c r="C233" s="166"/>
      <c r="D233" s="166"/>
      <c r="E233" s="166"/>
      <c r="F233" s="166"/>
      <c r="G233" s="223"/>
      <c r="H233" s="224"/>
      <c r="I233" s="224"/>
      <c r="J233" s="176"/>
      <c r="K233" s="176"/>
      <c r="L233" s="174">
        <f t="shared" si="10"/>
        <v>0</v>
      </c>
      <c r="M233" s="235">
        <f t="shared" si="11"/>
        <v>0</v>
      </c>
      <c r="N233" s="236"/>
    </row>
    <row r="234" ht="28.5" customHeight="1" spans="1:14">
      <c r="A234" s="36">
        <v>229</v>
      </c>
      <c r="B234" s="165"/>
      <c r="C234" s="166"/>
      <c r="D234" s="166"/>
      <c r="E234" s="166"/>
      <c r="F234" s="166"/>
      <c r="G234" s="223"/>
      <c r="H234" s="224"/>
      <c r="I234" s="224"/>
      <c r="J234" s="176"/>
      <c r="K234" s="176"/>
      <c r="L234" s="174">
        <f t="shared" si="10"/>
        <v>0</v>
      </c>
      <c r="M234" s="235">
        <f t="shared" si="11"/>
        <v>0</v>
      </c>
      <c r="N234" s="236"/>
    </row>
    <row r="235" ht="28.5" customHeight="1" spans="1:14">
      <c r="A235" s="36">
        <v>230</v>
      </c>
      <c r="B235" s="165"/>
      <c r="C235" s="166"/>
      <c r="D235" s="166"/>
      <c r="E235" s="166"/>
      <c r="F235" s="166"/>
      <c r="G235" s="223"/>
      <c r="H235" s="224"/>
      <c r="I235" s="224"/>
      <c r="J235" s="176"/>
      <c r="K235" s="176"/>
      <c r="L235" s="174">
        <f t="shared" si="10"/>
        <v>0</v>
      </c>
      <c r="M235" s="235">
        <f t="shared" si="11"/>
        <v>0</v>
      </c>
      <c r="N235" s="236"/>
    </row>
    <row r="236" ht="28.5" customHeight="1" spans="1:14">
      <c r="A236" s="36">
        <v>231</v>
      </c>
      <c r="B236" s="165"/>
      <c r="C236" s="166"/>
      <c r="D236" s="166"/>
      <c r="E236" s="166"/>
      <c r="F236" s="166"/>
      <c r="G236" s="223"/>
      <c r="H236" s="224"/>
      <c r="I236" s="224"/>
      <c r="J236" s="176"/>
      <c r="K236" s="176"/>
      <c r="L236" s="174">
        <f t="shared" si="10"/>
        <v>0</v>
      </c>
      <c r="M236" s="235">
        <f t="shared" si="11"/>
        <v>0</v>
      </c>
      <c r="N236" s="236"/>
    </row>
    <row r="237" ht="28.5" customHeight="1" spans="1:14">
      <c r="A237" s="36">
        <v>232</v>
      </c>
      <c r="B237" s="165"/>
      <c r="C237" s="166"/>
      <c r="D237" s="166"/>
      <c r="E237" s="166"/>
      <c r="F237" s="166"/>
      <c r="G237" s="223"/>
      <c r="H237" s="224"/>
      <c r="I237" s="224"/>
      <c r="J237" s="176"/>
      <c r="K237" s="176"/>
      <c r="L237" s="174">
        <f t="shared" si="10"/>
        <v>0</v>
      </c>
      <c r="M237" s="235">
        <f t="shared" si="11"/>
        <v>0</v>
      </c>
      <c r="N237" s="236"/>
    </row>
    <row r="238" ht="28.5" customHeight="1" spans="1:14">
      <c r="A238" s="36">
        <v>233</v>
      </c>
      <c r="B238" s="165"/>
      <c r="C238" s="166"/>
      <c r="D238" s="166"/>
      <c r="E238" s="166"/>
      <c r="F238" s="166"/>
      <c r="G238" s="223"/>
      <c r="H238" s="224"/>
      <c r="I238" s="224"/>
      <c r="J238" s="176"/>
      <c r="K238" s="176"/>
      <c r="L238" s="174">
        <f t="shared" si="10"/>
        <v>0</v>
      </c>
      <c r="M238" s="235">
        <f t="shared" si="11"/>
        <v>0</v>
      </c>
      <c r="N238" s="236"/>
    </row>
    <row r="239" ht="28.5" customHeight="1" spans="1:14">
      <c r="A239" s="36">
        <v>234</v>
      </c>
      <c r="B239" s="165"/>
      <c r="C239" s="166"/>
      <c r="D239" s="166"/>
      <c r="E239" s="166"/>
      <c r="F239" s="166"/>
      <c r="G239" s="223"/>
      <c r="H239" s="224"/>
      <c r="I239" s="224"/>
      <c r="J239" s="176"/>
      <c r="K239" s="176"/>
      <c r="L239" s="174">
        <f t="shared" si="10"/>
        <v>0</v>
      </c>
      <c r="M239" s="235">
        <f t="shared" si="11"/>
        <v>0</v>
      </c>
      <c r="N239" s="236"/>
    </row>
    <row r="240" ht="28.5" customHeight="1" spans="1:14">
      <c r="A240" s="36">
        <v>235</v>
      </c>
      <c r="B240" s="165"/>
      <c r="C240" s="166"/>
      <c r="D240" s="166"/>
      <c r="E240" s="166"/>
      <c r="F240" s="166"/>
      <c r="G240" s="223"/>
      <c r="H240" s="224"/>
      <c r="I240" s="224"/>
      <c r="J240" s="176"/>
      <c r="K240" s="176"/>
      <c r="L240" s="174">
        <f t="shared" si="10"/>
        <v>0</v>
      </c>
      <c r="M240" s="235">
        <f t="shared" si="11"/>
        <v>0</v>
      </c>
      <c r="N240" s="236"/>
    </row>
    <row r="241" ht="28.5" customHeight="1" spans="1:14">
      <c r="A241" s="36">
        <v>236</v>
      </c>
      <c r="B241" s="165"/>
      <c r="C241" s="166"/>
      <c r="D241" s="166"/>
      <c r="E241" s="166"/>
      <c r="F241" s="166"/>
      <c r="G241" s="223"/>
      <c r="H241" s="224"/>
      <c r="I241" s="224"/>
      <c r="J241" s="176"/>
      <c r="K241" s="176"/>
      <c r="L241" s="174">
        <f t="shared" si="10"/>
        <v>0</v>
      </c>
      <c r="M241" s="235">
        <f t="shared" si="11"/>
        <v>0</v>
      </c>
      <c r="N241" s="236"/>
    </row>
    <row r="242" ht="28.5" customHeight="1" spans="1:14">
      <c r="A242" s="36">
        <v>237</v>
      </c>
      <c r="B242" s="165"/>
      <c r="C242" s="166"/>
      <c r="D242" s="166"/>
      <c r="E242" s="166"/>
      <c r="F242" s="166"/>
      <c r="G242" s="223"/>
      <c r="H242" s="224"/>
      <c r="I242" s="224"/>
      <c r="J242" s="176"/>
      <c r="K242" s="176"/>
      <c r="L242" s="174">
        <f t="shared" si="10"/>
        <v>0</v>
      </c>
      <c r="M242" s="235">
        <f t="shared" si="11"/>
        <v>0</v>
      </c>
      <c r="N242" s="236"/>
    </row>
    <row r="243" ht="28.5" customHeight="1" spans="1:14">
      <c r="A243" s="36">
        <v>238</v>
      </c>
      <c r="B243" s="165"/>
      <c r="C243" s="166"/>
      <c r="D243" s="166"/>
      <c r="E243" s="166"/>
      <c r="F243" s="166"/>
      <c r="G243" s="223"/>
      <c r="H243" s="224"/>
      <c r="I243" s="224"/>
      <c r="J243" s="176"/>
      <c r="K243" s="176"/>
      <c r="L243" s="174">
        <f t="shared" si="10"/>
        <v>0</v>
      </c>
      <c r="M243" s="235">
        <f t="shared" si="11"/>
        <v>0</v>
      </c>
      <c r="N243" s="236"/>
    </row>
    <row r="244" ht="28.5" customHeight="1" spans="1:14">
      <c r="A244" s="36">
        <v>239</v>
      </c>
      <c r="B244" s="165"/>
      <c r="C244" s="166"/>
      <c r="D244" s="166"/>
      <c r="E244" s="166"/>
      <c r="F244" s="166"/>
      <c r="G244" s="223"/>
      <c r="H244" s="224"/>
      <c r="I244" s="224"/>
      <c r="J244" s="176"/>
      <c r="K244" s="176"/>
      <c r="L244" s="174">
        <f t="shared" si="10"/>
        <v>0</v>
      </c>
      <c r="M244" s="235">
        <f t="shared" si="11"/>
        <v>0</v>
      </c>
      <c r="N244" s="236"/>
    </row>
    <row r="245" ht="28.5" customHeight="1" spans="1:14">
      <c r="A245" s="36">
        <v>240</v>
      </c>
      <c r="B245" s="165"/>
      <c r="C245" s="166"/>
      <c r="D245" s="166"/>
      <c r="E245" s="166"/>
      <c r="F245" s="166"/>
      <c r="G245" s="223"/>
      <c r="H245" s="224"/>
      <c r="I245" s="224"/>
      <c r="J245" s="176"/>
      <c r="K245" s="176"/>
      <c r="L245" s="174">
        <f t="shared" si="10"/>
        <v>0</v>
      </c>
      <c r="M245" s="235">
        <f t="shared" si="11"/>
        <v>0</v>
      </c>
      <c r="N245" s="236"/>
    </row>
    <row r="246" ht="28.5" customHeight="1" spans="1:14">
      <c r="A246" s="36">
        <v>241</v>
      </c>
      <c r="B246" s="165"/>
      <c r="C246" s="166"/>
      <c r="D246" s="166"/>
      <c r="E246" s="166"/>
      <c r="F246" s="166"/>
      <c r="G246" s="223"/>
      <c r="H246" s="224"/>
      <c r="I246" s="224"/>
      <c r="J246" s="176"/>
      <c r="K246" s="176"/>
      <c r="L246" s="174">
        <f t="shared" si="10"/>
        <v>0</v>
      </c>
      <c r="M246" s="235">
        <f t="shared" si="11"/>
        <v>0</v>
      </c>
      <c r="N246" s="236"/>
    </row>
    <row r="247" ht="28.5" customHeight="1" spans="1:14">
      <c r="A247" s="36">
        <v>242</v>
      </c>
      <c r="B247" s="165"/>
      <c r="C247" s="166"/>
      <c r="D247" s="166"/>
      <c r="E247" s="166"/>
      <c r="F247" s="166"/>
      <c r="G247" s="223"/>
      <c r="H247" s="224"/>
      <c r="I247" s="224"/>
      <c r="J247" s="176"/>
      <c r="K247" s="176"/>
      <c r="L247" s="174">
        <f t="shared" si="10"/>
        <v>0</v>
      </c>
      <c r="M247" s="235">
        <f t="shared" si="11"/>
        <v>0</v>
      </c>
      <c r="N247" s="236"/>
    </row>
    <row r="248" ht="28.5" customHeight="1" spans="1:14">
      <c r="A248" s="36">
        <v>243</v>
      </c>
      <c r="B248" s="165"/>
      <c r="C248" s="166"/>
      <c r="D248" s="166"/>
      <c r="E248" s="166"/>
      <c r="F248" s="166"/>
      <c r="G248" s="223"/>
      <c r="H248" s="224"/>
      <c r="I248" s="224"/>
      <c r="J248" s="176"/>
      <c r="K248" s="176"/>
      <c r="L248" s="174">
        <f t="shared" si="10"/>
        <v>0</v>
      </c>
      <c r="M248" s="235">
        <f t="shared" si="11"/>
        <v>0</v>
      </c>
      <c r="N248" s="236"/>
    </row>
    <row r="249" ht="28.5" customHeight="1" spans="1:14">
      <c r="A249" s="36">
        <v>244</v>
      </c>
      <c r="B249" s="165"/>
      <c r="C249" s="166"/>
      <c r="D249" s="166"/>
      <c r="E249" s="166"/>
      <c r="F249" s="166"/>
      <c r="G249" s="223"/>
      <c r="H249" s="224"/>
      <c r="I249" s="224"/>
      <c r="J249" s="176"/>
      <c r="K249" s="176"/>
      <c r="L249" s="174">
        <f t="shared" si="10"/>
        <v>0</v>
      </c>
      <c r="M249" s="235">
        <f t="shared" si="11"/>
        <v>0</v>
      </c>
      <c r="N249" s="236"/>
    </row>
    <row r="250" ht="28.5" customHeight="1" spans="1:14">
      <c r="A250" s="36">
        <v>245</v>
      </c>
      <c r="B250" s="165"/>
      <c r="C250" s="166"/>
      <c r="D250" s="166"/>
      <c r="E250" s="166"/>
      <c r="F250" s="166"/>
      <c r="G250" s="223"/>
      <c r="H250" s="224"/>
      <c r="I250" s="224"/>
      <c r="J250" s="176"/>
      <c r="K250" s="176"/>
      <c r="L250" s="174">
        <f t="shared" si="10"/>
        <v>0</v>
      </c>
      <c r="M250" s="235">
        <f t="shared" si="11"/>
        <v>0</v>
      </c>
      <c r="N250" s="236"/>
    </row>
    <row r="251" ht="28.5" customHeight="1" spans="1:14">
      <c r="A251" s="36">
        <v>246</v>
      </c>
      <c r="B251" s="165"/>
      <c r="C251" s="166"/>
      <c r="D251" s="166"/>
      <c r="E251" s="166"/>
      <c r="F251" s="166"/>
      <c r="G251" s="223"/>
      <c r="H251" s="224"/>
      <c r="I251" s="224"/>
      <c r="J251" s="176"/>
      <c r="K251" s="176"/>
      <c r="L251" s="174">
        <f t="shared" si="10"/>
        <v>0</v>
      </c>
      <c r="M251" s="235">
        <f t="shared" si="11"/>
        <v>0</v>
      </c>
      <c r="N251" s="236"/>
    </row>
    <row r="252" ht="28.5" customHeight="1" spans="1:14">
      <c r="A252" s="36">
        <v>247</v>
      </c>
      <c r="B252" s="165"/>
      <c r="C252" s="166"/>
      <c r="D252" s="166"/>
      <c r="E252" s="166"/>
      <c r="F252" s="166"/>
      <c r="G252" s="223"/>
      <c r="H252" s="224"/>
      <c r="I252" s="224"/>
      <c r="J252" s="176"/>
      <c r="K252" s="176"/>
      <c r="L252" s="174">
        <f t="shared" si="10"/>
        <v>0</v>
      </c>
      <c r="M252" s="235">
        <f t="shared" si="11"/>
        <v>0</v>
      </c>
      <c r="N252" s="236"/>
    </row>
    <row r="253" ht="28.5" customHeight="1" spans="1:14">
      <c r="A253" s="36">
        <v>248</v>
      </c>
      <c r="B253" s="165"/>
      <c r="C253" s="166"/>
      <c r="D253" s="166"/>
      <c r="E253" s="166"/>
      <c r="F253" s="166"/>
      <c r="G253" s="223"/>
      <c r="H253" s="224"/>
      <c r="I253" s="224"/>
      <c r="J253" s="176"/>
      <c r="K253" s="176"/>
      <c r="L253" s="174">
        <f t="shared" si="10"/>
        <v>0</v>
      </c>
      <c r="M253" s="235">
        <f t="shared" si="11"/>
        <v>0</v>
      </c>
      <c r="N253" s="236"/>
    </row>
    <row r="254" ht="28.5" customHeight="1" spans="1:14">
      <c r="A254" s="36">
        <v>249</v>
      </c>
      <c r="B254" s="165"/>
      <c r="C254" s="166"/>
      <c r="D254" s="166"/>
      <c r="E254" s="166"/>
      <c r="F254" s="166"/>
      <c r="G254" s="223"/>
      <c r="H254" s="224"/>
      <c r="I254" s="224"/>
      <c r="J254" s="176"/>
      <c r="K254" s="176"/>
      <c r="L254" s="174">
        <f t="shared" si="10"/>
        <v>0</v>
      </c>
      <c r="M254" s="235">
        <f t="shared" si="11"/>
        <v>0</v>
      </c>
      <c r="N254" s="236"/>
    </row>
    <row r="255" ht="28.5" customHeight="1" spans="1:14">
      <c r="A255" s="36">
        <v>250</v>
      </c>
      <c r="B255" s="165"/>
      <c r="C255" s="166"/>
      <c r="D255" s="166"/>
      <c r="E255" s="166"/>
      <c r="F255" s="166"/>
      <c r="G255" s="223"/>
      <c r="H255" s="224"/>
      <c r="I255" s="224"/>
      <c r="J255" s="176"/>
      <c r="K255" s="176"/>
      <c r="L255" s="174">
        <f t="shared" si="10"/>
        <v>0</v>
      </c>
      <c r="M255" s="235">
        <f t="shared" si="11"/>
        <v>0</v>
      </c>
      <c r="N255" s="236"/>
    </row>
    <row r="256" ht="28.5" customHeight="1" spans="1:14">
      <c r="A256" s="36">
        <v>251</v>
      </c>
      <c r="B256" s="165"/>
      <c r="C256" s="166"/>
      <c r="D256" s="166"/>
      <c r="E256" s="166"/>
      <c r="F256" s="166"/>
      <c r="G256" s="223"/>
      <c r="H256" s="224"/>
      <c r="I256" s="224"/>
      <c r="J256" s="176"/>
      <c r="K256" s="176"/>
      <c r="L256" s="174">
        <f t="shared" si="10"/>
        <v>0</v>
      </c>
      <c r="M256" s="235">
        <f t="shared" si="11"/>
        <v>0</v>
      </c>
      <c r="N256" s="236"/>
    </row>
    <row r="257" ht="28.5" customHeight="1" spans="1:14">
      <c r="A257" s="36">
        <v>252</v>
      </c>
      <c r="B257" s="165"/>
      <c r="C257" s="166"/>
      <c r="D257" s="166"/>
      <c r="E257" s="166"/>
      <c r="F257" s="166"/>
      <c r="G257" s="223"/>
      <c r="H257" s="224"/>
      <c r="I257" s="224"/>
      <c r="J257" s="176"/>
      <c r="K257" s="176"/>
      <c r="L257" s="174">
        <f t="shared" si="10"/>
        <v>0</v>
      </c>
      <c r="M257" s="235">
        <f t="shared" si="11"/>
        <v>0</v>
      </c>
      <c r="N257" s="236"/>
    </row>
    <row r="258" ht="28.5" customHeight="1" spans="1:14">
      <c r="A258" s="36">
        <v>253</v>
      </c>
      <c r="B258" s="165"/>
      <c r="C258" s="166"/>
      <c r="D258" s="166"/>
      <c r="E258" s="166"/>
      <c r="F258" s="166"/>
      <c r="G258" s="223"/>
      <c r="H258" s="224"/>
      <c r="I258" s="224"/>
      <c r="J258" s="176"/>
      <c r="K258" s="176"/>
      <c r="L258" s="174">
        <f t="shared" si="10"/>
        <v>0</v>
      </c>
      <c r="M258" s="235">
        <f t="shared" si="11"/>
        <v>0</v>
      </c>
      <c r="N258" s="236"/>
    </row>
    <row r="259" ht="28.5" customHeight="1" spans="1:14">
      <c r="A259" s="36">
        <v>254</v>
      </c>
      <c r="B259" s="165"/>
      <c r="C259" s="166"/>
      <c r="D259" s="166"/>
      <c r="E259" s="166"/>
      <c r="F259" s="166"/>
      <c r="G259" s="223"/>
      <c r="H259" s="224"/>
      <c r="I259" s="224"/>
      <c r="J259" s="176"/>
      <c r="K259" s="176"/>
      <c r="L259" s="174">
        <f t="shared" si="10"/>
        <v>0</v>
      </c>
      <c r="M259" s="235">
        <f t="shared" si="11"/>
        <v>0</v>
      </c>
      <c r="N259" s="236"/>
    </row>
    <row r="260" ht="28.5" customHeight="1" spans="1:14">
      <c r="A260" s="36">
        <v>255</v>
      </c>
      <c r="B260" s="165"/>
      <c r="C260" s="166"/>
      <c r="D260" s="166"/>
      <c r="E260" s="166"/>
      <c r="F260" s="166"/>
      <c r="G260" s="223"/>
      <c r="H260" s="224"/>
      <c r="I260" s="224"/>
      <c r="J260" s="176"/>
      <c r="K260" s="176"/>
      <c r="L260" s="174">
        <f t="shared" si="10"/>
        <v>0</v>
      </c>
      <c r="M260" s="235">
        <f t="shared" si="11"/>
        <v>0</v>
      </c>
      <c r="N260" s="236"/>
    </row>
    <row r="261" ht="28.5" customHeight="1" spans="1:14">
      <c r="A261" s="36">
        <v>256</v>
      </c>
      <c r="B261" s="165"/>
      <c r="C261" s="166"/>
      <c r="D261" s="166"/>
      <c r="E261" s="166"/>
      <c r="F261" s="166"/>
      <c r="G261" s="223"/>
      <c r="H261" s="224"/>
      <c r="I261" s="224"/>
      <c r="J261" s="176"/>
      <c r="K261" s="176"/>
      <c r="L261" s="174">
        <f t="shared" si="10"/>
        <v>0</v>
      </c>
      <c r="M261" s="235">
        <f t="shared" si="11"/>
        <v>0</v>
      </c>
      <c r="N261" s="236"/>
    </row>
    <row r="262" ht="28.5" customHeight="1" spans="1:14">
      <c r="A262" s="36">
        <v>257</v>
      </c>
      <c r="B262" s="165"/>
      <c r="C262" s="166"/>
      <c r="D262" s="166"/>
      <c r="E262" s="166"/>
      <c r="F262" s="166"/>
      <c r="G262" s="223"/>
      <c r="H262" s="224"/>
      <c r="I262" s="224"/>
      <c r="J262" s="176"/>
      <c r="K262" s="176"/>
      <c r="L262" s="174">
        <f t="shared" si="10"/>
        <v>0</v>
      </c>
      <c r="M262" s="235">
        <f t="shared" si="11"/>
        <v>0</v>
      </c>
      <c r="N262" s="236"/>
    </row>
    <row r="263" ht="28.5" customHeight="1" spans="1:14">
      <c r="A263" s="36">
        <v>258</v>
      </c>
      <c r="B263" s="165"/>
      <c r="C263" s="166"/>
      <c r="D263" s="166"/>
      <c r="E263" s="166"/>
      <c r="F263" s="166"/>
      <c r="G263" s="223"/>
      <c r="H263" s="224"/>
      <c r="I263" s="224"/>
      <c r="J263" s="176"/>
      <c r="K263" s="176"/>
      <c r="L263" s="174">
        <f t="shared" si="10"/>
        <v>0</v>
      </c>
      <c r="M263" s="235">
        <f t="shared" si="11"/>
        <v>0</v>
      </c>
      <c r="N263" s="236"/>
    </row>
    <row r="264" ht="28.5" customHeight="1" spans="1:14">
      <c r="A264" s="36">
        <v>259</v>
      </c>
      <c r="B264" s="165"/>
      <c r="C264" s="166"/>
      <c r="D264" s="166"/>
      <c r="E264" s="166"/>
      <c r="F264" s="166"/>
      <c r="G264" s="223"/>
      <c r="H264" s="224"/>
      <c r="I264" s="224"/>
      <c r="J264" s="176"/>
      <c r="K264" s="176"/>
      <c r="L264" s="174">
        <f t="shared" si="10"/>
        <v>0</v>
      </c>
      <c r="M264" s="235">
        <f t="shared" si="11"/>
        <v>0</v>
      </c>
      <c r="N264" s="236"/>
    </row>
    <row r="265" ht="28.5" customHeight="1" spans="1:14">
      <c r="A265" s="36">
        <v>260</v>
      </c>
      <c r="B265" s="165"/>
      <c r="C265" s="166"/>
      <c r="D265" s="166"/>
      <c r="E265" s="166"/>
      <c r="F265" s="166"/>
      <c r="G265" s="223"/>
      <c r="H265" s="224"/>
      <c r="I265" s="224"/>
      <c r="J265" s="176"/>
      <c r="K265" s="176"/>
      <c r="L265" s="174">
        <f t="shared" si="10"/>
        <v>0</v>
      </c>
      <c r="M265" s="235">
        <f t="shared" si="11"/>
        <v>0</v>
      </c>
      <c r="N265" s="236"/>
    </row>
    <row r="266" ht="28.5" customHeight="1" spans="1:14">
      <c r="A266" s="36">
        <v>261</v>
      </c>
      <c r="B266" s="165"/>
      <c r="C266" s="166"/>
      <c r="D266" s="166"/>
      <c r="E266" s="166"/>
      <c r="F266" s="166"/>
      <c r="G266" s="223"/>
      <c r="H266" s="224"/>
      <c r="I266" s="224"/>
      <c r="J266" s="176"/>
      <c r="K266" s="176"/>
      <c r="L266" s="174">
        <f t="shared" si="10"/>
        <v>0</v>
      </c>
      <c r="M266" s="235">
        <f t="shared" si="11"/>
        <v>0</v>
      </c>
      <c r="N266" s="236"/>
    </row>
    <row r="267" ht="28.5" customHeight="1" spans="1:14">
      <c r="A267" s="36">
        <v>262</v>
      </c>
      <c r="B267" s="165"/>
      <c r="C267" s="166"/>
      <c r="D267" s="166"/>
      <c r="E267" s="166"/>
      <c r="F267" s="166"/>
      <c r="G267" s="223"/>
      <c r="H267" s="224"/>
      <c r="I267" s="224"/>
      <c r="J267" s="176"/>
      <c r="K267" s="176"/>
      <c r="L267" s="174">
        <f t="shared" si="10"/>
        <v>0</v>
      </c>
      <c r="M267" s="235">
        <f t="shared" si="11"/>
        <v>0</v>
      </c>
      <c r="N267" s="236"/>
    </row>
    <row r="268" ht="28.5" customHeight="1" spans="1:14">
      <c r="A268" s="36">
        <v>263</v>
      </c>
      <c r="B268" s="165"/>
      <c r="C268" s="166"/>
      <c r="D268" s="166"/>
      <c r="E268" s="166"/>
      <c r="F268" s="166"/>
      <c r="G268" s="223"/>
      <c r="H268" s="224"/>
      <c r="I268" s="224"/>
      <c r="J268" s="176"/>
      <c r="K268" s="176"/>
      <c r="L268" s="174">
        <f t="shared" si="10"/>
        <v>0</v>
      </c>
      <c r="M268" s="235">
        <f t="shared" si="11"/>
        <v>0</v>
      </c>
      <c r="N268" s="236"/>
    </row>
    <row r="269" ht="28.5" customHeight="1" spans="1:14">
      <c r="A269" s="36">
        <v>264</v>
      </c>
      <c r="B269" s="165"/>
      <c r="C269" s="166"/>
      <c r="D269" s="166"/>
      <c r="E269" s="166"/>
      <c r="F269" s="166"/>
      <c r="G269" s="223"/>
      <c r="H269" s="224"/>
      <c r="I269" s="224"/>
      <c r="J269" s="176"/>
      <c r="K269" s="176"/>
      <c r="L269" s="174">
        <f t="shared" si="10"/>
        <v>0</v>
      </c>
      <c r="M269" s="235">
        <f t="shared" si="11"/>
        <v>0</v>
      </c>
      <c r="N269" s="236"/>
    </row>
    <row r="270" ht="28.5" customHeight="1" spans="1:14">
      <c r="A270" s="36">
        <v>265</v>
      </c>
      <c r="B270" s="165"/>
      <c r="C270" s="166"/>
      <c r="D270" s="166"/>
      <c r="E270" s="166"/>
      <c r="F270" s="166"/>
      <c r="G270" s="223"/>
      <c r="H270" s="224"/>
      <c r="I270" s="224"/>
      <c r="J270" s="176"/>
      <c r="K270" s="176"/>
      <c r="L270" s="174">
        <f t="shared" si="10"/>
        <v>0</v>
      </c>
      <c r="M270" s="235">
        <f t="shared" si="11"/>
        <v>0</v>
      </c>
      <c r="N270" s="236"/>
    </row>
    <row r="271" ht="28.5" customHeight="1" spans="1:14">
      <c r="A271" s="36">
        <v>266</v>
      </c>
      <c r="B271" s="165"/>
      <c r="C271" s="166"/>
      <c r="D271" s="166"/>
      <c r="E271" s="166"/>
      <c r="F271" s="166"/>
      <c r="G271" s="223"/>
      <c r="H271" s="224"/>
      <c r="I271" s="224"/>
      <c r="J271" s="176"/>
      <c r="K271" s="176"/>
      <c r="L271" s="174">
        <f t="shared" si="10"/>
        <v>0</v>
      </c>
      <c r="M271" s="235">
        <f t="shared" si="11"/>
        <v>0</v>
      </c>
      <c r="N271" s="236"/>
    </row>
    <row r="272" ht="28.5" customHeight="1" spans="1:14">
      <c r="A272" s="36">
        <v>267</v>
      </c>
      <c r="B272" s="165"/>
      <c r="C272" s="166"/>
      <c r="D272" s="166"/>
      <c r="E272" s="166"/>
      <c r="F272" s="166"/>
      <c r="G272" s="223"/>
      <c r="H272" s="224"/>
      <c r="I272" s="224"/>
      <c r="J272" s="176"/>
      <c r="K272" s="176"/>
      <c r="L272" s="174">
        <f t="shared" si="10"/>
        <v>0</v>
      </c>
      <c r="M272" s="235">
        <f t="shared" si="11"/>
        <v>0</v>
      </c>
      <c r="N272" s="236"/>
    </row>
    <row r="273" ht="28.5" customHeight="1" spans="1:14">
      <c r="A273" s="36">
        <v>268</v>
      </c>
      <c r="B273" s="165"/>
      <c r="C273" s="166"/>
      <c r="D273" s="166"/>
      <c r="E273" s="166"/>
      <c r="F273" s="166"/>
      <c r="G273" s="223"/>
      <c r="H273" s="224"/>
      <c r="I273" s="224"/>
      <c r="J273" s="176"/>
      <c r="K273" s="176"/>
      <c r="L273" s="174">
        <f t="shared" si="10"/>
        <v>0</v>
      </c>
      <c r="M273" s="235">
        <f t="shared" si="11"/>
        <v>0</v>
      </c>
      <c r="N273" s="236"/>
    </row>
    <row r="274" ht="28.5" customHeight="1" spans="1:14">
      <c r="A274" s="36">
        <v>269</v>
      </c>
      <c r="B274" s="165"/>
      <c r="C274" s="166"/>
      <c r="D274" s="166"/>
      <c r="E274" s="166"/>
      <c r="F274" s="166"/>
      <c r="G274" s="223"/>
      <c r="H274" s="224"/>
      <c r="I274" s="224"/>
      <c r="J274" s="176"/>
      <c r="K274" s="176"/>
      <c r="L274" s="174">
        <f t="shared" si="10"/>
        <v>0</v>
      </c>
      <c r="M274" s="235">
        <f t="shared" si="11"/>
        <v>0</v>
      </c>
      <c r="N274" s="236"/>
    </row>
    <row r="275" ht="28.5" customHeight="1" spans="1:14">
      <c r="A275" s="36">
        <v>270</v>
      </c>
      <c r="B275" s="165"/>
      <c r="C275" s="166"/>
      <c r="D275" s="166"/>
      <c r="E275" s="166"/>
      <c r="F275" s="166"/>
      <c r="G275" s="223"/>
      <c r="H275" s="224"/>
      <c r="I275" s="224"/>
      <c r="J275" s="176"/>
      <c r="K275" s="176"/>
      <c r="L275" s="174">
        <f t="shared" si="10"/>
        <v>0</v>
      </c>
      <c r="M275" s="235">
        <f t="shared" si="11"/>
        <v>0</v>
      </c>
      <c r="N275" s="236"/>
    </row>
    <row r="276" ht="28.5" customHeight="1" spans="1:14">
      <c r="A276" s="36">
        <v>271</v>
      </c>
      <c r="B276" s="165"/>
      <c r="C276" s="166"/>
      <c r="D276" s="166"/>
      <c r="E276" s="166"/>
      <c r="F276" s="166"/>
      <c r="G276" s="223"/>
      <c r="H276" s="224"/>
      <c r="I276" s="224"/>
      <c r="J276" s="176"/>
      <c r="K276" s="176"/>
      <c r="L276" s="174">
        <f t="shared" si="10"/>
        <v>0</v>
      </c>
      <c r="M276" s="235">
        <f t="shared" si="11"/>
        <v>0</v>
      </c>
      <c r="N276" s="236"/>
    </row>
    <row r="277" ht="28.5" customHeight="1" spans="1:14">
      <c r="A277" s="36">
        <v>272</v>
      </c>
      <c r="B277" s="165"/>
      <c r="C277" s="166"/>
      <c r="D277" s="166"/>
      <c r="E277" s="166"/>
      <c r="F277" s="166"/>
      <c r="G277" s="223"/>
      <c r="H277" s="224"/>
      <c r="I277" s="224"/>
      <c r="J277" s="176"/>
      <c r="K277" s="176"/>
      <c r="L277" s="174">
        <f t="shared" si="10"/>
        <v>0</v>
      </c>
      <c r="M277" s="235">
        <f t="shared" si="11"/>
        <v>0</v>
      </c>
      <c r="N277" s="236"/>
    </row>
    <row r="278" ht="28.5" customHeight="1" spans="1:14">
      <c r="A278" s="36">
        <v>273</v>
      </c>
      <c r="B278" s="165"/>
      <c r="C278" s="166"/>
      <c r="D278" s="166"/>
      <c r="E278" s="166"/>
      <c r="F278" s="166"/>
      <c r="G278" s="223"/>
      <c r="H278" s="224"/>
      <c r="I278" s="224"/>
      <c r="J278" s="176"/>
      <c r="K278" s="176"/>
      <c r="L278" s="174">
        <f t="shared" si="10"/>
        <v>0</v>
      </c>
      <c r="M278" s="235">
        <f t="shared" si="11"/>
        <v>0</v>
      </c>
      <c r="N278" s="236"/>
    </row>
    <row r="279" ht="28.5" customHeight="1" spans="1:14">
      <c r="A279" s="36">
        <v>274</v>
      </c>
      <c r="B279" s="165"/>
      <c r="C279" s="166"/>
      <c r="D279" s="166"/>
      <c r="E279" s="166"/>
      <c r="F279" s="166"/>
      <c r="G279" s="223"/>
      <c r="H279" s="224"/>
      <c r="I279" s="224"/>
      <c r="J279" s="176"/>
      <c r="K279" s="176"/>
      <c r="L279" s="174">
        <f t="shared" si="10"/>
        <v>0</v>
      </c>
      <c r="M279" s="235">
        <f t="shared" si="11"/>
        <v>0</v>
      </c>
      <c r="N279" s="236"/>
    </row>
    <row r="280" ht="28.5" customHeight="1" spans="1:14">
      <c r="A280" s="36">
        <v>275</v>
      </c>
      <c r="B280" s="165"/>
      <c r="C280" s="166"/>
      <c r="D280" s="166"/>
      <c r="E280" s="166"/>
      <c r="F280" s="166"/>
      <c r="G280" s="223"/>
      <c r="H280" s="224"/>
      <c r="I280" s="224"/>
      <c r="J280" s="176"/>
      <c r="K280" s="176"/>
      <c r="L280" s="174">
        <f t="shared" si="10"/>
        <v>0</v>
      </c>
      <c r="M280" s="235">
        <f t="shared" si="11"/>
        <v>0</v>
      </c>
      <c r="N280" s="236"/>
    </row>
    <row r="281" ht="28.5" customHeight="1" spans="1:14">
      <c r="A281" s="36">
        <v>276</v>
      </c>
      <c r="B281" s="165"/>
      <c r="C281" s="166"/>
      <c r="D281" s="166"/>
      <c r="E281" s="166"/>
      <c r="F281" s="166"/>
      <c r="G281" s="223"/>
      <c r="H281" s="224"/>
      <c r="I281" s="224"/>
      <c r="J281" s="176"/>
      <c r="K281" s="176"/>
      <c r="L281" s="174">
        <f t="shared" si="10"/>
        <v>0</v>
      </c>
      <c r="M281" s="235">
        <f t="shared" si="11"/>
        <v>0</v>
      </c>
      <c r="N281" s="236"/>
    </row>
    <row r="282" ht="28.5" customHeight="1" spans="1:14">
      <c r="A282" s="36">
        <v>277</v>
      </c>
      <c r="B282" s="165"/>
      <c r="C282" s="166"/>
      <c r="D282" s="166"/>
      <c r="E282" s="166"/>
      <c r="F282" s="166"/>
      <c r="G282" s="223"/>
      <c r="H282" s="224"/>
      <c r="I282" s="224"/>
      <c r="J282" s="176"/>
      <c r="K282" s="176"/>
      <c r="L282" s="174">
        <f t="shared" si="10"/>
        <v>0</v>
      </c>
      <c r="M282" s="235">
        <f t="shared" si="11"/>
        <v>0</v>
      </c>
      <c r="N282" s="236"/>
    </row>
    <row r="283" ht="28.5" customHeight="1" spans="1:14">
      <c r="A283" s="36">
        <v>278</v>
      </c>
      <c r="B283" s="165"/>
      <c r="C283" s="166"/>
      <c r="D283" s="166"/>
      <c r="E283" s="166"/>
      <c r="F283" s="166"/>
      <c r="G283" s="223"/>
      <c r="H283" s="224"/>
      <c r="I283" s="224"/>
      <c r="J283" s="176"/>
      <c r="K283" s="176"/>
      <c r="L283" s="174">
        <f t="shared" ref="L283:L346" si="12">IFERROR(E283*K283,"")</f>
        <v>0</v>
      </c>
      <c r="M283" s="235">
        <f t="shared" ref="M283:M346" si="13">E283*G283</f>
        <v>0</v>
      </c>
      <c r="N283" s="236"/>
    </row>
    <row r="284" ht="28.5" customHeight="1" spans="1:14">
      <c r="A284" s="36">
        <v>279</v>
      </c>
      <c r="B284" s="165"/>
      <c r="C284" s="166"/>
      <c r="D284" s="166"/>
      <c r="E284" s="166"/>
      <c r="F284" s="166"/>
      <c r="G284" s="223"/>
      <c r="H284" s="224"/>
      <c r="I284" s="224"/>
      <c r="J284" s="176"/>
      <c r="K284" s="176"/>
      <c r="L284" s="174">
        <f t="shared" si="12"/>
        <v>0</v>
      </c>
      <c r="M284" s="235">
        <f t="shared" si="13"/>
        <v>0</v>
      </c>
      <c r="N284" s="236"/>
    </row>
    <row r="285" ht="28.5" customHeight="1" spans="1:14">
      <c r="A285" s="36">
        <v>280</v>
      </c>
      <c r="B285" s="165"/>
      <c r="C285" s="166"/>
      <c r="D285" s="166"/>
      <c r="E285" s="166"/>
      <c r="F285" s="166"/>
      <c r="G285" s="223"/>
      <c r="H285" s="224"/>
      <c r="I285" s="224"/>
      <c r="J285" s="176"/>
      <c r="K285" s="176"/>
      <c r="L285" s="174">
        <f t="shared" si="12"/>
        <v>0</v>
      </c>
      <c r="M285" s="235">
        <f t="shared" si="13"/>
        <v>0</v>
      </c>
      <c r="N285" s="236"/>
    </row>
    <row r="286" ht="28.5" customHeight="1" spans="1:14">
      <c r="A286" s="36">
        <v>281</v>
      </c>
      <c r="B286" s="165"/>
      <c r="C286" s="166"/>
      <c r="D286" s="166"/>
      <c r="E286" s="166"/>
      <c r="F286" s="166"/>
      <c r="G286" s="223"/>
      <c r="H286" s="224"/>
      <c r="I286" s="224"/>
      <c r="J286" s="176"/>
      <c r="K286" s="176"/>
      <c r="L286" s="174">
        <f t="shared" si="12"/>
        <v>0</v>
      </c>
      <c r="M286" s="235">
        <f t="shared" si="13"/>
        <v>0</v>
      </c>
      <c r="N286" s="236"/>
    </row>
    <row r="287" ht="28.5" customHeight="1" spans="1:14">
      <c r="A287" s="36">
        <v>282</v>
      </c>
      <c r="B287" s="165"/>
      <c r="C287" s="166"/>
      <c r="D287" s="166"/>
      <c r="E287" s="166"/>
      <c r="F287" s="166"/>
      <c r="G287" s="223"/>
      <c r="H287" s="224"/>
      <c r="I287" s="224"/>
      <c r="J287" s="176"/>
      <c r="K287" s="176"/>
      <c r="L287" s="174">
        <f t="shared" si="12"/>
        <v>0</v>
      </c>
      <c r="M287" s="235">
        <f t="shared" si="13"/>
        <v>0</v>
      </c>
      <c r="N287" s="236"/>
    </row>
    <row r="288" ht="28.5" customHeight="1" spans="1:14">
      <c r="A288" s="36">
        <v>283</v>
      </c>
      <c r="B288" s="165"/>
      <c r="C288" s="166"/>
      <c r="D288" s="166"/>
      <c r="E288" s="166"/>
      <c r="F288" s="166"/>
      <c r="G288" s="223"/>
      <c r="H288" s="224"/>
      <c r="I288" s="224"/>
      <c r="J288" s="176"/>
      <c r="K288" s="176"/>
      <c r="L288" s="174">
        <f t="shared" si="12"/>
        <v>0</v>
      </c>
      <c r="M288" s="235">
        <f t="shared" si="13"/>
        <v>0</v>
      </c>
      <c r="N288" s="236"/>
    </row>
    <row r="289" ht="28.5" customHeight="1" spans="1:14">
      <c r="A289" s="36">
        <v>284</v>
      </c>
      <c r="B289" s="165"/>
      <c r="C289" s="166"/>
      <c r="D289" s="166"/>
      <c r="E289" s="166"/>
      <c r="F289" s="166"/>
      <c r="G289" s="223"/>
      <c r="H289" s="224"/>
      <c r="I289" s="224"/>
      <c r="J289" s="176"/>
      <c r="K289" s="176"/>
      <c r="L289" s="174">
        <f t="shared" si="12"/>
        <v>0</v>
      </c>
      <c r="M289" s="235">
        <f t="shared" si="13"/>
        <v>0</v>
      </c>
      <c r="N289" s="236"/>
    </row>
    <row r="290" ht="28.5" customHeight="1" spans="1:14">
      <c r="A290" s="36">
        <v>285</v>
      </c>
      <c r="B290" s="165"/>
      <c r="C290" s="166"/>
      <c r="D290" s="166"/>
      <c r="E290" s="166"/>
      <c r="F290" s="166"/>
      <c r="G290" s="223"/>
      <c r="H290" s="224"/>
      <c r="I290" s="224"/>
      <c r="J290" s="176"/>
      <c r="K290" s="176"/>
      <c r="L290" s="174">
        <f t="shared" si="12"/>
        <v>0</v>
      </c>
      <c r="M290" s="235">
        <f t="shared" si="13"/>
        <v>0</v>
      </c>
      <c r="N290" s="236"/>
    </row>
    <row r="291" ht="28.5" customHeight="1" spans="1:14">
      <c r="A291" s="36">
        <v>286</v>
      </c>
      <c r="B291" s="165"/>
      <c r="C291" s="166"/>
      <c r="D291" s="166"/>
      <c r="E291" s="166"/>
      <c r="F291" s="166"/>
      <c r="G291" s="223"/>
      <c r="H291" s="224"/>
      <c r="I291" s="224"/>
      <c r="J291" s="176"/>
      <c r="K291" s="176"/>
      <c r="L291" s="174">
        <f t="shared" si="12"/>
        <v>0</v>
      </c>
      <c r="M291" s="235">
        <f t="shared" si="13"/>
        <v>0</v>
      </c>
      <c r="N291" s="236"/>
    </row>
    <row r="292" ht="28.5" customHeight="1" spans="1:14">
      <c r="A292" s="36">
        <v>287</v>
      </c>
      <c r="B292" s="165"/>
      <c r="C292" s="166"/>
      <c r="D292" s="166"/>
      <c r="E292" s="166"/>
      <c r="F292" s="166"/>
      <c r="G292" s="223"/>
      <c r="H292" s="224"/>
      <c r="I292" s="224"/>
      <c r="J292" s="176"/>
      <c r="K292" s="176"/>
      <c r="L292" s="174">
        <f t="shared" si="12"/>
        <v>0</v>
      </c>
      <c r="M292" s="235">
        <f t="shared" si="13"/>
        <v>0</v>
      </c>
      <c r="N292" s="236"/>
    </row>
    <row r="293" ht="28.5" customHeight="1" spans="1:14">
      <c r="A293" s="36">
        <v>288</v>
      </c>
      <c r="B293" s="165"/>
      <c r="C293" s="166"/>
      <c r="D293" s="166"/>
      <c r="E293" s="166"/>
      <c r="F293" s="166"/>
      <c r="G293" s="223"/>
      <c r="H293" s="224"/>
      <c r="I293" s="224"/>
      <c r="J293" s="176"/>
      <c r="K293" s="176"/>
      <c r="L293" s="174">
        <f t="shared" si="12"/>
        <v>0</v>
      </c>
      <c r="M293" s="235">
        <f t="shared" si="13"/>
        <v>0</v>
      </c>
      <c r="N293" s="236"/>
    </row>
    <row r="294" ht="28.5" customHeight="1" spans="1:14">
      <c r="A294" s="36">
        <v>289</v>
      </c>
      <c r="B294" s="165"/>
      <c r="C294" s="166"/>
      <c r="D294" s="166"/>
      <c r="E294" s="166"/>
      <c r="F294" s="166"/>
      <c r="G294" s="223"/>
      <c r="H294" s="224"/>
      <c r="I294" s="224"/>
      <c r="J294" s="176"/>
      <c r="K294" s="176"/>
      <c r="L294" s="174">
        <f t="shared" si="12"/>
        <v>0</v>
      </c>
      <c r="M294" s="235">
        <f t="shared" si="13"/>
        <v>0</v>
      </c>
      <c r="N294" s="236"/>
    </row>
    <row r="295" ht="28.5" customHeight="1" spans="1:14">
      <c r="A295" s="36">
        <v>290</v>
      </c>
      <c r="B295" s="165"/>
      <c r="C295" s="166"/>
      <c r="D295" s="166"/>
      <c r="E295" s="166"/>
      <c r="F295" s="166"/>
      <c r="G295" s="223"/>
      <c r="H295" s="224"/>
      <c r="I295" s="224"/>
      <c r="J295" s="176"/>
      <c r="K295" s="176"/>
      <c r="L295" s="174">
        <f t="shared" si="12"/>
        <v>0</v>
      </c>
      <c r="M295" s="235">
        <f t="shared" si="13"/>
        <v>0</v>
      </c>
      <c r="N295" s="236"/>
    </row>
    <row r="296" ht="28.5" customHeight="1" spans="1:14">
      <c r="A296" s="36">
        <v>291</v>
      </c>
      <c r="B296" s="165"/>
      <c r="C296" s="166"/>
      <c r="D296" s="166"/>
      <c r="E296" s="166"/>
      <c r="F296" s="166"/>
      <c r="G296" s="223"/>
      <c r="H296" s="224"/>
      <c r="I296" s="224"/>
      <c r="J296" s="176"/>
      <c r="K296" s="176"/>
      <c r="L296" s="174">
        <f t="shared" si="12"/>
        <v>0</v>
      </c>
      <c r="M296" s="235">
        <f t="shared" si="13"/>
        <v>0</v>
      </c>
      <c r="N296" s="236"/>
    </row>
    <row r="297" ht="28.5" customHeight="1" spans="1:14">
      <c r="A297" s="36">
        <v>292</v>
      </c>
      <c r="B297" s="165"/>
      <c r="C297" s="166"/>
      <c r="D297" s="166"/>
      <c r="E297" s="166"/>
      <c r="F297" s="166"/>
      <c r="G297" s="223"/>
      <c r="H297" s="224"/>
      <c r="I297" s="224"/>
      <c r="J297" s="176"/>
      <c r="K297" s="176"/>
      <c r="L297" s="174">
        <f t="shared" si="12"/>
        <v>0</v>
      </c>
      <c r="M297" s="235">
        <f t="shared" si="13"/>
        <v>0</v>
      </c>
      <c r="N297" s="236"/>
    </row>
    <row r="298" ht="28.5" customHeight="1" spans="1:14">
      <c r="A298" s="36">
        <v>293</v>
      </c>
      <c r="B298" s="165"/>
      <c r="C298" s="166"/>
      <c r="D298" s="166"/>
      <c r="E298" s="166"/>
      <c r="F298" s="166"/>
      <c r="G298" s="223"/>
      <c r="H298" s="224"/>
      <c r="I298" s="224"/>
      <c r="J298" s="176"/>
      <c r="K298" s="176"/>
      <c r="L298" s="174">
        <f t="shared" si="12"/>
        <v>0</v>
      </c>
      <c r="M298" s="235">
        <f t="shared" si="13"/>
        <v>0</v>
      </c>
      <c r="N298" s="236"/>
    </row>
    <row r="299" ht="28.5" customHeight="1" spans="1:14">
      <c r="A299" s="36">
        <v>294</v>
      </c>
      <c r="B299" s="165"/>
      <c r="C299" s="166"/>
      <c r="D299" s="166"/>
      <c r="E299" s="166"/>
      <c r="F299" s="166"/>
      <c r="G299" s="223"/>
      <c r="H299" s="224"/>
      <c r="I299" s="224"/>
      <c r="J299" s="176"/>
      <c r="K299" s="176"/>
      <c r="L299" s="174">
        <f t="shared" si="12"/>
        <v>0</v>
      </c>
      <c r="M299" s="235">
        <f t="shared" si="13"/>
        <v>0</v>
      </c>
      <c r="N299" s="236"/>
    </row>
    <row r="300" ht="28.5" customHeight="1" spans="1:14">
      <c r="A300" s="36">
        <v>295</v>
      </c>
      <c r="B300" s="165"/>
      <c r="C300" s="166"/>
      <c r="D300" s="166"/>
      <c r="E300" s="166"/>
      <c r="F300" s="166"/>
      <c r="G300" s="223"/>
      <c r="H300" s="224"/>
      <c r="I300" s="224"/>
      <c r="J300" s="176"/>
      <c r="K300" s="176"/>
      <c r="L300" s="174">
        <f t="shared" si="12"/>
        <v>0</v>
      </c>
      <c r="M300" s="235">
        <f t="shared" si="13"/>
        <v>0</v>
      </c>
      <c r="N300" s="236"/>
    </row>
    <row r="301" ht="28.5" customHeight="1" spans="1:14">
      <c r="A301" s="36">
        <v>296</v>
      </c>
      <c r="B301" s="165"/>
      <c r="C301" s="166"/>
      <c r="D301" s="166"/>
      <c r="E301" s="166"/>
      <c r="F301" s="166"/>
      <c r="G301" s="223"/>
      <c r="H301" s="224"/>
      <c r="I301" s="224"/>
      <c r="J301" s="176"/>
      <c r="K301" s="176"/>
      <c r="L301" s="174">
        <f t="shared" si="12"/>
        <v>0</v>
      </c>
      <c r="M301" s="235">
        <f t="shared" si="13"/>
        <v>0</v>
      </c>
      <c r="N301" s="236"/>
    </row>
    <row r="302" ht="28.5" customHeight="1" spans="1:14">
      <c r="A302" s="36">
        <v>297</v>
      </c>
      <c r="B302" s="165"/>
      <c r="C302" s="166"/>
      <c r="D302" s="166"/>
      <c r="E302" s="166"/>
      <c r="F302" s="166"/>
      <c r="G302" s="223"/>
      <c r="H302" s="224"/>
      <c r="I302" s="224"/>
      <c r="J302" s="176"/>
      <c r="K302" s="176"/>
      <c r="L302" s="174">
        <f t="shared" si="12"/>
        <v>0</v>
      </c>
      <c r="M302" s="235">
        <f t="shared" si="13"/>
        <v>0</v>
      </c>
      <c r="N302" s="236"/>
    </row>
    <row r="303" ht="28.5" customHeight="1" spans="1:14">
      <c r="A303" s="36">
        <v>298</v>
      </c>
      <c r="B303" s="165"/>
      <c r="C303" s="166"/>
      <c r="D303" s="166"/>
      <c r="E303" s="166"/>
      <c r="F303" s="166"/>
      <c r="G303" s="223"/>
      <c r="H303" s="224"/>
      <c r="I303" s="224"/>
      <c r="J303" s="176"/>
      <c r="K303" s="176"/>
      <c r="L303" s="174">
        <f t="shared" si="12"/>
        <v>0</v>
      </c>
      <c r="M303" s="235">
        <f t="shared" si="13"/>
        <v>0</v>
      </c>
      <c r="N303" s="236"/>
    </row>
    <row r="304" ht="28.5" customHeight="1" spans="1:14">
      <c r="A304" s="36">
        <v>299</v>
      </c>
      <c r="B304" s="165"/>
      <c r="C304" s="166"/>
      <c r="D304" s="166"/>
      <c r="E304" s="166"/>
      <c r="F304" s="166"/>
      <c r="G304" s="223"/>
      <c r="H304" s="224"/>
      <c r="I304" s="224"/>
      <c r="J304" s="176"/>
      <c r="K304" s="176"/>
      <c r="L304" s="174">
        <f t="shared" si="12"/>
        <v>0</v>
      </c>
      <c r="M304" s="235">
        <f t="shared" si="13"/>
        <v>0</v>
      </c>
      <c r="N304" s="236"/>
    </row>
    <row r="305" ht="28.5" customHeight="1" spans="1:14">
      <c r="A305" s="36">
        <v>300</v>
      </c>
      <c r="B305" s="165"/>
      <c r="C305" s="166"/>
      <c r="D305" s="166"/>
      <c r="E305" s="166"/>
      <c r="F305" s="166"/>
      <c r="G305" s="223"/>
      <c r="H305" s="224"/>
      <c r="I305" s="224"/>
      <c r="J305" s="176"/>
      <c r="K305" s="176"/>
      <c r="L305" s="174">
        <f t="shared" si="12"/>
        <v>0</v>
      </c>
      <c r="M305" s="235">
        <f t="shared" si="13"/>
        <v>0</v>
      </c>
      <c r="N305" s="236"/>
    </row>
    <row r="306" ht="28.5" customHeight="1" spans="1:14">
      <c r="A306" s="36">
        <v>301</v>
      </c>
      <c r="B306" s="165"/>
      <c r="C306" s="166"/>
      <c r="D306" s="166"/>
      <c r="E306" s="166"/>
      <c r="F306" s="166"/>
      <c r="G306" s="223"/>
      <c r="H306" s="224"/>
      <c r="I306" s="224"/>
      <c r="J306" s="176"/>
      <c r="K306" s="176"/>
      <c r="L306" s="174">
        <f t="shared" si="12"/>
        <v>0</v>
      </c>
      <c r="M306" s="235">
        <f t="shared" si="13"/>
        <v>0</v>
      </c>
      <c r="N306" s="236"/>
    </row>
    <row r="307" ht="28.5" customHeight="1" spans="1:14">
      <c r="A307" s="36">
        <v>302</v>
      </c>
      <c r="B307" s="165"/>
      <c r="C307" s="166"/>
      <c r="D307" s="166"/>
      <c r="E307" s="166"/>
      <c r="F307" s="166"/>
      <c r="G307" s="223"/>
      <c r="H307" s="224"/>
      <c r="I307" s="224"/>
      <c r="J307" s="176"/>
      <c r="K307" s="176"/>
      <c r="L307" s="174">
        <f t="shared" si="12"/>
        <v>0</v>
      </c>
      <c r="M307" s="235">
        <f t="shared" si="13"/>
        <v>0</v>
      </c>
      <c r="N307" s="236"/>
    </row>
    <row r="308" ht="28.5" customHeight="1" spans="1:14">
      <c r="A308" s="36">
        <v>303</v>
      </c>
      <c r="B308" s="165"/>
      <c r="C308" s="166"/>
      <c r="D308" s="166"/>
      <c r="E308" s="166"/>
      <c r="F308" s="166"/>
      <c r="G308" s="223"/>
      <c r="H308" s="224"/>
      <c r="I308" s="224"/>
      <c r="J308" s="176"/>
      <c r="K308" s="176"/>
      <c r="L308" s="174">
        <f t="shared" si="12"/>
        <v>0</v>
      </c>
      <c r="M308" s="235">
        <f t="shared" si="13"/>
        <v>0</v>
      </c>
      <c r="N308" s="236"/>
    </row>
    <row r="309" ht="28.5" customHeight="1" spans="1:14">
      <c r="A309" s="36">
        <v>304</v>
      </c>
      <c r="B309" s="165"/>
      <c r="C309" s="166"/>
      <c r="D309" s="166"/>
      <c r="E309" s="166"/>
      <c r="F309" s="166"/>
      <c r="G309" s="223"/>
      <c r="H309" s="224"/>
      <c r="I309" s="224"/>
      <c r="J309" s="176"/>
      <c r="K309" s="176"/>
      <c r="L309" s="174">
        <f t="shared" si="12"/>
        <v>0</v>
      </c>
      <c r="M309" s="235">
        <f t="shared" si="13"/>
        <v>0</v>
      </c>
      <c r="N309" s="236"/>
    </row>
    <row r="310" ht="28.5" customHeight="1" spans="1:14">
      <c r="A310" s="36">
        <v>305</v>
      </c>
      <c r="B310" s="165"/>
      <c r="C310" s="166"/>
      <c r="D310" s="166"/>
      <c r="E310" s="166"/>
      <c r="F310" s="166"/>
      <c r="G310" s="223"/>
      <c r="H310" s="224"/>
      <c r="I310" s="224"/>
      <c r="J310" s="176"/>
      <c r="K310" s="176"/>
      <c r="L310" s="174">
        <f t="shared" si="12"/>
        <v>0</v>
      </c>
      <c r="M310" s="235">
        <f t="shared" si="13"/>
        <v>0</v>
      </c>
      <c r="N310" s="236"/>
    </row>
    <row r="311" ht="28.5" customHeight="1" spans="1:14">
      <c r="A311" s="36">
        <v>306</v>
      </c>
      <c r="B311" s="165"/>
      <c r="C311" s="166"/>
      <c r="D311" s="166"/>
      <c r="E311" s="166"/>
      <c r="F311" s="166"/>
      <c r="G311" s="223"/>
      <c r="H311" s="224"/>
      <c r="I311" s="224"/>
      <c r="J311" s="176"/>
      <c r="K311" s="176"/>
      <c r="L311" s="174">
        <f t="shared" si="12"/>
        <v>0</v>
      </c>
      <c r="M311" s="235">
        <f t="shared" si="13"/>
        <v>0</v>
      </c>
      <c r="N311" s="236"/>
    </row>
    <row r="312" ht="28.5" customHeight="1" spans="1:14">
      <c r="A312" s="36">
        <v>307</v>
      </c>
      <c r="B312" s="165"/>
      <c r="C312" s="166"/>
      <c r="D312" s="166"/>
      <c r="E312" s="166"/>
      <c r="F312" s="166"/>
      <c r="G312" s="223"/>
      <c r="H312" s="224"/>
      <c r="I312" s="224"/>
      <c r="J312" s="176"/>
      <c r="K312" s="176"/>
      <c r="L312" s="174">
        <f t="shared" si="12"/>
        <v>0</v>
      </c>
      <c r="M312" s="235">
        <f t="shared" si="13"/>
        <v>0</v>
      </c>
      <c r="N312" s="236"/>
    </row>
    <row r="313" ht="28.5" customHeight="1" spans="1:14">
      <c r="A313" s="36">
        <v>308</v>
      </c>
      <c r="B313" s="165"/>
      <c r="C313" s="166"/>
      <c r="D313" s="166"/>
      <c r="E313" s="166"/>
      <c r="F313" s="166"/>
      <c r="G313" s="223"/>
      <c r="H313" s="224"/>
      <c r="I313" s="224"/>
      <c r="J313" s="176"/>
      <c r="K313" s="176"/>
      <c r="L313" s="174">
        <f t="shared" si="12"/>
        <v>0</v>
      </c>
      <c r="M313" s="235">
        <f t="shared" si="13"/>
        <v>0</v>
      </c>
      <c r="N313" s="236"/>
    </row>
    <row r="314" ht="28.5" customHeight="1" spans="1:14">
      <c r="A314" s="36">
        <v>309</v>
      </c>
      <c r="B314" s="165"/>
      <c r="C314" s="166"/>
      <c r="D314" s="166"/>
      <c r="E314" s="166"/>
      <c r="F314" s="166"/>
      <c r="G314" s="223"/>
      <c r="H314" s="224"/>
      <c r="I314" s="224"/>
      <c r="J314" s="176"/>
      <c r="K314" s="176"/>
      <c r="L314" s="174">
        <f t="shared" si="12"/>
        <v>0</v>
      </c>
      <c r="M314" s="235">
        <f t="shared" si="13"/>
        <v>0</v>
      </c>
      <c r="N314" s="236"/>
    </row>
    <row r="315" ht="28.5" customHeight="1" spans="1:14">
      <c r="A315" s="36">
        <v>310</v>
      </c>
      <c r="B315" s="165"/>
      <c r="C315" s="166"/>
      <c r="D315" s="166"/>
      <c r="E315" s="166"/>
      <c r="F315" s="166"/>
      <c r="G315" s="223"/>
      <c r="H315" s="224"/>
      <c r="I315" s="224"/>
      <c r="J315" s="176"/>
      <c r="K315" s="176"/>
      <c r="L315" s="174">
        <f t="shared" si="12"/>
        <v>0</v>
      </c>
      <c r="M315" s="235">
        <f t="shared" si="13"/>
        <v>0</v>
      </c>
      <c r="N315" s="236"/>
    </row>
    <row r="316" ht="28.5" customHeight="1" spans="1:14">
      <c r="A316" s="36">
        <v>311</v>
      </c>
      <c r="B316" s="165"/>
      <c r="C316" s="166"/>
      <c r="D316" s="166"/>
      <c r="E316" s="166"/>
      <c r="F316" s="166"/>
      <c r="G316" s="223"/>
      <c r="H316" s="224"/>
      <c r="I316" s="224"/>
      <c r="J316" s="176"/>
      <c r="K316" s="176"/>
      <c r="L316" s="174">
        <f t="shared" si="12"/>
        <v>0</v>
      </c>
      <c r="M316" s="235">
        <f t="shared" si="13"/>
        <v>0</v>
      </c>
      <c r="N316" s="236"/>
    </row>
    <row r="317" ht="28.5" customHeight="1" spans="1:14">
      <c r="A317" s="36">
        <v>312</v>
      </c>
      <c r="B317" s="165"/>
      <c r="C317" s="166"/>
      <c r="D317" s="166"/>
      <c r="E317" s="166"/>
      <c r="F317" s="166"/>
      <c r="G317" s="223"/>
      <c r="H317" s="224"/>
      <c r="I317" s="224"/>
      <c r="J317" s="176"/>
      <c r="K317" s="176"/>
      <c r="L317" s="174">
        <f t="shared" si="12"/>
        <v>0</v>
      </c>
      <c r="M317" s="235">
        <f t="shared" si="13"/>
        <v>0</v>
      </c>
      <c r="N317" s="236"/>
    </row>
    <row r="318" ht="28.5" customHeight="1" spans="1:14">
      <c r="A318" s="36">
        <v>313</v>
      </c>
      <c r="B318" s="165"/>
      <c r="C318" s="166"/>
      <c r="D318" s="166"/>
      <c r="E318" s="166"/>
      <c r="F318" s="166"/>
      <c r="G318" s="223"/>
      <c r="H318" s="224"/>
      <c r="I318" s="224"/>
      <c r="J318" s="176"/>
      <c r="K318" s="176"/>
      <c r="L318" s="174">
        <f t="shared" si="12"/>
        <v>0</v>
      </c>
      <c r="M318" s="235">
        <f t="shared" si="13"/>
        <v>0</v>
      </c>
      <c r="N318" s="236"/>
    </row>
    <row r="319" ht="28.5" customHeight="1" spans="1:14">
      <c r="A319" s="36">
        <v>314</v>
      </c>
      <c r="B319" s="165"/>
      <c r="C319" s="166"/>
      <c r="D319" s="166"/>
      <c r="E319" s="166"/>
      <c r="F319" s="166"/>
      <c r="G319" s="223"/>
      <c r="H319" s="224"/>
      <c r="I319" s="224"/>
      <c r="J319" s="176"/>
      <c r="K319" s="176"/>
      <c r="L319" s="174">
        <f t="shared" si="12"/>
        <v>0</v>
      </c>
      <c r="M319" s="235">
        <f t="shared" si="13"/>
        <v>0</v>
      </c>
      <c r="N319" s="236"/>
    </row>
    <row r="320" ht="28.5" customHeight="1" spans="1:14">
      <c r="A320" s="36">
        <v>315</v>
      </c>
      <c r="B320" s="165"/>
      <c r="C320" s="166"/>
      <c r="D320" s="166"/>
      <c r="E320" s="166"/>
      <c r="F320" s="166"/>
      <c r="G320" s="223"/>
      <c r="H320" s="224"/>
      <c r="I320" s="224"/>
      <c r="J320" s="176"/>
      <c r="K320" s="176"/>
      <c r="L320" s="174">
        <f t="shared" si="12"/>
        <v>0</v>
      </c>
      <c r="M320" s="235">
        <f t="shared" si="13"/>
        <v>0</v>
      </c>
      <c r="N320" s="236"/>
    </row>
    <row r="321" ht="28.5" customHeight="1" spans="1:14">
      <c r="A321" s="36">
        <v>316</v>
      </c>
      <c r="B321" s="165"/>
      <c r="C321" s="166"/>
      <c r="D321" s="166"/>
      <c r="E321" s="166"/>
      <c r="F321" s="166"/>
      <c r="G321" s="223"/>
      <c r="H321" s="224"/>
      <c r="I321" s="224"/>
      <c r="J321" s="176"/>
      <c r="K321" s="176"/>
      <c r="L321" s="174">
        <f t="shared" si="12"/>
        <v>0</v>
      </c>
      <c r="M321" s="235">
        <f t="shared" si="13"/>
        <v>0</v>
      </c>
      <c r="N321" s="236"/>
    </row>
    <row r="322" ht="28.5" customHeight="1" spans="1:14">
      <c r="A322" s="36">
        <v>317</v>
      </c>
      <c r="B322" s="165"/>
      <c r="C322" s="166"/>
      <c r="D322" s="166"/>
      <c r="E322" s="166"/>
      <c r="F322" s="166"/>
      <c r="G322" s="223"/>
      <c r="H322" s="224"/>
      <c r="I322" s="224"/>
      <c r="J322" s="176"/>
      <c r="K322" s="176"/>
      <c r="L322" s="174">
        <f t="shared" si="12"/>
        <v>0</v>
      </c>
      <c r="M322" s="235">
        <f t="shared" si="13"/>
        <v>0</v>
      </c>
      <c r="N322" s="236"/>
    </row>
    <row r="323" ht="28.5" customHeight="1" spans="1:14">
      <c r="A323" s="36">
        <v>318</v>
      </c>
      <c r="B323" s="165"/>
      <c r="C323" s="166"/>
      <c r="D323" s="166"/>
      <c r="E323" s="166"/>
      <c r="F323" s="166"/>
      <c r="G323" s="223"/>
      <c r="H323" s="224"/>
      <c r="I323" s="224"/>
      <c r="J323" s="176"/>
      <c r="K323" s="176"/>
      <c r="L323" s="174">
        <f t="shared" si="12"/>
        <v>0</v>
      </c>
      <c r="M323" s="235">
        <f t="shared" si="13"/>
        <v>0</v>
      </c>
      <c r="N323" s="236"/>
    </row>
    <row r="324" ht="28.5" customHeight="1" spans="1:14">
      <c r="A324" s="36">
        <v>319</v>
      </c>
      <c r="B324" s="165"/>
      <c r="C324" s="166"/>
      <c r="D324" s="166"/>
      <c r="E324" s="166"/>
      <c r="F324" s="166"/>
      <c r="G324" s="223"/>
      <c r="H324" s="224"/>
      <c r="I324" s="224"/>
      <c r="J324" s="176"/>
      <c r="K324" s="176"/>
      <c r="L324" s="174">
        <f t="shared" si="12"/>
        <v>0</v>
      </c>
      <c r="M324" s="235">
        <f t="shared" si="13"/>
        <v>0</v>
      </c>
      <c r="N324" s="236"/>
    </row>
    <row r="325" ht="28.5" customHeight="1" spans="1:14">
      <c r="A325" s="36">
        <v>320</v>
      </c>
      <c r="B325" s="165"/>
      <c r="C325" s="166"/>
      <c r="D325" s="166"/>
      <c r="E325" s="166"/>
      <c r="F325" s="166"/>
      <c r="G325" s="223"/>
      <c r="H325" s="224"/>
      <c r="I325" s="224"/>
      <c r="J325" s="176"/>
      <c r="K325" s="176"/>
      <c r="L325" s="174">
        <f t="shared" si="12"/>
        <v>0</v>
      </c>
      <c r="M325" s="235">
        <f t="shared" si="13"/>
        <v>0</v>
      </c>
      <c r="N325" s="236"/>
    </row>
    <row r="326" ht="28.5" customHeight="1" spans="1:14">
      <c r="A326" s="36">
        <v>321</v>
      </c>
      <c r="B326" s="165"/>
      <c r="C326" s="166"/>
      <c r="D326" s="166"/>
      <c r="E326" s="166"/>
      <c r="F326" s="166"/>
      <c r="G326" s="223"/>
      <c r="H326" s="224"/>
      <c r="I326" s="224"/>
      <c r="J326" s="176"/>
      <c r="K326" s="176"/>
      <c r="L326" s="174">
        <f t="shared" si="12"/>
        <v>0</v>
      </c>
      <c r="M326" s="235">
        <f t="shared" si="13"/>
        <v>0</v>
      </c>
      <c r="N326" s="236"/>
    </row>
    <row r="327" ht="28.5" customHeight="1" spans="1:14">
      <c r="A327" s="36">
        <v>322</v>
      </c>
      <c r="B327" s="165"/>
      <c r="C327" s="166"/>
      <c r="D327" s="166"/>
      <c r="E327" s="166"/>
      <c r="F327" s="166"/>
      <c r="G327" s="223"/>
      <c r="H327" s="224"/>
      <c r="I327" s="224"/>
      <c r="J327" s="176"/>
      <c r="K327" s="176"/>
      <c r="L327" s="174">
        <f t="shared" si="12"/>
        <v>0</v>
      </c>
      <c r="M327" s="235">
        <f t="shared" si="13"/>
        <v>0</v>
      </c>
      <c r="N327" s="236"/>
    </row>
    <row r="328" ht="28.5" customHeight="1" spans="1:14">
      <c r="A328" s="36">
        <v>323</v>
      </c>
      <c r="B328" s="165"/>
      <c r="C328" s="166"/>
      <c r="D328" s="166"/>
      <c r="E328" s="166"/>
      <c r="F328" s="166"/>
      <c r="G328" s="223"/>
      <c r="H328" s="224"/>
      <c r="I328" s="224"/>
      <c r="J328" s="176"/>
      <c r="K328" s="176"/>
      <c r="L328" s="174">
        <f t="shared" si="12"/>
        <v>0</v>
      </c>
      <c r="M328" s="235">
        <f t="shared" si="13"/>
        <v>0</v>
      </c>
      <c r="N328" s="236"/>
    </row>
    <row r="329" ht="28.5" customHeight="1" spans="1:14">
      <c r="A329" s="36">
        <v>324</v>
      </c>
      <c r="B329" s="165"/>
      <c r="C329" s="166"/>
      <c r="D329" s="166"/>
      <c r="E329" s="166"/>
      <c r="F329" s="166"/>
      <c r="G329" s="223"/>
      <c r="H329" s="224"/>
      <c r="I329" s="224"/>
      <c r="J329" s="176"/>
      <c r="K329" s="176"/>
      <c r="L329" s="174">
        <f t="shared" si="12"/>
        <v>0</v>
      </c>
      <c r="M329" s="235">
        <f t="shared" si="13"/>
        <v>0</v>
      </c>
      <c r="N329" s="236"/>
    </row>
    <row r="330" ht="28.5" customHeight="1" spans="1:14">
      <c r="A330" s="36">
        <v>325</v>
      </c>
      <c r="B330" s="165"/>
      <c r="C330" s="166"/>
      <c r="D330" s="166"/>
      <c r="E330" s="166"/>
      <c r="F330" s="166"/>
      <c r="G330" s="223"/>
      <c r="H330" s="224"/>
      <c r="I330" s="224"/>
      <c r="J330" s="176"/>
      <c r="K330" s="176"/>
      <c r="L330" s="174">
        <f t="shared" si="12"/>
        <v>0</v>
      </c>
      <c r="M330" s="235">
        <f t="shared" si="13"/>
        <v>0</v>
      </c>
      <c r="N330" s="236"/>
    </row>
    <row r="331" ht="28.5" customHeight="1" spans="1:14">
      <c r="A331" s="36">
        <v>326</v>
      </c>
      <c r="B331" s="165"/>
      <c r="C331" s="166"/>
      <c r="D331" s="166"/>
      <c r="E331" s="166"/>
      <c r="F331" s="166"/>
      <c r="G331" s="223"/>
      <c r="H331" s="224"/>
      <c r="I331" s="224"/>
      <c r="J331" s="176"/>
      <c r="K331" s="176"/>
      <c r="L331" s="174">
        <f t="shared" si="12"/>
        <v>0</v>
      </c>
      <c r="M331" s="235">
        <f t="shared" si="13"/>
        <v>0</v>
      </c>
      <c r="N331" s="236"/>
    </row>
    <row r="332" ht="28.5" customHeight="1" spans="1:14">
      <c r="A332" s="36">
        <v>327</v>
      </c>
      <c r="B332" s="165"/>
      <c r="C332" s="166"/>
      <c r="D332" s="166"/>
      <c r="E332" s="166"/>
      <c r="F332" s="166"/>
      <c r="G332" s="223"/>
      <c r="H332" s="224"/>
      <c r="I332" s="224"/>
      <c r="J332" s="176"/>
      <c r="K332" s="176"/>
      <c r="L332" s="174">
        <f t="shared" si="12"/>
        <v>0</v>
      </c>
      <c r="M332" s="235">
        <f t="shared" si="13"/>
        <v>0</v>
      </c>
      <c r="N332" s="236"/>
    </row>
    <row r="333" ht="28.5" customHeight="1" spans="1:14">
      <c r="A333" s="36">
        <v>328</v>
      </c>
      <c r="B333" s="165"/>
      <c r="C333" s="166"/>
      <c r="D333" s="166"/>
      <c r="E333" s="166"/>
      <c r="F333" s="166"/>
      <c r="G333" s="223"/>
      <c r="H333" s="224"/>
      <c r="I333" s="224"/>
      <c r="J333" s="176"/>
      <c r="K333" s="176"/>
      <c r="L333" s="174">
        <f t="shared" si="12"/>
        <v>0</v>
      </c>
      <c r="M333" s="235">
        <f t="shared" si="13"/>
        <v>0</v>
      </c>
      <c r="N333" s="236"/>
    </row>
    <row r="334" ht="28.5" customHeight="1" spans="1:14">
      <c r="A334" s="36">
        <v>329</v>
      </c>
      <c r="B334" s="165"/>
      <c r="C334" s="166"/>
      <c r="D334" s="166"/>
      <c r="E334" s="166"/>
      <c r="F334" s="166"/>
      <c r="G334" s="223"/>
      <c r="H334" s="224"/>
      <c r="I334" s="224"/>
      <c r="J334" s="176"/>
      <c r="K334" s="176"/>
      <c r="L334" s="174">
        <f t="shared" si="12"/>
        <v>0</v>
      </c>
      <c r="M334" s="235">
        <f t="shared" si="13"/>
        <v>0</v>
      </c>
      <c r="N334" s="236"/>
    </row>
    <row r="335" ht="28.5" customHeight="1" spans="1:14">
      <c r="A335" s="36">
        <v>330</v>
      </c>
      <c r="B335" s="165"/>
      <c r="C335" s="166"/>
      <c r="D335" s="166"/>
      <c r="E335" s="166"/>
      <c r="F335" s="166"/>
      <c r="G335" s="223"/>
      <c r="H335" s="224"/>
      <c r="I335" s="224"/>
      <c r="J335" s="176"/>
      <c r="K335" s="176"/>
      <c r="L335" s="174">
        <f t="shared" si="12"/>
        <v>0</v>
      </c>
      <c r="M335" s="235">
        <f t="shared" si="13"/>
        <v>0</v>
      </c>
      <c r="N335" s="236"/>
    </row>
    <row r="336" ht="28.5" customHeight="1" spans="1:14">
      <c r="A336" s="36">
        <v>331</v>
      </c>
      <c r="B336" s="165"/>
      <c r="C336" s="166"/>
      <c r="D336" s="166"/>
      <c r="E336" s="166"/>
      <c r="F336" s="166"/>
      <c r="G336" s="223"/>
      <c r="H336" s="224"/>
      <c r="I336" s="224"/>
      <c r="J336" s="176"/>
      <c r="K336" s="176"/>
      <c r="L336" s="174">
        <f t="shared" si="12"/>
        <v>0</v>
      </c>
      <c r="M336" s="235">
        <f t="shared" si="13"/>
        <v>0</v>
      </c>
      <c r="N336" s="236"/>
    </row>
    <row r="337" ht="28.5" customHeight="1" spans="1:14">
      <c r="A337" s="36">
        <v>332</v>
      </c>
      <c r="B337" s="165"/>
      <c r="C337" s="166"/>
      <c r="D337" s="166"/>
      <c r="E337" s="166"/>
      <c r="F337" s="166"/>
      <c r="G337" s="223"/>
      <c r="H337" s="224"/>
      <c r="I337" s="224"/>
      <c r="J337" s="176"/>
      <c r="K337" s="176"/>
      <c r="L337" s="174">
        <f t="shared" si="12"/>
        <v>0</v>
      </c>
      <c r="M337" s="235">
        <f t="shared" si="13"/>
        <v>0</v>
      </c>
      <c r="N337" s="236"/>
    </row>
    <row r="338" ht="28.5" customHeight="1" spans="1:14">
      <c r="A338" s="36">
        <v>333</v>
      </c>
      <c r="B338" s="165"/>
      <c r="C338" s="166"/>
      <c r="D338" s="166"/>
      <c r="E338" s="166"/>
      <c r="F338" s="166"/>
      <c r="G338" s="223"/>
      <c r="H338" s="224"/>
      <c r="I338" s="224"/>
      <c r="J338" s="176"/>
      <c r="K338" s="176"/>
      <c r="L338" s="174">
        <f t="shared" si="12"/>
        <v>0</v>
      </c>
      <c r="M338" s="235">
        <f t="shared" si="13"/>
        <v>0</v>
      </c>
      <c r="N338" s="236"/>
    </row>
    <row r="339" ht="28.5" customHeight="1" spans="1:14">
      <c r="A339" s="36">
        <v>334</v>
      </c>
      <c r="B339" s="165"/>
      <c r="C339" s="166"/>
      <c r="D339" s="166"/>
      <c r="E339" s="166"/>
      <c r="F339" s="166"/>
      <c r="G339" s="223"/>
      <c r="H339" s="224"/>
      <c r="I339" s="224"/>
      <c r="J339" s="176"/>
      <c r="K339" s="176"/>
      <c r="L339" s="174">
        <f t="shared" si="12"/>
        <v>0</v>
      </c>
      <c r="M339" s="235">
        <f t="shared" si="13"/>
        <v>0</v>
      </c>
      <c r="N339" s="236"/>
    </row>
    <row r="340" ht="28.5" customHeight="1" spans="1:14">
      <c r="A340" s="36">
        <v>335</v>
      </c>
      <c r="B340" s="165"/>
      <c r="C340" s="166"/>
      <c r="D340" s="166"/>
      <c r="E340" s="166"/>
      <c r="F340" s="166"/>
      <c r="G340" s="223"/>
      <c r="H340" s="224"/>
      <c r="I340" s="224"/>
      <c r="J340" s="176"/>
      <c r="K340" s="176"/>
      <c r="L340" s="174">
        <f t="shared" si="12"/>
        <v>0</v>
      </c>
      <c r="M340" s="235">
        <f t="shared" si="13"/>
        <v>0</v>
      </c>
      <c r="N340" s="236"/>
    </row>
    <row r="341" ht="28.5" customHeight="1" spans="1:14">
      <c r="A341" s="36">
        <v>336</v>
      </c>
      <c r="B341" s="165"/>
      <c r="C341" s="166"/>
      <c r="D341" s="166"/>
      <c r="E341" s="166"/>
      <c r="F341" s="166"/>
      <c r="G341" s="223"/>
      <c r="H341" s="224"/>
      <c r="I341" s="224"/>
      <c r="J341" s="176"/>
      <c r="K341" s="176"/>
      <c r="L341" s="174">
        <f t="shared" si="12"/>
        <v>0</v>
      </c>
      <c r="M341" s="235">
        <f t="shared" si="13"/>
        <v>0</v>
      </c>
      <c r="N341" s="236"/>
    </row>
    <row r="342" ht="28.5" customHeight="1" spans="1:14">
      <c r="A342" s="36">
        <v>337</v>
      </c>
      <c r="B342" s="165"/>
      <c r="C342" s="166"/>
      <c r="D342" s="166"/>
      <c r="E342" s="166"/>
      <c r="F342" s="166"/>
      <c r="G342" s="223"/>
      <c r="H342" s="224"/>
      <c r="I342" s="224"/>
      <c r="J342" s="176"/>
      <c r="K342" s="176"/>
      <c r="L342" s="174">
        <f t="shared" si="12"/>
        <v>0</v>
      </c>
      <c r="M342" s="235">
        <f t="shared" si="13"/>
        <v>0</v>
      </c>
      <c r="N342" s="236"/>
    </row>
    <row r="343" ht="28.5" customHeight="1" spans="1:14">
      <c r="A343" s="36">
        <v>338</v>
      </c>
      <c r="B343" s="165"/>
      <c r="C343" s="166"/>
      <c r="D343" s="166"/>
      <c r="E343" s="166"/>
      <c r="F343" s="166"/>
      <c r="G343" s="223"/>
      <c r="H343" s="224"/>
      <c r="I343" s="224"/>
      <c r="J343" s="176"/>
      <c r="K343" s="176"/>
      <c r="L343" s="174">
        <f t="shared" si="12"/>
        <v>0</v>
      </c>
      <c r="M343" s="235">
        <f t="shared" si="13"/>
        <v>0</v>
      </c>
      <c r="N343" s="236"/>
    </row>
    <row r="344" ht="28.5" customHeight="1" spans="1:14">
      <c r="A344" s="36">
        <v>339</v>
      </c>
      <c r="B344" s="165"/>
      <c r="C344" s="166"/>
      <c r="D344" s="166"/>
      <c r="E344" s="166"/>
      <c r="F344" s="166"/>
      <c r="G344" s="223"/>
      <c r="H344" s="224"/>
      <c r="I344" s="224"/>
      <c r="J344" s="176"/>
      <c r="K344" s="176"/>
      <c r="L344" s="174">
        <f t="shared" si="12"/>
        <v>0</v>
      </c>
      <c r="M344" s="235">
        <f t="shared" si="13"/>
        <v>0</v>
      </c>
      <c r="N344" s="236"/>
    </row>
    <row r="345" ht="28.5" customHeight="1" spans="1:14">
      <c r="A345" s="36">
        <v>340</v>
      </c>
      <c r="B345" s="165"/>
      <c r="C345" s="166"/>
      <c r="D345" s="166"/>
      <c r="E345" s="166"/>
      <c r="F345" s="166"/>
      <c r="G345" s="223"/>
      <c r="H345" s="224"/>
      <c r="I345" s="224"/>
      <c r="J345" s="176"/>
      <c r="K345" s="176"/>
      <c r="L345" s="174">
        <f t="shared" si="12"/>
        <v>0</v>
      </c>
      <c r="M345" s="235">
        <f t="shared" si="13"/>
        <v>0</v>
      </c>
      <c r="N345" s="236"/>
    </row>
    <row r="346" ht="28.5" customHeight="1" spans="1:14">
      <c r="A346" s="36">
        <v>341</v>
      </c>
      <c r="B346" s="165"/>
      <c r="C346" s="166"/>
      <c r="D346" s="166"/>
      <c r="E346" s="166"/>
      <c r="F346" s="166"/>
      <c r="G346" s="223"/>
      <c r="H346" s="224"/>
      <c r="I346" s="224"/>
      <c r="J346" s="176"/>
      <c r="K346" s="176"/>
      <c r="L346" s="174">
        <f t="shared" si="12"/>
        <v>0</v>
      </c>
      <c r="M346" s="235">
        <f t="shared" si="13"/>
        <v>0</v>
      </c>
      <c r="N346" s="236"/>
    </row>
    <row r="347" ht="28.5" customHeight="1" spans="1:14">
      <c r="A347" s="36">
        <v>342</v>
      </c>
      <c r="B347" s="165"/>
      <c r="C347" s="166"/>
      <c r="D347" s="166"/>
      <c r="E347" s="166"/>
      <c r="F347" s="166"/>
      <c r="G347" s="223"/>
      <c r="H347" s="224"/>
      <c r="I347" s="224"/>
      <c r="J347" s="176"/>
      <c r="K347" s="176"/>
      <c r="L347" s="174">
        <f t="shared" ref="L347:L410" si="14">IFERROR(E347*K347,"")</f>
        <v>0</v>
      </c>
      <c r="M347" s="235">
        <f t="shared" ref="M347:M410" si="15">E347*G347</f>
        <v>0</v>
      </c>
      <c r="N347" s="236"/>
    </row>
    <row r="348" ht="28.5" customHeight="1" spans="1:14">
      <c r="A348" s="36">
        <v>343</v>
      </c>
      <c r="B348" s="165"/>
      <c r="C348" s="166"/>
      <c r="D348" s="166"/>
      <c r="E348" s="166"/>
      <c r="F348" s="166"/>
      <c r="G348" s="223"/>
      <c r="H348" s="224"/>
      <c r="I348" s="224"/>
      <c r="J348" s="176"/>
      <c r="K348" s="176"/>
      <c r="L348" s="174">
        <f t="shared" si="14"/>
        <v>0</v>
      </c>
      <c r="M348" s="235">
        <f t="shared" si="15"/>
        <v>0</v>
      </c>
      <c r="N348" s="236"/>
    </row>
    <row r="349" ht="28.5" customHeight="1" spans="1:14">
      <c r="A349" s="36">
        <v>344</v>
      </c>
      <c r="B349" s="165"/>
      <c r="C349" s="166"/>
      <c r="D349" s="166"/>
      <c r="E349" s="166"/>
      <c r="F349" s="166"/>
      <c r="G349" s="223"/>
      <c r="H349" s="224"/>
      <c r="I349" s="224"/>
      <c r="J349" s="176"/>
      <c r="K349" s="176"/>
      <c r="L349" s="174">
        <f t="shared" si="14"/>
        <v>0</v>
      </c>
      <c r="M349" s="235">
        <f t="shared" si="15"/>
        <v>0</v>
      </c>
      <c r="N349" s="236"/>
    </row>
    <row r="350" ht="28.5" customHeight="1" spans="1:14">
      <c r="A350" s="36">
        <v>345</v>
      </c>
      <c r="B350" s="165"/>
      <c r="C350" s="166"/>
      <c r="D350" s="166"/>
      <c r="E350" s="166"/>
      <c r="F350" s="166"/>
      <c r="G350" s="223"/>
      <c r="H350" s="224"/>
      <c r="I350" s="224"/>
      <c r="J350" s="176"/>
      <c r="K350" s="176"/>
      <c r="L350" s="174">
        <f t="shared" si="14"/>
        <v>0</v>
      </c>
      <c r="M350" s="235">
        <f t="shared" si="15"/>
        <v>0</v>
      </c>
      <c r="N350" s="236"/>
    </row>
    <row r="351" ht="28.5" customHeight="1" spans="1:14">
      <c r="A351" s="36">
        <v>346</v>
      </c>
      <c r="B351" s="165"/>
      <c r="C351" s="166"/>
      <c r="D351" s="166"/>
      <c r="E351" s="166"/>
      <c r="F351" s="166"/>
      <c r="G351" s="223"/>
      <c r="H351" s="224"/>
      <c r="I351" s="224"/>
      <c r="J351" s="176"/>
      <c r="K351" s="176"/>
      <c r="L351" s="174">
        <f t="shared" si="14"/>
        <v>0</v>
      </c>
      <c r="M351" s="235">
        <f t="shared" si="15"/>
        <v>0</v>
      </c>
      <c r="N351" s="236"/>
    </row>
    <row r="352" ht="28.5" customHeight="1" spans="1:14">
      <c r="A352" s="36">
        <v>347</v>
      </c>
      <c r="B352" s="165"/>
      <c r="C352" s="166"/>
      <c r="D352" s="166"/>
      <c r="E352" s="166"/>
      <c r="F352" s="166"/>
      <c r="G352" s="223"/>
      <c r="H352" s="224"/>
      <c r="I352" s="224"/>
      <c r="J352" s="176"/>
      <c r="K352" s="176"/>
      <c r="L352" s="174">
        <f t="shared" si="14"/>
        <v>0</v>
      </c>
      <c r="M352" s="235">
        <f t="shared" si="15"/>
        <v>0</v>
      </c>
      <c r="N352" s="236"/>
    </row>
    <row r="353" ht="28.5" customHeight="1" spans="1:14">
      <c r="A353" s="36">
        <v>348</v>
      </c>
      <c r="B353" s="165"/>
      <c r="C353" s="166"/>
      <c r="D353" s="166"/>
      <c r="E353" s="166"/>
      <c r="F353" s="166"/>
      <c r="G353" s="223"/>
      <c r="H353" s="224"/>
      <c r="I353" s="224"/>
      <c r="J353" s="176"/>
      <c r="K353" s="176"/>
      <c r="L353" s="174">
        <f t="shared" si="14"/>
        <v>0</v>
      </c>
      <c r="M353" s="235">
        <f t="shared" si="15"/>
        <v>0</v>
      </c>
      <c r="N353" s="236"/>
    </row>
    <row r="354" ht="28.5" customHeight="1" spans="1:14">
      <c r="A354" s="36">
        <v>349</v>
      </c>
      <c r="B354" s="165"/>
      <c r="C354" s="166"/>
      <c r="D354" s="166"/>
      <c r="E354" s="166"/>
      <c r="F354" s="166"/>
      <c r="G354" s="223"/>
      <c r="H354" s="224"/>
      <c r="I354" s="224"/>
      <c r="J354" s="176"/>
      <c r="K354" s="176"/>
      <c r="L354" s="174">
        <f t="shared" si="14"/>
        <v>0</v>
      </c>
      <c r="M354" s="235">
        <f t="shared" si="15"/>
        <v>0</v>
      </c>
      <c r="N354" s="236"/>
    </row>
    <row r="355" ht="28.5" customHeight="1" spans="1:14">
      <c r="A355" s="36">
        <v>350</v>
      </c>
      <c r="B355" s="165"/>
      <c r="C355" s="166"/>
      <c r="D355" s="166"/>
      <c r="E355" s="166"/>
      <c r="F355" s="166"/>
      <c r="G355" s="223"/>
      <c r="H355" s="224"/>
      <c r="I355" s="224"/>
      <c r="J355" s="176"/>
      <c r="K355" s="176"/>
      <c r="L355" s="174">
        <f t="shared" si="14"/>
        <v>0</v>
      </c>
      <c r="M355" s="235">
        <f t="shared" si="15"/>
        <v>0</v>
      </c>
      <c r="N355" s="236"/>
    </row>
    <row r="356" ht="28.5" customHeight="1" spans="1:14">
      <c r="A356" s="36">
        <v>351</v>
      </c>
      <c r="B356" s="165"/>
      <c r="C356" s="166"/>
      <c r="D356" s="166"/>
      <c r="E356" s="166"/>
      <c r="F356" s="166"/>
      <c r="G356" s="223"/>
      <c r="H356" s="224"/>
      <c r="I356" s="224"/>
      <c r="J356" s="176"/>
      <c r="K356" s="176"/>
      <c r="L356" s="174">
        <f t="shared" si="14"/>
        <v>0</v>
      </c>
      <c r="M356" s="235">
        <f t="shared" si="15"/>
        <v>0</v>
      </c>
      <c r="N356" s="236"/>
    </row>
    <row r="357" ht="28.5" customHeight="1" spans="1:14">
      <c r="A357" s="36">
        <v>352</v>
      </c>
      <c r="B357" s="165"/>
      <c r="C357" s="166"/>
      <c r="D357" s="166"/>
      <c r="E357" s="166"/>
      <c r="F357" s="166"/>
      <c r="G357" s="223"/>
      <c r="H357" s="224"/>
      <c r="I357" s="224"/>
      <c r="J357" s="176"/>
      <c r="K357" s="176"/>
      <c r="L357" s="174">
        <f t="shared" si="14"/>
        <v>0</v>
      </c>
      <c r="M357" s="235">
        <f t="shared" si="15"/>
        <v>0</v>
      </c>
      <c r="N357" s="236"/>
    </row>
    <row r="358" ht="28.5" customHeight="1" spans="1:14">
      <c r="A358" s="36">
        <v>353</v>
      </c>
      <c r="B358" s="165"/>
      <c r="C358" s="166"/>
      <c r="D358" s="166"/>
      <c r="E358" s="166"/>
      <c r="F358" s="166"/>
      <c r="G358" s="223"/>
      <c r="H358" s="224"/>
      <c r="I358" s="224"/>
      <c r="J358" s="176"/>
      <c r="K358" s="176"/>
      <c r="L358" s="174">
        <f t="shared" si="14"/>
        <v>0</v>
      </c>
      <c r="M358" s="235">
        <f t="shared" si="15"/>
        <v>0</v>
      </c>
      <c r="N358" s="236"/>
    </row>
    <row r="359" ht="28.5" customHeight="1" spans="1:14">
      <c r="A359" s="36">
        <v>354</v>
      </c>
      <c r="B359" s="165"/>
      <c r="C359" s="166"/>
      <c r="D359" s="166"/>
      <c r="E359" s="166"/>
      <c r="F359" s="166"/>
      <c r="G359" s="223"/>
      <c r="H359" s="224"/>
      <c r="I359" s="224"/>
      <c r="J359" s="176"/>
      <c r="K359" s="176"/>
      <c r="L359" s="174">
        <f t="shared" si="14"/>
        <v>0</v>
      </c>
      <c r="M359" s="235">
        <f t="shared" si="15"/>
        <v>0</v>
      </c>
      <c r="N359" s="236"/>
    </row>
    <row r="360" ht="28.5" customHeight="1" spans="1:14">
      <c r="A360" s="36">
        <v>355</v>
      </c>
      <c r="B360" s="165"/>
      <c r="C360" s="166"/>
      <c r="D360" s="166"/>
      <c r="E360" s="166"/>
      <c r="F360" s="166"/>
      <c r="G360" s="223"/>
      <c r="H360" s="224"/>
      <c r="I360" s="224"/>
      <c r="J360" s="176"/>
      <c r="K360" s="176"/>
      <c r="L360" s="174">
        <f t="shared" si="14"/>
        <v>0</v>
      </c>
      <c r="M360" s="235">
        <f t="shared" si="15"/>
        <v>0</v>
      </c>
      <c r="N360" s="236"/>
    </row>
    <row r="361" ht="28.5" customHeight="1" spans="1:14">
      <c r="A361" s="36">
        <v>356</v>
      </c>
      <c r="B361" s="165"/>
      <c r="C361" s="166"/>
      <c r="D361" s="166"/>
      <c r="E361" s="166"/>
      <c r="F361" s="166"/>
      <c r="G361" s="223"/>
      <c r="H361" s="224"/>
      <c r="I361" s="224"/>
      <c r="J361" s="176"/>
      <c r="K361" s="176"/>
      <c r="L361" s="174">
        <f t="shared" si="14"/>
        <v>0</v>
      </c>
      <c r="M361" s="235">
        <f t="shared" si="15"/>
        <v>0</v>
      </c>
      <c r="N361" s="236"/>
    </row>
    <row r="362" ht="28.5" customHeight="1" spans="1:14">
      <c r="A362" s="36">
        <v>357</v>
      </c>
      <c r="B362" s="165"/>
      <c r="C362" s="166"/>
      <c r="D362" s="166"/>
      <c r="E362" s="166"/>
      <c r="F362" s="166"/>
      <c r="G362" s="223"/>
      <c r="H362" s="224"/>
      <c r="I362" s="224"/>
      <c r="J362" s="176"/>
      <c r="K362" s="176"/>
      <c r="L362" s="174">
        <f t="shared" si="14"/>
        <v>0</v>
      </c>
      <c r="M362" s="235">
        <f t="shared" si="15"/>
        <v>0</v>
      </c>
      <c r="N362" s="236"/>
    </row>
    <row r="363" ht="28.5" customHeight="1" spans="1:14">
      <c r="A363" s="36">
        <v>358</v>
      </c>
      <c r="B363" s="165"/>
      <c r="C363" s="166"/>
      <c r="D363" s="166"/>
      <c r="E363" s="166"/>
      <c r="F363" s="166"/>
      <c r="G363" s="223"/>
      <c r="H363" s="224"/>
      <c r="I363" s="224"/>
      <c r="J363" s="176"/>
      <c r="K363" s="176"/>
      <c r="L363" s="174">
        <f t="shared" si="14"/>
        <v>0</v>
      </c>
      <c r="M363" s="235">
        <f t="shared" si="15"/>
        <v>0</v>
      </c>
      <c r="N363" s="236"/>
    </row>
    <row r="364" ht="28.5" customHeight="1" spans="1:14">
      <c r="A364" s="36">
        <v>359</v>
      </c>
      <c r="B364" s="165"/>
      <c r="C364" s="166"/>
      <c r="D364" s="166"/>
      <c r="E364" s="166"/>
      <c r="F364" s="166"/>
      <c r="G364" s="223"/>
      <c r="H364" s="224"/>
      <c r="I364" s="224"/>
      <c r="J364" s="176"/>
      <c r="K364" s="176"/>
      <c r="L364" s="174">
        <f t="shared" si="14"/>
        <v>0</v>
      </c>
      <c r="M364" s="235">
        <f t="shared" si="15"/>
        <v>0</v>
      </c>
      <c r="N364" s="236"/>
    </row>
    <row r="365" ht="28.5" customHeight="1" spans="1:14">
      <c r="A365" s="36">
        <v>360</v>
      </c>
      <c r="B365" s="165"/>
      <c r="C365" s="166"/>
      <c r="D365" s="166"/>
      <c r="E365" s="166"/>
      <c r="F365" s="166"/>
      <c r="G365" s="223"/>
      <c r="H365" s="224"/>
      <c r="I365" s="224"/>
      <c r="J365" s="176"/>
      <c r="K365" s="176"/>
      <c r="L365" s="174">
        <f t="shared" si="14"/>
        <v>0</v>
      </c>
      <c r="M365" s="235">
        <f t="shared" si="15"/>
        <v>0</v>
      </c>
      <c r="N365" s="236"/>
    </row>
    <row r="366" ht="28.5" customHeight="1" spans="1:14">
      <c r="A366" s="36">
        <v>361</v>
      </c>
      <c r="B366" s="165"/>
      <c r="C366" s="166"/>
      <c r="D366" s="166"/>
      <c r="E366" s="166"/>
      <c r="F366" s="166"/>
      <c r="G366" s="223"/>
      <c r="H366" s="224"/>
      <c r="I366" s="224"/>
      <c r="J366" s="176"/>
      <c r="K366" s="176"/>
      <c r="L366" s="174">
        <f t="shared" si="14"/>
        <v>0</v>
      </c>
      <c r="M366" s="235">
        <f t="shared" si="15"/>
        <v>0</v>
      </c>
      <c r="N366" s="236"/>
    </row>
    <row r="367" ht="28.5" customHeight="1" spans="1:14">
      <c r="A367" s="36">
        <v>362</v>
      </c>
      <c r="B367" s="165"/>
      <c r="C367" s="166"/>
      <c r="D367" s="166"/>
      <c r="E367" s="166"/>
      <c r="F367" s="166"/>
      <c r="G367" s="223"/>
      <c r="H367" s="224"/>
      <c r="I367" s="224"/>
      <c r="J367" s="176"/>
      <c r="K367" s="176"/>
      <c r="L367" s="174">
        <f t="shared" si="14"/>
        <v>0</v>
      </c>
      <c r="M367" s="235">
        <f t="shared" si="15"/>
        <v>0</v>
      </c>
      <c r="N367" s="236"/>
    </row>
    <row r="368" ht="28.5" customHeight="1" spans="1:14">
      <c r="A368" s="36">
        <v>363</v>
      </c>
      <c r="B368" s="165"/>
      <c r="C368" s="166"/>
      <c r="D368" s="166"/>
      <c r="E368" s="166"/>
      <c r="F368" s="166"/>
      <c r="G368" s="223"/>
      <c r="H368" s="224"/>
      <c r="I368" s="224"/>
      <c r="J368" s="176"/>
      <c r="K368" s="176"/>
      <c r="L368" s="174">
        <f t="shared" si="14"/>
        <v>0</v>
      </c>
      <c r="M368" s="235">
        <f t="shared" si="15"/>
        <v>0</v>
      </c>
      <c r="N368" s="236"/>
    </row>
    <row r="369" ht="28.5" customHeight="1" spans="1:14">
      <c r="A369" s="36">
        <v>364</v>
      </c>
      <c r="B369" s="165"/>
      <c r="C369" s="166"/>
      <c r="D369" s="166"/>
      <c r="E369" s="166"/>
      <c r="F369" s="166"/>
      <c r="G369" s="223"/>
      <c r="H369" s="224"/>
      <c r="I369" s="224"/>
      <c r="J369" s="176"/>
      <c r="K369" s="176"/>
      <c r="L369" s="174">
        <f t="shared" si="14"/>
        <v>0</v>
      </c>
      <c r="M369" s="235">
        <f t="shared" si="15"/>
        <v>0</v>
      </c>
      <c r="N369" s="236"/>
    </row>
    <row r="370" ht="28.5" customHeight="1" spans="1:14">
      <c r="A370" s="36">
        <v>365</v>
      </c>
      <c r="B370" s="165"/>
      <c r="C370" s="166"/>
      <c r="D370" s="166"/>
      <c r="E370" s="166"/>
      <c r="F370" s="166"/>
      <c r="G370" s="223"/>
      <c r="H370" s="224"/>
      <c r="I370" s="224"/>
      <c r="J370" s="176"/>
      <c r="K370" s="176"/>
      <c r="L370" s="174">
        <f t="shared" si="14"/>
        <v>0</v>
      </c>
      <c r="M370" s="235">
        <f t="shared" si="15"/>
        <v>0</v>
      </c>
      <c r="N370" s="236"/>
    </row>
    <row r="371" ht="28.5" customHeight="1" spans="1:14">
      <c r="A371" s="36">
        <v>366</v>
      </c>
      <c r="B371" s="165"/>
      <c r="C371" s="166"/>
      <c r="D371" s="166"/>
      <c r="E371" s="166"/>
      <c r="F371" s="166"/>
      <c r="G371" s="223"/>
      <c r="H371" s="224"/>
      <c r="I371" s="224"/>
      <c r="J371" s="176"/>
      <c r="K371" s="176"/>
      <c r="L371" s="174">
        <f t="shared" si="14"/>
        <v>0</v>
      </c>
      <c r="M371" s="235">
        <f t="shared" si="15"/>
        <v>0</v>
      </c>
      <c r="N371" s="236"/>
    </row>
    <row r="372" ht="28.5" customHeight="1" spans="1:14">
      <c r="A372" s="36">
        <v>367</v>
      </c>
      <c r="B372" s="165"/>
      <c r="C372" s="166"/>
      <c r="D372" s="166"/>
      <c r="E372" s="166"/>
      <c r="F372" s="166"/>
      <c r="G372" s="223"/>
      <c r="H372" s="224"/>
      <c r="I372" s="224"/>
      <c r="J372" s="176"/>
      <c r="K372" s="176"/>
      <c r="L372" s="174">
        <f t="shared" si="14"/>
        <v>0</v>
      </c>
      <c r="M372" s="235">
        <f t="shared" si="15"/>
        <v>0</v>
      </c>
      <c r="N372" s="236"/>
    </row>
    <row r="373" ht="28.5" customHeight="1" spans="1:14">
      <c r="A373" s="36">
        <v>368</v>
      </c>
      <c r="B373" s="165"/>
      <c r="C373" s="166"/>
      <c r="D373" s="166"/>
      <c r="E373" s="166"/>
      <c r="F373" s="166"/>
      <c r="G373" s="223"/>
      <c r="H373" s="224"/>
      <c r="I373" s="224"/>
      <c r="J373" s="176"/>
      <c r="K373" s="176"/>
      <c r="L373" s="174">
        <f t="shared" si="14"/>
        <v>0</v>
      </c>
      <c r="M373" s="235">
        <f t="shared" si="15"/>
        <v>0</v>
      </c>
      <c r="N373" s="236"/>
    </row>
    <row r="374" ht="28.5" customHeight="1" spans="1:14">
      <c r="A374" s="36">
        <v>369</v>
      </c>
      <c r="B374" s="165"/>
      <c r="C374" s="166"/>
      <c r="D374" s="166"/>
      <c r="E374" s="166"/>
      <c r="F374" s="166"/>
      <c r="G374" s="223"/>
      <c r="H374" s="224"/>
      <c r="I374" s="224"/>
      <c r="J374" s="176"/>
      <c r="K374" s="176"/>
      <c r="L374" s="174">
        <f t="shared" si="14"/>
        <v>0</v>
      </c>
      <c r="M374" s="235">
        <f t="shared" si="15"/>
        <v>0</v>
      </c>
      <c r="N374" s="236"/>
    </row>
    <row r="375" ht="28.5" customHeight="1" spans="1:14">
      <c r="A375" s="36">
        <v>370</v>
      </c>
      <c r="B375" s="165"/>
      <c r="C375" s="166"/>
      <c r="D375" s="166"/>
      <c r="E375" s="166"/>
      <c r="F375" s="166"/>
      <c r="G375" s="223"/>
      <c r="H375" s="224"/>
      <c r="I375" s="224"/>
      <c r="J375" s="176"/>
      <c r="K375" s="176"/>
      <c r="L375" s="174">
        <f t="shared" si="14"/>
        <v>0</v>
      </c>
      <c r="M375" s="235">
        <f t="shared" si="15"/>
        <v>0</v>
      </c>
      <c r="N375" s="236"/>
    </row>
    <row r="376" ht="28.5" customHeight="1" spans="1:14">
      <c r="A376" s="36">
        <v>371</v>
      </c>
      <c r="B376" s="165"/>
      <c r="C376" s="166"/>
      <c r="D376" s="166"/>
      <c r="E376" s="166"/>
      <c r="F376" s="166"/>
      <c r="G376" s="223"/>
      <c r="H376" s="224"/>
      <c r="I376" s="224"/>
      <c r="J376" s="176"/>
      <c r="K376" s="176"/>
      <c r="L376" s="174">
        <f t="shared" si="14"/>
        <v>0</v>
      </c>
      <c r="M376" s="235">
        <f t="shared" si="15"/>
        <v>0</v>
      </c>
      <c r="N376" s="236"/>
    </row>
    <row r="377" ht="28.5" customHeight="1" spans="1:14">
      <c r="A377" s="36">
        <v>372</v>
      </c>
      <c r="B377" s="165"/>
      <c r="C377" s="166"/>
      <c r="D377" s="166"/>
      <c r="E377" s="166"/>
      <c r="F377" s="166"/>
      <c r="G377" s="223"/>
      <c r="H377" s="224"/>
      <c r="I377" s="224"/>
      <c r="J377" s="176"/>
      <c r="K377" s="176"/>
      <c r="L377" s="174">
        <f t="shared" si="14"/>
        <v>0</v>
      </c>
      <c r="M377" s="235">
        <f t="shared" si="15"/>
        <v>0</v>
      </c>
      <c r="N377" s="236"/>
    </row>
    <row r="378" ht="28.5" customHeight="1" spans="1:14">
      <c r="A378" s="36">
        <v>373</v>
      </c>
      <c r="B378" s="165"/>
      <c r="C378" s="166"/>
      <c r="D378" s="166"/>
      <c r="E378" s="166"/>
      <c r="F378" s="166"/>
      <c r="G378" s="223"/>
      <c r="H378" s="224"/>
      <c r="I378" s="224"/>
      <c r="J378" s="176"/>
      <c r="K378" s="176"/>
      <c r="L378" s="174">
        <f t="shared" si="14"/>
        <v>0</v>
      </c>
      <c r="M378" s="235">
        <f t="shared" si="15"/>
        <v>0</v>
      </c>
      <c r="N378" s="236"/>
    </row>
    <row r="379" ht="28.5" customHeight="1" spans="1:14">
      <c r="A379" s="36">
        <v>374</v>
      </c>
      <c r="B379" s="165"/>
      <c r="C379" s="166"/>
      <c r="D379" s="166"/>
      <c r="E379" s="166"/>
      <c r="F379" s="166"/>
      <c r="G379" s="223"/>
      <c r="H379" s="224"/>
      <c r="I379" s="224"/>
      <c r="J379" s="176"/>
      <c r="K379" s="176"/>
      <c r="L379" s="174">
        <f t="shared" si="14"/>
        <v>0</v>
      </c>
      <c r="M379" s="235">
        <f t="shared" si="15"/>
        <v>0</v>
      </c>
      <c r="N379" s="236"/>
    </row>
    <row r="380" ht="28.5" customHeight="1" spans="1:14">
      <c r="A380" s="36">
        <v>375</v>
      </c>
      <c r="B380" s="165"/>
      <c r="C380" s="166"/>
      <c r="D380" s="166"/>
      <c r="E380" s="166"/>
      <c r="F380" s="166"/>
      <c r="G380" s="223"/>
      <c r="H380" s="224"/>
      <c r="I380" s="224"/>
      <c r="J380" s="176"/>
      <c r="K380" s="176"/>
      <c r="L380" s="174">
        <f t="shared" si="14"/>
        <v>0</v>
      </c>
      <c r="M380" s="235">
        <f t="shared" si="15"/>
        <v>0</v>
      </c>
      <c r="N380" s="236"/>
    </row>
    <row r="381" ht="28.5" customHeight="1" spans="1:14">
      <c r="A381" s="36">
        <v>376</v>
      </c>
      <c r="B381" s="165"/>
      <c r="C381" s="166"/>
      <c r="D381" s="166"/>
      <c r="E381" s="166"/>
      <c r="F381" s="166"/>
      <c r="G381" s="223"/>
      <c r="H381" s="224"/>
      <c r="I381" s="224"/>
      <c r="J381" s="176"/>
      <c r="K381" s="176"/>
      <c r="L381" s="174">
        <f t="shared" si="14"/>
        <v>0</v>
      </c>
      <c r="M381" s="235">
        <f t="shared" si="15"/>
        <v>0</v>
      </c>
      <c r="N381" s="236"/>
    </row>
    <row r="382" ht="28.5" customHeight="1" spans="1:14">
      <c r="A382" s="36">
        <v>377</v>
      </c>
      <c r="B382" s="165"/>
      <c r="C382" s="166"/>
      <c r="D382" s="166"/>
      <c r="E382" s="166"/>
      <c r="F382" s="166"/>
      <c r="G382" s="223"/>
      <c r="H382" s="224"/>
      <c r="I382" s="224"/>
      <c r="J382" s="176"/>
      <c r="K382" s="176"/>
      <c r="L382" s="174">
        <f t="shared" si="14"/>
        <v>0</v>
      </c>
      <c r="M382" s="235">
        <f t="shared" si="15"/>
        <v>0</v>
      </c>
      <c r="N382" s="236"/>
    </row>
    <row r="383" ht="28.5" customHeight="1" spans="1:14">
      <c r="A383" s="36">
        <v>378</v>
      </c>
      <c r="B383" s="165"/>
      <c r="C383" s="166"/>
      <c r="D383" s="166"/>
      <c r="E383" s="166"/>
      <c r="F383" s="166"/>
      <c r="G383" s="223"/>
      <c r="H383" s="224"/>
      <c r="I383" s="224"/>
      <c r="J383" s="176"/>
      <c r="K383" s="176"/>
      <c r="L383" s="174">
        <f t="shared" si="14"/>
        <v>0</v>
      </c>
      <c r="M383" s="235">
        <f t="shared" si="15"/>
        <v>0</v>
      </c>
      <c r="N383" s="236"/>
    </row>
    <row r="384" ht="28.5" customHeight="1" spans="1:14">
      <c r="A384" s="36">
        <v>379</v>
      </c>
      <c r="B384" s="165"/>
      <c r="C384" s="166"/>
      <c r="D384" s="166"/>
      <c r="E384" s="166"/>
      <c r="F384" s="166"/>
      <c r="G384" s="223"/>
      <c r="H384" s="224"/>
      <c r="I384" s="224"/>
      <c r="J384" s="176"/>
      <c r="K384" s="176"/>
      <c r="L384" s="174">
        <f t="shared" si="14"/>
        <v>0</v>
      </c>
      <c r="M384" s="235">
        <f t="shared" si="15"/>
        <v>0</v>
      </c>
      <c r="N384" s="236"/>
    </row>
    <row r="385" ht="28.5" customHeight="1" spans="1:14">
      <c r="A385" s="36">
        <v>380</v>
      </c>
      <c r="B385" s="165"/>
      <c r="C385" s="166"/>
      <c r="D385" s="166"/>
      <c r="E385" s="166"/>
      <c r="F385" s="166"/>
      <c r="G385" s="223"/>
      <c r="H385" s="224"/>
      <c r="I385" s="224"/>
      <c r="J385" s="176"/>
      <c r="K385" s="176"/>
      <c r="L385" s="174">
        <f t="shared" si="14"/>
        <v>0</v>
      </c>
      <c r="M385" s="235">
        <f t="shared" si="15"/>
        <v>0</v>
      </c>
      <c r="N385" s="236"/>
    </row>
    <row r="386" ht="28.5" customHeight="1" spans="1:14">
      <c r="A386" s="36">
        <v>381</v>
      </c>
      <c r="B386" s="165"/>
      <c r="C386" s="166"/>
      <c r="D386" s="166"/>
      <c r="E386" s="166"/>
      <c r="F386" s="166"/>
      <c r="G386" s="223"/>
      <c r="H386" s="224"/>
      <c r="I386" s="224"/>
      <c r="J386" s="176"/>
      <c r="K386" s="176"/>
      <c r="L386" s="174">
        <f t="shared" si="14"/>
        <v>0</v>
      </c>
      <c r="M386" s="235">
        <f t="shared" si="15"/>
        <v>0</v>
      </c>
      <c r="N386" s="236"/>
    </row>
    <row r="387" ht="28.5" customHeight="1" spans="1:14">
      <c r="A387" s="36">
        <v>382</v>
      </c>
      <c r="B387" s="165"/>
      <c r="C387" s="166"/>
      <c r="D387" s="166"/>
      <c r="E387" s="166"/>
      <c r="F387" s="166"/>
      <c r="G387" s="223"/>
      <c r="H387" s="224"/>
      <c r="I387" s="224"/>
      <c r="J387" s="176"/>
      <c r="K387" s="176"/>
      <c r="L387" s="174">
        <f t="shared" si="14"/>
        <v>0</v>
      </c>
      <c r="M387" s="235">
        <f t="shared" si="15"/>
        <v>0</v>
      </c>
      <c r="N387" s="236"/>
    </row>
    <row r="388" ht="28.5" customHeight="1" spans="1:14">
      <c r="A388" s="36">
        <v>383</v>
      </c>
      <c r="B388" s="165"/>
      <c r="C388" s="166"/>
      <c r="D388" s="166"/>
      <c r="E388" s="166"/>
      <c r="F388" s="166"/>
      <c r="G388" s="223"/>
      <c r="H388" s="224"/>
      <c r="I388" s="224"/>
      <c r="J388" s="176"/>
      <c r="K388" s="176"/>
      <c r="L388" s="174">
        <f t="shared" si="14"/>
        <v>0</v>
      </c>
      <c r="M388" s="235">
        <f t="shared" si="15"/>
        <v>0</v>
      </c>
      <c r="N388" s="236"/>
    </row>
    <row r="389" ht="28.5" customHeight="1" spans="1:14">
      <c r="A389" s="36">
        <v>384</v>
      </c>
      <c r="B389" s="165"/>
      <c r="C389" s="166"/>
      <c r="D389" s="166"/>
      <c r="E389" s="166"/>
      <c r="F389" s="166"/>
      <c r="G389" s="223"/>
      <c r="H389" s="224"/>
      <c r="I389" s="224"/>
      <c r="J389" s="176"/>
      <c r="K389" s="176"/>
      <c r="L389" s="174">
        <f t="shared" si="14"/>
        <v>0</v>
      </c>
      <c r="M389" s="235">
        <f t="shared" si="15"/>
        <v>0</v>
      </c>
      <c r="N389" s="236"/>
    </row>
    <row r="390" ht="28.5" customHeight="1" spans="1:14">
      <c r="A390" s="36">
        <v>385</v>
      </c>
      <c r="B390" s="165"/>
      <c r="C390" s="166"/>
      <c r="D390" s="166"/>
      <c r="E390" s="166"/>
      <c r="F390" s="166"/>
      <c r="G390" s="223"/>
      <c r="H390" s="224"/>
      <c r="I390" s="224"/>
      <c r="J390" s="176"/>
      <c r="K390" s="176"/>
      <c r="L390" s="174">
        <f t="shared" si="14"/>
        <v>0</v>
      </c>
      <c r="M390" s="235">
        <f t="shared" si="15"/>
        <v>0</v>
      </c>
      <c r="N390" s="236"/>
    </row>
    <row r="391" ht="28.5" customHeight="1" spans="1:14">
      <c r="A391" s="36">
        <v>386</v>
      </c>
      <c r="B391" s="165"/>
      <c r="C391" s="166"/>
      <c r="D391" s="166"/>
      <c r="E391" s="166"/>
      <c r="F391" s="166"/>
      <c r="G391" s="223"/>
      <c r="H391" s="224"/>
      <c r="I391" s="224"/>
      <c r="J391" s="176"/>
      <c r="K391" s="176"/>
      <c r="L391" s="174">
        <f t="shared" si="14"/>
        <v>0</v>
      </c>
      <c r="M391" s="235">
        <f t="shared" si="15"/>
        <v>0</v>
      </c>
      <c r="N391" s="236"/>
    </row>
    <row r="392" ht="28.5" customHeight="1" spans="1:14">
      <c r="A392" s="36">
        <v>387</v>
      </c>
      <c r="B392" s="165"/>
      <c r="C392" s="166"/>
      <c r="D392" s="166"/>
      <c r="E392" s="166"/>
      <c r="F392" s="166"/>
      <c r="G392" s="223"/>
      <c r="H392" s="224"/>
      <c r="I392" s="224"/>
      <c r="J392" s="176"/>
      <c r="K392" s="176"/>
      <c r="L392" s="174">
        <f t="shared" si="14"/>
        <v>0</v>
      </c>
      <c r="M392" s="235">
        <f t="shared" si="15"/>
        <v>0</v>
      </c>
      <c r="N392" s="236"/>
    </row>
    <row r="393" ht="28.5" customHeight="1" spans="1:14">
      <c r="A393" s="36">
        <v>388</v>
      </c>
      <c r="B393" s="165"/>
      <c r="C393" s="166"/>
      <c r="D393" s="166"/>
      <c r="E393" s="166"/>
      <c r="F393" s="166"/>
      <c r="G393" s="223"/>
      <c r="H393" s="224"/>
      <c r="I393" s="224"/>
      <c r="J393" s="176"/>
      <c r="K393" s="176"/>
      <c r="L393" s="174">
        <f t="shared" si="14"/>
        <v>0</v>
      </c>
      <c r="M393" s="235">
        <f t="shared" si="15"/>
        <v>0</v>
      </c>
      <c r="N393" s="236"/>
    </row>
    <row r="394" ht="28.5" customHeight="1" spans="1:14">
      <c r="A394" s="36">
        <v>389</v>
      </c>
      <c r="B394" s="165"/>
      <c r="C394" s="166"/>
      <c r="D394" s="166"/>
      <c r="E394" s="166"/>
      <c r="F394" s="166"/>
      <c r="G394" s="223"/>
      <c r="H394" s="224"/>
      <c r="I394" s="224"/>
      <c r="J394" s="176"/>
      <c r="K394" s="176"/>
      <c r="L394" s="174">
        <f t="shared" si="14"/>
        <v>0</v>
      </c>
      <c r="M394" s="235">
        <f t="shared" si="15"/>
        <v>0</v>
      </c>
      <c r="N394" s="236"/>
    </row>
    <row r="395" ht="28.5" customHeight="1" spans="1:14">
      <c r="A395" s="36">
        <v>390</v>
      </c>
      <c r="B395" s="165"/>
      <c r="C395" s="166"/>
      <c r="D395" s="166"/>
      <c r="E395" s="166"/>
      <c r="F395" s="166"/>
      <c r="G395" s="223"/>
      <c r="H395" s="224"/>
      <c r="I395" s="224"/>
      <c r="J395" s="176"/>
      <c r="K395" s="176"/>
      <c r="L395" s="174">
        <f t="shared" si="14"/>
        <v>0</v>
      </c>
      <c r="M395" s="235">
        <f t="shared" si="15"/>
        <v>0</v>
      </c>
      <c r="N395" s="236"/>
    </row>
    <row r="396" ht="28.5" customHeight="1" spans="1:14">
      <c r="A396" s="36">
        <v>391</v>
      </c>
      <c r="B396" s="165"/>
      <c r="C396" s="166"/>
      <c r="D396" s="166"/>
      <c r="E396" s="166"/>
      <c r="F396" s="166"/>
      <c r="G396" s="223"/>
      <c r="H396" s="224"/>
      <c r="I396" s="224"/>
      <c r="J396" s="176"/>
      <c r="K396" s="176"/>
      <c r="L396" s="174">
        <f t="shared" si="14"/>
        <v>0</v>
      </c>
      <c r="M396" s="235">
        <f t="shared" si="15"/>
        <v>0</v>
      </c>
      <c r="N396" s="236"/>
    </row>
    <row r="397" ht="28.5" customHeight="1" spans="1:14">
      <c r="A397" s="36">
        <v>392</v>
      </c>
      <c r="B397" s="165"/>
      <c r="C397" s="166"/>
      <c r="D397" s="166"/>
      <c r="E397" s="166"/>
      <c r="F397" s="166"/>
      <c r="G397" s="223"/>
      <c r="H397" s="224"/>
      <c r="I397" s="224"/>
      <c r="J397" s="176"/>
      <c r="K397" s="176"/>
      <c r="L397" s="174">
        <f t="shared" si="14"/>
        <v>0</v>
      </c>
      <c r="M397" s="235">
        <f t="shared" si="15"/>
        <v>0</v>
      </c>
      <c r="N397" s="236"/>
    </row>
    <row r="398" ht="28.5" customHeight="1" spans="1:14">
      <c r="A398" s="36">
        <v>393</v>
      </c>
      <c r="B398" s="165"/>
      <c r="C398" s="166"/>
      <c r="D398" s="166"/>
      <c r="E398" s="166"/>
      <c r="F398" s="166"/>
      <c r="G398" s="223"/>
      <c r="H398" s="224"/>
      <c r="I398" s="224"/>
      <c r="J398" s="176"/>
      <c r="K398" s="176"/>
      <c r="L398" s="174">
        <f t="shared" si="14"/>
        <v>0</v>
      </c>
      <c r="M398" s="235">
        <f t="shared" si="15"/>
        <v>0</v>
      </c>
      <c r="N398" s="236"/>
    </row>
    <row r="399" ht="28.5" customHeight="1" spans="1:14">
      <c r="A399" s="36">
        <v>394</v>
      </c>
      <c r="B399" s="165"/>
      <c r="C399" s="166"/>
      <c r="D399" s="166"/>
      <c r="E399" s="166"/>
      <c r="F399" s="166"/>
      <c r="G399" s="223"/>
      <c r="H399" s="224"/>
      <c r="I399" s="224"/>
      <c r="J399" s="176"/>
      <c r="K399" s="176"/>
      <c r="L399" s="174">
        <f t="shared" si="14"/>
        <v>0</v>
      </c>
      <c r="M399" s="235">
        <f t="shared" si="15"/>
        <v>0</v>
      </c>
      <c r="N399" s="236"/>
    </row>
    <row r="400" ht="28.5" customHeight="1" spans="1:14">
      <c r="A400" s="36">
        <v>395</v>
      </c>
      <c r="B400" s="165"/>
      <c r="C400" s="166"/>
      <c r="D400" s="166"/>
      <c r="E400" s="166"/>
      <c r="F400" s="166"/>
      <c r="G400" s="223"/>
      <c r="H400" s="224"/>
      <c r="I400" s="224"/>
      <c r="J400" s="176"/>
      <c r="K400" s="176"/>
      <c r="L400" s="174">
        <f t="shared" si="14"/>
        <v>0</v>
      </c>
      <c r="M400" s="235">
        <f t="shared" si="15"/>
        <v>0</v>
      </c>
      <c r="N400" s="236"/>
    </row>
    <row r="401" ht="28.5" customHeight="1" spans="1:14">
      <c r="A401" s="36">
        <v>396</v>
      </c>
      <c r="B401" s="165"/>
      <c r="C401" s="166"/>
      <c r="D401" s="166"/>
      <c r="E401" s="166"/>
      <c r="F401" s="166"/>
      <c r="G401" s="223"/>
      <c r="H401" s="224"/>
      <c r="I401" s="224"/>
      <c r="J401" s="176"/>
      <c r="K401" s="176"/>
      <c r="L401" s="174">
        <f t="shared" si="14"/>
        <v>0</v>
      </c>
      <c r="M401" s="235">
        <f t="shared" si="15"/>
        <v>0</v>
      </c>
      <c r="N401" s="236"/>
    </row>
    <row r="402" ht="28.5" customHeight="1" spans="1:14">
      <c r="A402" s="36">
        <v>397</v>
      </c>
      <c r="B402" s="165"/>
      <c r="C402" s="166"/>
      <c r="D402" s="166"/>
      <c r="E402" s="166"/>
      <c r="F402" s="166"/>
      <c r="G402" s="223"/>
      <c r="H402" s="224"/>
      <c r="I402" s="224"/>
      <c r="J402" s="176"/>
      <c r="K402" s="176"/>
      <c r="L402" s="174">
        <f t="shared" si="14"/>
        <v>0</v>
      </c>
      <c r="M402" s="235">
        <f t="shared" si="15"/>
        <v>0</v>
      </c>
      <c r="N402" s="236"/>
    </row>
    <row r="403" ht="28.5" customHeight="1" spans="1:14">
      <c r="A403" s="36">
        <v>398</v>
      </c>
      <c r="B403" s="165"/>
      <c r="C403" s="166"/>
      <c r="D403" s="166"/>
      <c r="E403" s="166"/>
      <c r="F403" s="166"/>
      <c r="G403" s="223"/>
      <c r="H403" s="224"/>
      <c r="I403" s="224"/>
      <c r="J403" s="176"/>
      <c r="K403" s="176"/>
      <c r="L403" s="174">
        <f t="shared" si="14"/>
        <v>0</v>
      </c>
      <c r="M403" s="235">
        <f t="shared" si="15"/>
        <v>0</v>
      </c>
      <c r="N403" s="236"/>
    </row>
    <row r="404" ht="28.5" customHeight="1" spans="1:14">
      <c r="A404" s="36">
        <v>399</v>
      </c>
      <c r="B404" s="165"/>
      <c r="C404" s="166"/>
      <c r="D404" s="166"/>
      <c r="E404" s="166"/>
      <c r="F404" s="166"/>
      <c r="G404" s="223"/>
      <c r="H404" s="224"/>
      <c r="I404" s="224"/>
      <c r="J404" s="176"/>
      <c r="K404" s="176"/>
      <c r="L404" s="174">
        <f t="shared" si="14"/>
        <v>0</v>
      </c>
      <c r="M404" s="235">
        <f t="shared" si="15"/>
        <v>0</v>
      </c>
      <c r="N404" s="236"/>
    </row>
    <row r="405" ht="28.5" customHeight="1" spans="1:14">
      <c r="A405" s="36">
        <v>400</v>
      </c>
      <c r="B405" s="165"/>
      <c r="C405" s="166"/>
      <c r="D405" s="166"/>
      <c r="E405" s="166"/>
      <c r="F405" s="166"/>
      <c r="G405" s="223"/>
      <c r="H405" s="224"/>
      <c r="I405" s="224"/>
      <c r="J405" s="176"/>
      <c r="K405" s="176"/>
      <c r="L405" s="174">
        <f t="shared" si="14"/>
        <v>0</v>
      </c>
      <c r="M405" s="235">
        <f t="shared" si="15"/>
        <v>0</v>
      </c>
      <c r="N405" s="236"/>
    </row>
    <row r="406" ht="28.5" customHeight="1" spans="1:14">
      <c r="A406" s="36">
        <v>401</v>
      </c>
      <c r="B406" s="165"/>
      <c r="C406" s="166"/>
      <c r="D406" s="166"/>
      <c r="E406" s="166"/>
      <c r="F406" s="166"/>
      <c r="G406" s="223"/>
      <c r="H406" s="224"/>
      <c r="I406" s="224"/>
      <c r="J406" s="176"/>
      <c r="K406" s="176"/>
      <c r="L406" s="174">
        <f t="shared" si="14"/>
        <v>0</v>
      </c>
      <c r="M406" s="235">
        <f t="shared" si="15"/>
        <v>0</v>
      </c>
      <c r="N406" s="236"/>
    </row>
    <row r="407" ht="28.5" customHeight="1" spans="1:14">
      <c r="A407" s="36">
        <v>402</v>
      </c>
      <c r="B407" s="165"/>
      <c r="C407" s="166"/>
      <c r="D407" s="166"/>
      <c r="E407" s="166"/>
      <c r="F407" s="166"/>
      <c r="G407" s="223"/>
      <c r="H407" s="224"/>
      <c r="I407" s="224"/>
      <c r="J407" s="176"/>
      <c r="K407" s="176"/>
      <c r="L407" s="174">
        <f t="shared" si="14"/>
        <v>0</v>
      </c>
      <c r="M407" s="235">
        <f t="shared" si="15"/>
        <v>0</v>
      </c>
      <c r="N407" s="236"/>
    </row>
    <row r="408" ht="28.5" customHeight="1" spans="1:14">
      <c r="A408" s="36">
        <v>403</v>
      </c>
      <c r="B408" s="165"/>
      <c r="C408" s="166"/>
      <c r="D408" s="166"/>
      <c r="E408" s="166"/>
      <c r="F408" s="166"/>
      <c r="G408" s="223"/>
      <c r="H408" s="224"/>
      <c r="I408" s="224"/>
      <c r="J408" s="176"/>
      <c r="K408" s="176"/>
      <c r="L408" s="174">
        <f t="shared" si="14"/>
        <v>0</v>
      </c>
      <c r="M408" s="235">
        <f t="shared" si="15"/>
        <v>0</v>
      </c>
      <c r="N408" s="236"/>
    </row>
    <row r="409" ht="28.5" customHeight="1" spans="1:14">
      <c r="A409" s="36">
        <v>404</v>
      </c>
      <c r="B409" s="165"/>
      <c r="C409" s="166"/>
      <c r="D409" s="166"/>
      <c r="E409" s="166"/>
      <c r="F409" s="166"/>
      <c r="G409" s="223"/>
      <c r="H409" s="224"/>
      <c r="I409" s="224"/>
      <c r="J409" s="176"/>
      <c r="K409" s="176"/>
      <c r="L409" s="174">
        <f t="shared" si="14"/>
        <v>0</v>
      </c>
      <c r="M409" s="235">
        <f t="shared" si="15"/>
        <v>0</v>
      </c>
      <c r="N409" s="236"/>
    </row>
    <row r="410" ht="28.5" customHeight="1" spans="1:14">
      <c r="A410" s="36">
        <v>405</v>
      </c>
      <c r="B410" s="165"/>
      <c r="C410" s="166"/>
      <c r="D410" s="166"/>
      <c r="E410" s="166"/>
      <c r="F410" s="166"/>
      <c r="G410" s="223"/>
      <c r="H410" s="224"/>
      <c r="I410" s="224"/>
      <c r="J410" s="176"/>
      <c r="K410" s="176"/>
      <c r="L410" s="174">
        <f t="shared" si="14"/>
        <v>0</v>
      </c>
      <c r="M410" s="235">
        <f t="shared" si="15"/>
        <v>0</v>
      </c>
      <c r="N410" s="236"/>
    </row>
    <row r="411" ht="28.5" customHeight="1" spans="1:14">
      <c r="A411" s="36">
        <v>406</v>
      </c>
      <c r="B411" s="165"/>
      <c r="C411" s="166"/>
      <c r="D411" s="166"/>
      <c r="E411" s="166"/>
      <c r="F411" s="166"/>
      <c r="G411" s="223"/>
      <c r="H411" s="224"/>
      <c r="I411" s="224"/>
      <c r="J411" s="176"/>
      <c r="K411" s="176"/>
      <c r="L411" s="174">
        <f t="shared" ref="L411:L474" si="16">IFERROR(E411*K411,"")</f>
        <v>0</v>
      </c>
      <c r="M411" s="235">
        <f t="shared" ref="M411:M474" si="17">E411*G411</f>
        <v>0</v>
      </c>
      <c r="N411" s="236"/>
    </row>
    <row r="412" ht="28.5" customHeight="1" spans="1:14">
      <c r="A412" s="36">
        <v>407</v>
      </c>
      <c r="B412" s="165"/>
      <c r="C412" s="166"/>
      <c r="D412" s="166"/>
      <c r="E412" s="166"/>
      <c r="F412" s="166"/>
      <c r="G412" s="223"/>
      <c r="H412" s="224"/>
      <c r="I412" s="224"/>
      <c r="J412" s="176"/>
      <c r="K412" s="176"/>
      <c r="L412" s="174">
        <f t="shared" si="16"/>
        <v>0</v>
      </c>
      <c r="M412" s="235">
        <f t="shared" si="17"/>
        <v>0</v>
      </c>
      <c r="N412" s="236"/>
    </row>
    <row r="413" ht="28.5" customHeight="1" spans="1:14">
      <c r="A413" s="36">
        <v>408</v>
      </c>
      <c r="B413" s="165"/>
      <c r="C413" s="166"/>
      <c r="D413" s="166"/>
      <c r="E413" s="166"/>
      <c r="F413" s="166"/>
      <c r="G413" s="223"/>
      <c r="H413" s="224"/>
      <c r="I413" s="224"/>
      <c r="J413" s="176"/>
      <c r="K413" s="176"/>
      <c r="L413" s="174">
        <f t="shared" si="16"/>
        <v>0</v>
      </c>
      <c r="M413" s="235">
        <f t="shared" si="17"/>
        <v>0</v>
      </c>
      <c r="N413" s="236"/>
    </row>
    <row r="414" ht="28.5" customHeight="1" spans="1:14">
      <c r="A414" s="36">
        <v>409</v>
      </c>
      <c r="B414" s="165"/>
      <c r="C414" s="166"/>
      <c r="D414" s="166"/>
      <c r="E414" s="166"/>
      <c r="F414" s="166"/>
      <c r="G414" s="223"/>
      <c r="H414" s="224"/>
      <c r="I414" s="224"/>
      <c r="J414" s="176"/>
      <c r="K414" s="176"/>
      <c r="L414" s="174">
        <f t="shared" si="16"/>
        <v>0</v>
      </c>
      <c r="M414" s="235">
        <f t="shared" si="17"/>
        <v>0</v>
      </c>
      <c r="N414" s="236"/>
    </row>
    <row r="415" ht="28.5" customHeight="1" spans="1:14">
      <c r="A415" s="36">
        <v>410</v>
      </c>
      <c r="B415" s="165"/>
      <c r="C415" s="166"/>
      <c r="D415" s="166"/>
      <c r="E415" s="166"/>
      <c r="F415" s="166"/>
      <c r="G415" s="223"/>
      <c r="H415" s="224"/>
      <c r="I415" s="224"/>
      <c r="J415" s="176"/>
      <c r="K415" s="176"/>
      <c r="L415" s="174">
        <f t="shared" si="16"/>
        <v>0</v>
      </c>
      <c r="M415" s="235">
        <f t="shared" si="17"/>
        <v>0</v>
      </c>
      <c r="N415" s="236"/>
    </row>
    <row r="416" ht="28.5" customHeight="1" spans="1:14">
      <c r="A416" s="36">
        <v>411</v>
      </c>
      <c r="B416" s="165"/>
      <c r="C416" s="166"/>
      <c r="D416" s="166"/>
      <c r="E416" s="166"/>
      <c r="F416" s="166"/>
      <c r="G416" s="223"/>
      <c r="H416" s="224"/>
      <c r="I416" s="224"/>
      <c r="J416" s="176"/>
      <c r="K416" s="176"/>
      <c r="L416" s="174">
        <f t="shared" si="16"/>
        <v>0</v>
      </c>
      <c r="M416" s="235">
        <f t="shared" si="17"/>
        <v>0</v>
      </c>
      <c r="N416" s="236"/>
    </row>
    <row r="417" ht="28.5" customHeight="1" spans="1:14">
      <c r="A417" s="36">
        <v>412</v>
      </c>
      <c r="B417" s="165"/>
      <c r="C417" s="166"/>
      <c r="D417" s="166"/>
      <c r="E417" s="166"/>
      <c r="F417" s="166"/>
      <c r="G417" s="223"/>
      <c r="H417" s="224"/>
      <c r="I417" s="224"/>
      <c r="J417" s="176"/>
      <c r="K417" s="176"/>
      <c r="L417" s="174">
        <f t="shared" si="16"/>
        <v>0</v>
      </c>
      <c r="M417" s="235">
        <f t="shared" si="17"/>
        <v>0</v>
      </c>
      <c r="N417" s="236"/>
    </row>
    <row r="418" ht="28.5" customHeight="1" spans="1:14">
      <c r="A418" s="36">
        <v>413</v>
      </c>
      <c r="B418" s="165"/>
      <c r="C418" s="166"/>
      <c r="D418" s="166"/>
      <c r="E418" s="166"/>
      <c r="F418" s="166"/>
      <c r="G418" s="223"/>
      <c r="H418" s="224"/>
      <c r="I418" s="224"/>
      <c r="J418" s="176"/>
      <c r="K418" s="176"/>
      <c r="L418" s="174">
        <f t="shared" si="16"/>
        <v>0</v>
      </c>
      <c r="M418" s="235">
        <f t="shared" si="17"/>
        <v>0</v>
      </c>
      <c r="N418" s="236"/>
    </row>
    <row r="419" ht="28.5" customHeight="1" spans="1:14">
      <c r="A419" s="36">
        <v>414</v>
      </c>
      <c r="B419" s="165"/>
      <c r="C419" s="166"/>
      <c r="D419" s="166"/>
      <c r="E419" s="166"/>
      <c r="F419" s="166"/>
      <c r="G419" s="223"/>
      <c r="H419" s="224"/>
      <c r="I419" s="224"/>
      <c r="J419" s="176"/>
      <c r="K419" s="176"/>
      <c r="L419" s="174">
        <f t="shared" si="16"/>
        <v>0</v>
      </c>
      <c r="M419" s="235">
        <f t="shared" si="17"/>
        <v>0</v>
      </c>
      <c r="N419" s="236"/>
    </row>
    <row r="420" ht="28.5" customHeight="1" spans="1:14">
      <c r="A420" s="36">
        <v>415</v>
      </c>
      <c r="B420" s="165"/>
      <c r="C420" s="166"/>
      <c r="D420" s="166"/>
      <c r="E420" s="166"/>
      <c r="F420" s="166"/>
      <c r="G420" s="223"/>
      <c r="H420" s="224"/>
      <c r="I420" s="224"/>
      <c r="J420" s="176"/>
      <c r="K420" s="176"/>
      <c r="L420" s="174">
        <f t="shared" si="16"/>
        <v>0</v>
      </c>
      <c r="M420" s="235">
        <f t="shared" si="17"/>
        <v>0</v>
      </c>
      <c r="N420" s="236"/>
    </row>
    <row r="421" ht="28.5" customHeight="1" spans="1:14">
      <c r="A421" s="36">
        <v>416</v>
      </c>
      <c r="B421" s="165"/>
      <c r="C421" s="166"/>
      <c r="D421" s="166"/>
      <c r="E421" s="166"/>
      <c r="F421" s="166"/>
      <c r="G421" s="223"/>
      <c r="H421" s="224"/>
      <c r="I421" s="224"/>
      <c r="J421" s="176"/>
      <c r="K421" s="176"/>
      <c r="L421" s="174">
        <f t="shared" si="16"/>
        <v>0</v>
      </c>
      <c r="M421" s="235">
        <f t="shared" si="17"/>
        <v>0</v>
      </c>
      <c r="N421" s="236"/>
    </row>
    <row r="422" ht="28.5" customHeight="1" spans="1:14">
      <c r="A422" s="36">
        <v>417</v>
      </c>
      <c r="B422" s="165"/>
      <c r="C422" s="166"/>
      <c r="D422" s="166"/>
      <c r="E422" s="166"/>
      <c r="F422" s="166"/>
      <c r="G422" s="223"/>
      <c r="H422" s="224"/>
      <c r="I422" s="224"/>
      <c r="J422" s="176"/>
      <c r="K422" s="176"/>
      <c r="L422" s="174">
        <f t="shared" si="16"/>
        <v>0</v>
      </c>
      <c r="M422" s="235">
        <f t="shared" si="17"/>
        <v>0</v>
      </c>
      <c r="N422" s="236"/>
    </row>
    <row r="423" ht="28.5" customHeight="1" spans="1:14">
      <c r="A423" s="36">
        <v>418</v>
      </c>
      <c r="B423" s="165"/>
      <c r="C423" s="166"/>
      <c r="D423" s="166"/>
      <c r="E423" s="166"/>
      <c r="F423" s="166"/>
      <c r="G423" s="223"/>
      <c r="H423" s="224"/>
      <c r="I423" s="224"/>
      <c r="J423" s="176"/>
      <c r="K423" s="176"/>
      <c r="L423" s="174">
        <f t="shared" si="16"/>
        <v>0</v>
      </c>
      <c r="M423" s="235">
        <f t="shared" si="17"/>
        <v>0</v>
      </c>
      <c r="N423" s="236"/>
    </row>
    <row r="424" ht="28.5" customHeight="1" spans="1:14">
      <c r="A424" s="36">
        <v>419</v>
      </c>
      <c r="B424" s="165"/>
      <c r="C424" s="166"/>
      <c r="D424" s="166"/>
      <c r="E424" s="166"/>
      <c r="F424" s="166"/>
      <c r="G424" s="223"/>
      <c r="H424" s="224"/>
      <c r="I424" s="224"/>
      <c r="J424" s="176"/>
      <c r="K424" s="176"/>
      <c r="L424" s="174">
        <f t="shared" si="16"/>
        <v>0</v>
      </c>
      <c r="M424" s="235">
        <f t="shared" si="17"/>
        <v>0</v>
      </c>
      <c r="N424" s="236"/>
    </row>
    <row r="425" ht="28.5" customHeight="1" spans="1:14">
      <c r="A425" s="36">
        <v>420</v>
      </c>
      <c r="B425" s="165"/>
      <c r="C425" s="166"/>
      <c r="D425" s="166"/>
      <c r="E425" s="166"/>
      <c r="F425" s="166"/>
      <c r="G425" s="223"/>
      <c r="H425" s="224"/>
      <c r="I425" s="224"/>
      <c r="J425" s="176"/>
      <c r="K425" s="176"/>
      <c r="L425" s="174">
        <f t="shared" si="16"/>
        <v>0</v>
      </c>
      <c r="M425" s="235">
        <f t="shared" si="17"/>
        <v>0</v>
      </c>
      <c r="N425" s="236"/>
    </row>
    <row r="426" ht="28.5" customHeight="1" spans="1:14">
      <c r="A426" s="36">
        <v>421</v>
      </c>
      <c r="B426" s="165"/>
      <c r="C426" s="166"/>
      <c r="D426" s="166"/>
      <c r="E426" s="166"/>
      <c r="F426" s="166"/>
      <c r="G426" s="223"/>
      <c r="H426" s="224"/>
      <c r="I426" s="224"/>
      <c r="J426" s="176"/>
      <c r="K426" s="176"/>
      <c r="L426" s="174">
        <f t="shared" si="16"/>
        <v>0</v>
      </c>
      <c r="M426" s="235">
        <f t="shared" si="17"/>
        <v>0</v>
      </c>
      <c r="N426" s="236"/>
    </row>
    <row r="427" ht="28.5" customHeight="1" spans="1:14">
      <c r="A427" s="36">
        <v>422</v>
      </c>
      <c r="B427" s="165"/>
      <c r="C427" s="166"/>
      <c r="D427" s="166"/>
      <c r="E427" s="166"/>
      <c r="F427" s="166"/>
      <c r="G427" s="223"/>
      <c r="H427" s="224"/>
      <c r="I427" s="224"/>
      <c r="J427" s="176"/>
      <c r="K427" s="176"/>
      <c r="L427" s="174">
        <f t="shared" si="16"/>
        <v>0</v>
      </c>
      <c r="M427" s="235">
        <f t="shared" si="17"/>
        <v>0</v>
      </c>
      <c r="N427" s="236"/>
    </row>
    <row r="428" ht="28.5" customHeight="1" spans="1:14">
      <c r="A428" s="36">
        <v>423</v>
      </c>
      <c r="B428" s="165"/>
      <c r="C428" s="166"/>
      <c r="D428" s="166"/>
      <c r="E428" s="166"/>
      <c r="F428" s="166"/>
      <c r="G428" s="223"/>
      <c r="H428" s="224"/>
      <c r="I428" s="224"/>
      <c r="J428" s="176"/>
      <c r="K428" s="176"/>
      <c r="L428" s="174">
        <f t="shared" si="16"/>
        <v>0</v>
      </c>
      <c r="M428" s="235">
        <f t="shared" si="17"/>
        <v>0</v>
      </c>
      <c r="N428" s="236"/>
    </row>
    <row r="429" ht="28.5" customHeight="1" spans="1:14">
      <c r="A429" s="36">
        <v>424</v>
      </c>
      <c r="B429" s="165"/>
      <c r="C429" s="166"/>
      <c r="D429" s="166"/>
      <c r="E429" s="166"/>
      <c r="F429" s="166"/>
      <c r="G429" s="223"/>
      <c r="H429" s="224"/>
      <c r="I429" s="224"/>
      <c r="J429" s="176"/>
      <c r="K429" s="176"/>
      <c r="L429" s="174">
        <f t="shared" si="16"/>
        <v>0</v>
      </c>
      <c r="M429" s="235">
        <f t="shared" si="17"/>
        <v>0</v>
      </c>
      <c r="N429" s="236"/>
    </row>
    <row r="430" ht="28.5" customHeight="1" spans="1:14">
      <c r="A430" s="36">
        <v>425</v>
      </c>
      <c r="B430" s="165"/>
      <c r="C430" s="166"/>
      <c r="D430" s="166"/>
      <c r="E430" s="166"/>
      <c r="F430" s="166"/>
      <c r="G430" s="223"/>
      <c r="H430" s="224"/>
      <c r="I430" s="224"/>
      <c r="J430" s="176"/>
      <c r="K430" s="176"/>
      <c r="L430" s="174">
        <f t="shared" si="16"/>
        <v>0</v>
      </c>
      <c r="M430" s="235">
        <f t="shared" si="17"/>
        <v>0</v>
      </c>
      <c r="N430" s="236"/>
    </row>
    <row r="431" ht="28.5" customHeight="1" spans="1:14">
      <c r="A431" s="36">
        <v>426</v>
      </c>
      <c r="B431" s="165"/>
      <c r="C431" s="166"/>
      <c r="D431" s="166"/>
      <c r="E431" s="166"/>
      <c r="F431" s="166"/>
      <c r="G431" s="223"/>
      <c r="H431" s="224"/>
      <c r="I431" s="224"/>
      <c r="J431" s="176"/>
      <c r="K431" s="176"/>
      <c r="L431" s="174">
        <f t="shared" si="16"/>
        <v>0</v>
      </c>
      <c r="M431" s="235">
        <f t="shared" si="17"/>
        <v>0</v>
      </c>
      <c r="N431" s="236"/>
    </row>
    <row r="432" ht="28.5" customHeight="1" spans="1:14">
      <c r="A432" s="36">
        <v>427</v>
      </c>
      <c r="B432" s="165"/>
      <c r="C432" s="166"/>
      <c r="D432" s="166"/>
      <c r="E432" s="166"/>
      <c r="F432" s="166"/>
      <c r="G432" s="223"/>
      <c r="H432" s="224"/>
      <c r="I432" s="224"/>
      <c r="J432" s="176"/>
      <c r="K432" s="176"/>
      <c r="L432" s="174">
        <f t="shared" si="16"/>
        <v>0</v>
      </c>
      <c r="M432" s="235">
        <f t="shared" si="17"/>
        <v>0</v>
      </c>
      <c r="N432" s="236"/>
    </row>
    <row r="433" ht="28.5" customHeight="1" spans="1:14">
      <c r="A433" s="36">
        <v>428</v>
      </c>
      <c r="B433" s="165"/>
      <c r="C433" s="166"/>
      <c r="D433" s="166"/>
      <c r="E433" s="166"/>
      <c r="F433" s="166"/>
      <c r="G433" s="223"/>
      <c r="H433" s="224"/>
      <c r="I433" s="224"/>
      <c r="J433" s="176"/>
      <c r="K433" s="176"/>
      <c r="L433" s="174">
        <f t="shared" si="16"/>
        <v>0</v>
      </c>
      <c r="M433" s="235">
        <f t="shared" si="17"/>
        <v>0</v>
      </c>
      <c r="N433" s="236"/>
    </row>
    <row r="434" ht="28.5" customHeight="1" spans="1:14">
      <c r="A434" s="36">
        <v>429</v>
      </c>
      <c r="B434" s="165"/>
      <c r="C434" s="166"/>
      <c r="D434" s="166"/>
      <c r="E434" s="166"/>
      <c r="F434" s="166"/>
      <c r="G434" s="223"/>
      <c r="H434" s="224"/>
      <c r="I434" s="224"/>
      <c r="J434" s="176"/>
      <c r="K434" s="176"/>
      <c r="L434" s="174">
        <f t="shared" si="16"/>
        <v>0</v>
      </c>
      <c r="M434" s="235">
        <f t="shared" si="17"/>
        <v>0</v>
      </c>
      <c r="N434" s="236"/>
    </row>
    <row r="435" ht="28.5" customHeight="1" spans="1:14">
      <c r="A435" s="36">
        <v>430</v>
      </c>
      <c r="B435" s="165"/>
      <c r="C435" s="166"/>
      <c r="D435" s="166"/>
      <c r="E435" s="166"/>
      <c r="F435" s="166"/>
      <c r="G435" s="223"/>
      <c r="H435" s="224"/>
      <c r="I435" s="224"/>
      <c r="J435" s="176"/>
      <c r="K435" s="176"/>
      <c r="L435" s="174">
        <f t="shared" si="16"/>
        <v>0</v>
      </c>
      <c r="M435" s="235">
        <f t="shared" si="17"/>
        <v>0</v>
      </c>
      <c r="N435" s="236"/>
    </row>
    <row r="436" ht="28.5" customHeight="1" spans="1:14">
      <c r="A436" s="36">
        <v>431</v>
      </c>
      <c r="B436" s="165"/>
      <c r="C436" s="166"/>
      <c r="D436" s="166"/>
      <c r="E436" s="166"/>
      <c r="F436" s="166"/>
      <c r="G436" s="223"/>
      <c r="H436" s="224"/>
      <c r="I436" s="224"/>
      <c r="J436" s="176"/>
      <c r="K436" s="176"/>
      <c r="L436" s="174">
        <f t="shared" si="16"/>
        <v>0</v>
      </c>
      <c r="M436" s="235">
        <f t="shared" si="17"/>
        <v>0</v>
      </c>
      <c r="N436" s="236"/>
    </row>
    <row r="437" ht="28.5" customHeight="1" spans="1:14">
      <c r="A437" s="36">
        <v>432</v>
      </c>
      <c r="B437" s="165"/>
      <c r="C437" s="166"/>
      <c r="D437" s="166"/>
      <c r="E437" s="166"/>
      <c r="F437" s="166"/>
      <c r="G437" s="223"/>
      <c r="H437" s="224"/>
      <c r="I437" s="224"/>
      <c r="J437" s="176"/>
      <c r="K437" s="176"/>
      <c r="L437" s="174">
        <f t="shared" si="16"/>
        <v>0</v>
      </c>
      <c r="M437" s="235">
        <f t="shared" si="17"/>
        <v>0</v>
      </c>
      <c r="N437" s="236"/>
    </row>
    <row r="438" ht="28.5" customHeight="1" spans="1:14">
      <c r="A438" s="36">
        <v>433</v>
      </c>
      <c r="B438" s="165"/>
      <c r="C438" s="166"/>
      <c r="D438" s="166"/>
      <c r="E438" s="166"/>
      <c r="F438" s="166"/>
      <c r="G438" s="223"/>
      <c r="H438" s="224"/>
      <c r="I438" s="224"/>
      <c r="J438" s="176"/>
      <c r="K438" s="176"/>
      <c r="L438" s="174">
        <f t="shared" si="16"/>
        <v>0</v>
      </c>
      <c r="M438" s="235">
        <f t="shared" si="17"/>
        <v>0</v>
      </c>
      <c r="N438" s="236"/>
    </row>
    <row r="439" ht="28.5" customHeight="1" spans="1:14">
      <c r="A439" s="36">
        <v>434</v>
      </c>
      <c r="B439" s="165"/>
      <c r="C439" s="166"/>
      <c r="D439" s="166"/>
      <c r="E439" s="166"/>
      <c r="F439" s="166"/>
      <c r="G439" s="223"/>
      <c r="H439" s="224"/>
      <c r="I439" s="224"/>
      <c r="J439" s="176"/>
      <c r="K439" s="176"/>
      <c r="L439" s="174">
        <f t="shared" si="16"/>
        <v>0</v>
      </c>
      <c r="M439" s="235">
        <f t="shared" si="17"/>
        <v>0</v>
      </c>
      <c r="N439" s="236"/>
    </row>
    <row r="440" ht="28.5" customHeight="1" spans="1:14">
      <c r="A440" s="36">
        <v>435</v>
      </c>
      <c r="B440" s="165"/>
      <c r="C440" s="166"/>
      <c r="D440" s="166"/>
      <c r="E440" s="166"/>
      <c r="F440" s="166"/>
      <c r="G440" s="223"/>
      <c r="H440" s="224"/>
      <c r="I440" s="224"/>
      <c r="J440" s="176"/>
      <c r="K440" s="176"/>
      <c r="L440" s="174">
        <f t="shared" si="16"/>
        <v>0</v>
      </c>
      <c r="M440" s="235">
        <f t="shared" si="17"/>
        <v>0</v>
      </c>
      <c r="N440" s="236"/>
    </row>
    <row r="441" ht="28.5" customHeight="1" spans="1:14">
      <c r="A441" s="36">
        <v>436</v>
      </c>
      <c r="B441" s="165"/>
      <c r="C441" s="166"/>
      <c r="D441" s="166"/>
      <c r="E441" s="166"/>
      <c r="F441" s="166"/>
      <c r="G441" s="223"/>
      <c r="H441" s="224"/>
      <c r="I441" s="224"/>
      <c r="J441" s="176"/>
      <c r="K441" s="176"/>
      <c r="L441" s="174">
        <f t="shared" si="16"/>
        <v>0</v>
      </c>
      <c r="M441" s="235">
        <f t="shared" si="17"/>
        <v>0</v>
      </c>
      <c r="N441" s="236"/>
    </row>
    <row r="442" ht="28.5" customHeight="1" spans="1:14">
      <c r="A442" s="36">
        <v>437</v>
      </c>
      <c r="B442" s="165"/>
      <c r="C442" s="166"/>
      <c r="D442" s="166"/>
      <c r="E442" s="166"/>
      <c r="F442" s="166"/>
      <c r="G442" s="223"/>
      <c r="H442" s="224"/>
      <c r="I442" s="224"/>
      <c r="J442" s="176"/>
      <c r="K442" s="176"/>
      <c r="L442" s="174">
        <f t="shared" si="16"/>
        <v>0</v>
      </c>
      <c r="M442" s="235">
        <f t="shared" si="17"/>
        <v>0</v>
      </c>
      <c r="N442" s="236"/>
    </row>
    <row r="443" ht="28.5" customHeight="1" spans="1:14">
      <c r="A443" s="36">
        <v>438</v>
      </c>
      <c r="B443" s="165"/>
      <c r="C443" s="166"/>
      <c r="D443" s="166"/>
      <c r="E443" s="166"/>
      <c r="F443" s="166"/>
      <c r="G443" s="223"/>
      <c r="H443" s="224"/>
      <c r="I443" s="224"/>
      <c r="J443" s="176"/>
      <c r="K443" s="176"/>
      <c r="L443" s="174">
        <f t="shared" si="16"/>
        <v>0</v>
      </c>
      <c r="M443" s="235">
        <f t="shared" si="17"/>
        <v>0</v>
      </c>
      <c r="N443" s="236"/>
    </row>
    <row r="444" ht="28.5" customHeight="1" spans="1:14">
      <c r="A444" s="36">
        <v>439</v>
      </c>
      <c r="B444" s="165"/>
      <c r="C444" s="166"/>
      <c r="D444" s="166"/>
      <c r="E444" s="166"/>
      <c r="F444" s="166"/>
      <c r="G444" s="223"/>
      <c r="H444" s="224"/>
      <c r="I444" s="224"/>
      <c r="J444" s="176"/>
      <c r="K444" s="176"/>
      <c r="L444" s="174">
        <f t="shared" si="16"/>
        <v>0</v>
      </c>
      <c r="M444" s="235">
        <f t="shared" si="17"/>
        <v>0</v>
      </c>
      <c r="N444" s="236"/>
    </row>
    <row r="445" ht="28.5" customHeight="1" spans="1:14">
      <c r="A445" s="36">
        <v>440</v>
      </c>
      <c r="B445" s="165"/>
      <c r="C445" s="166"/>
      <c r="D445" s="166"/>
      <c r="E445" s="166"/>
      <c r="F445" s="166"/>
      <c r="G445" s="223"/>
      <c r="H445" s="224"/>
      <c r="I445" s="224"/>
      <c r="J445" s="176"/>
      <c r="K445" s="176"/>
      <c r="L445" s="174">
        <f t="shared" si="16"/>
        <v>0</v>
      </c>
      <c r="M445" s="235">
        <f t="shared" si="17"/>
        <v>0</v>
      </c>
      <c r="N445" s="236"/>
    </row>
    <row r="446" ht="28.5" customHeight="1" spans="1:14">
      <c r="A446" s="36">
        <v>441</v>
      </c>
      <c r="B446" s="165"/>
      <c r="C446" s="166"/>
      <c r="D446" s="166"/>
      <c r="E446" s="166"/>
      <c r="F446" s="166"/>
      <c r="G446" s="223"/>
      <c r="H446" s="224"/>
      <c r="I446" s="224"/>
      <c r="J446" s="176"/>
      <c r="K446" s="176"/>
      <c r="L446" s="174">
        <f t="shared" si="16"/>
        <v>0</v>
      </c>
      <c r="M446" s="235">
        <f t="shared" si="17"/>
        <v>0</v>
      </c>
      <c r="N446" s="236"/>
    </row>
    <row r="447" ht="28.5" customHeight="1" spans="1:14">
      <c r="A447" s="36">
        <v>442</v>
      </c>
      <c r="B447" s="165"/>
      <c r="C447" s="166"/>
      <c r="D447" s="166"/>
      <c r="E447" s="166"/>
      <c r="F447" s="166"/>
      <c r="G447" s="223"/>
      <c r="H447" s="224"/>
      <c r="I447" s="224"/>
      <c r="J447" s="176"/>
      <c r="K447" s="176"/>
      <c r="L447" s="174">
        <f t="shared" si="16"/>
        <v>0</v>
      </c>
      <c r="M447" s="235">
        <f t="shared" si="17"/>
        <v>0</v>
      </c>
      <c r="N447" s="236"/>
    </row>
    <row r="448" ht="28.5" customHeight="1" spans="1:14">
      <c r="A448" s="36">
        <v>443</v>
      </c>
      <c r="B448" s="165"/>
      <c r="C448" s="166"/>
      <c r="D448" s="166"/>
      <c r="E448" s="166"/>
      <c r="F448" s="166"/>
      <c r="G448" s="223"/>
      <c r="H448" s="224"/>
      <c r="I448" s="224"/>
      <c r="J448" s="176"/>
      <c r="K448" s="176"/>
      <c r="L448" s="174">
        <f t="shared" si="16"/>
        <v>0</v>
      </c>
      <c r="M448" s="235">
        <f t="shared" si="17"/>
        <v>0</v>
      </c>
      <c r="N448" s="236"/>
    </row>
    <row r="449" ht="28.5" customHeight="1" spans="1:14">
      <c r="A449" s="36">
        <v>444</v>
      </c>
      <c r="B449" s="165"/>
      <c r="C449" s="166"/>
      <c r="D449" s="166"/>
      <c r="E449" s="166"/>
      <c r="F449" s="166"/>
      <c r="G449" s="223"/>
      <c r="H449" s="224"/>
      <c r="I449" s="224"/>
      <c r="J449" s="176"/>
      <c r="K449" s="176"/>
      <c r="L449" s="174">
        <f t="shared" si="16"/>
        <v>0</v>
      </c>
      <c r="M449" s="235">
        <f t="shared" si="17"/>
        <v>0</v>
      </c>
      <c r="N449" s="236"/>
    </row>
    <row r="450" ht="28.5" customHeight="1" spans="1:14">
      <c r="A450" s="36">
        <v>445</v>
      </c>
      <c r="B450" s="165"/>
      <c r="C450" s="166"/>
      <c r="D450" s="166"/>
      <c r="E450" s="166"/>
      <c r="F450" s="166"/>
      <c r="G450" s="223"/>
      <c r="H450" s="224"/>
      <c r="I450" s="224"/>
      <c r="J450" s="176"/>
      <c r="K450" s="176"/>
      <c r="L450" s="174">
        <f t="shared" si="16"/>
        <v>0</v>
      </c>
      <c r="M450" s="235">
        <f t="shared" si="17"/>
        <v>0</v>
      </c>
      <c r="N450" s="236"/>
    </row>
    <row r="451" ht="28.5" customHeight="1" spans="1:14">
      <c r="A451" s="36">
        <v>446</v>
      </c>
      <c r="B451" s="165"/>
      <c r="C451" s="166"/>
      <c r="D451" s="166"/>
      <c r="E451" s="166"/>
      <c r="F451" s="166"/>
      <c r="G451" s="223"/>
      <c r="H451" s="224"/>
      <c r="I451" s="224"/>
      <c r="J451" s="176"/>
      <c r="K451" s="176"/>
      <c r="L451" s="174">
        <f t="shared" si="16"/>
        <v>0</v>
      </c>
      <c r="M451" s="235">
        <f t="shared" si="17"/>
        <v>0</v>
      </c>
      <c r="N451" s="236"/>
    </row>
    <row r="452" ht="28.5" customHeight="1" spans="1:14">
      <c r="A452" s="36">
        <v>447</v>
      </c>
      <c r="B452" s="165"/>
      <c r="C452" s="166"/>
      <c r="D452" s="166"/>
      <c r="E452" s="166"/>
      <c r="F452" s="166"/>
      <c r="G452" s="223"/>
      <c r="H452" s="224"/>
      <c r="I452" s="224"/>
      <c r="J452" s="176"/>
      <c r="K452" s="176"/>
      <c r="L452" s="174">
        <f t="shared" si="16"/>
        <v>0</v>
      </c>
      <c r="M452" s="235">
        <f t="shared" si="17"/>
        <v>0</v>
      </c>
      <c r="N452" s="236"/>
    </row>
    <row r="453" ht="28.5" customHeight="1" spans="1:14">
      <c r="A453" s="36">
        <v>448</v>
      </c>
      <c r="B453" s="165"/>
      <c r="C453" s="166"/>
      <c r="D453" s="166"/>
      <c r="E453" s="166"/>
      <c r="F453" s="166"/>
      <c r="G453" s="223"/>
      <c r="H453" s="224"/>
      <c r="I453" s="224"/>
      <c r="J453" s="176"/>
      <c r="K453" s="176"/>
      <c r="L453" s="174">
        <f t="shared" si="16"/>
        <v>0</v>
      </c>
      <c r="M453" s="235">
        <f t="shared" si="17"/>
        <v>0</v>
      </c>
      <c r="N453" s="236"/>
    </row>
    <row r="454" ht="28.5" customHeight="1" spans="1:14">
      <c r="A454" s="36">
        <v>449</v>
      </c>
      <c r="B454" s="165"/>
      <c r="C454" s="166"/>
      <c r="D454" s="166"/>
      <c r="E454" s="166"/>
      <c r="F454" s="166"/>
      <c r="G454" s="223"/>
      <c r="H454" s="224"/>
      <c r="I454" s="224"/>
      <c r="J454" s="176"/>
      <c r="K454" s="176"/>
      <c r="L454" s="174">
        <f t="shared" si="16"/>
        <v>0</v>
      </c>
      <c r="M454" s="235">
        <f t="shared" si="17"/>
        <v>0</v>
      </c>
      <c r="N454" s="236"/>
    </row>
    <row r="455" ht="28.5" customHeight="1" spans="1:14">
      <c r="A455" s="36">
        <v>450</v>
      </c>
      <c r="B455" s="165"/>
      <c r="C455" s="166"/>
      <c r="D455" s="166"/>
      <c r="E455" s="166"/>
      <c r="F455" s="166"/>
      <c r="G455" s="223"/>
      <c r="H455" s="224"/>
      <c r="I455" s="224"/>
      <c r="J455" s="176"/>
      <c r="K455" s="176"/>
      <c r="L455" s="174">
        <f t="shared" si="16"/>
        <v>0</v>
      </c>
      <c r="M455" s="235">
        <f t="shared" si="17"/>
        <v>0</v>
      </c>
      <c r="N455" s="236"/>
    </row>
    <row r="456" ht="28.5" customHeight="1" spans="1:14">
      <c r="A456" s="36">
        <v>451</v>
      </c>
      <c r="B456" s="165"/>
      <c r="C456" s="166"/>
      <c r="D456" s="166"/>
      <c r="E456" s="166"/>
      <c r="F456" s="166"/>
      <c r="G456" s="223"/>
      <c r="H456" s="224"/>
      <c r="I456" s="224"/>
      <c r="J456" s="176"/>
      <c r="K456" s="176"/>
      <c r="L456" s="174">
        <f t="shared" si="16"/>
        <v>0</v>
      </c>
      <c r="M456" s="235">
        <f t="shared" si="17"/>
        <v>0</v>
      </c>
      <c r="N456" s="236"/>
    </row>
    <row r="457" ht="28.5" customHeight="1" spans="1:14">
      <c r="A457" s="36">
        <v>452</v>
      </c>
      <c r="B457" s="165"/>
      <c r="C457" s="166"/>
      <c r="D457" s="166"/>
      <c r="E457" s="166"/>
      <c r="F457" s="166"/>
      <c r="G457" s="223"/>
      <c r="H457" s="224"/>
      <c r="I457" s="224"/>
      <c r="J457" s="176"/>
      <c r="K457" s="176"/>
      <c r="L457" s="174">
        <f t="shared" si="16"/>
        <v>0</v>
      </c>
      <c r="M457" s="235">
        <f t="shared" si="17"/>
        <v>0</v>
      </c>
      <c r="N457" s="236"/>
    </row>
    <row r="458" ht="28.5" customHeight="1" spans="1:14">
      <c r="A458" s="36">
        <v>453</v>
      </c>
      <c r="B458" s="165"/>
      <c r="C458" s="166"/>
      <c r="D458" s="166"/>
      <c r="E458" s="166"/>
      <c r="F458" s="166"/>
      <c r="G458" s="223"/>
      <c r="H458" s="224"/>
      <c r="I458" s="224"/>
      <c r="J458" s="176"/>
      <c r="K458" s="176"/>
      <c r="L458" s="174">
        <f t="shared" si="16"/>
        <v>0</v>
      </c>
      <c r="M458" s="235">
        <f t="shared" si="17"/>
        <v>0</v>
      </c>
      <c r="N458" s="236"/>
    </row>
    <row r="459" ht="28.5" customHeight="1" spans="1:14">
      <c r="A459" s="36">
        <v>454</v>
      </c>
      <c r="B459" s="165"/>
      <c r="C459" s="166"/>
      <c r="D459" s="166"/>
      <c r="E459" s="166"/>
      <c r="F459" s="166"/>
      <c r="G459" s="223"/>
      <c r="H459" s="224"/>
      <c r="I459" s="224"/>
      <c r="J459" s="176"/>
      <c r="K459" s="176"/>
      <c r="L459" s="174">
        <f t="shared" si="16"/>
        <v>0</v>
      </c>
      <c r="M459" s="235">
        <f t="shared" si="17"/>
        <v>0</v>
      </c>
      <c r="N459" s="236"/>
    </row>
    <row r="460" ht="28.5" customHeight="1" spans="1:14">
      <c r="A460" s="36">
        <v>455</v>
      </c>
      <c r="B460" s="165"/>
      <c r="C460" s="166"/>
      <c r="D460" s="166"/>
      <c r="E460" s="166"/>
      <c r="F460" s="166"/>
      <c r="G460" s="223"/>
      <c r="H460" s="224"/>
      <c r="I460" s="224"/>
      <c r="J460" s="176"/>
      <c r="K460" s="176"/>
      <c r="L460" s="174">
        <f t="shared" si="16"/>
        <v>0</v>
      </c>
      <c r="M460" s="235">
        <f t="shared" si="17"/>
        <v>0</v>
      </c>
      <c r="N460" s="236"/>
    </row>
    <row r="461" ht="28.5" customHeight="1" spans="1:14">
      <c r="A461" s="36">
        <v>456</v>
      </c>
      <c r="B461" s="165"/>
      <c r="C461" s="166"/>
      <c r="D461" s="166"/>
      <c r="E461" s="166"/>
      <c r="F461" s="166"/>
      <c r="G461" s="223"/>
      <c r="H461" s="224"/>
      <c r="I461" s="224"/>
      <c r="J461" s="176"/>
      <c r="K461" s="176"/>
      <c r="L461" s="174">
        <f t="shared" si="16"/>
        <v>0</v>
      </c>
      <c r="M461" s="235">
        <f t="shared" si="17"/>
        <v>0</v>
      </c>
      <c r="N461" s="236"/>
    </row>
    <row r="462" ht="28.5" customHeight="1" spans="1:14">
      <c r="A462" s="36">
        <v>457</v>
      </c>
      <c r="B462" s="165"/>
      <c r="C462" s="166"/>
      <c r="D462" s="166"/>
      <c r="E462" s="166"/>
      <c r="F462" s="166"/>
      <c r="G462" s="223"/>
      <c r="H462" s="224"/>
      <c r="I462" s="224"/>
      <c r="J462" s="176"/>
      <c r="K462" s="176"/>
      <c r="L462" s="174">
        <f t="shared" si="16"/>
        <v>0</v>
      </c>
      <c r="M462" s="235">
        <f t="shared" si="17"/>
        <v>0</v>
      </c>
      <c r="N462" s="236"/>
    </row>
    <row r="463" ht="28.5" customHeight="1" spans="1:14">
      <c r="A463" s="36">
        <v>458</v>
      </c>
      <c r="B463" s="165"/>
      <c r="C463" s="166"/>
      <c r="D463" s="166"/>
      <c r="E463" s="166"/>
      <c r="F463" s="166"/>
      <c r="G463" s="223"/>
      <c r="H463" s="224"/>
      <c r="I463" s="224"/>
      <c r="J463" s="176"/>
      <c r="K463" s="176"/>
      <c r="L463" s="174">
        <f t="shared" si="16"/>
        <v>0</v>
      </c>
      <c r="M463" s="235">
        <f t="shared" si="17"/>
        <v>0</v>
      </c>
      <c r="N463" s="236"/>
    </row>
    <row r="464" ht="28.5" customHeight="1" spans="1:14">
      <c r="A464" s="36">
        <v>459</v>
      </c>
      <c r="B464" s="165"/>
      <c r="C464" s="166"/>
      <c r="D464" s="166"/>
      <c r="E464" s="166"/>
      <c r="F464" s="166"/>
      <c r="G464" s="223"/>
      <c r="H464" s="224"/>
      <c r="I464" s="224"/>
      <c r="J464" s="176"/>
      <c r="K464" s="176"/>
      <c r="L464" s="174">
        <f t="shared" si="16"/>
        <v>0</v>
      </c>
      <c r="M464" s="235">
        <f t="shared" si="17"/>
        <v>0</v>
      </c>
      <c r="N464" s="236"/>
    </row>
    <row r="465" ht="28.5" customHeight="1" spans="1:14">
      <c r="A465" s="36">
        <v>460</v>
      </c>
      <c r="B465" s="165"/>
      <c r="C465" s="166"/>
      <c r="D465" s="166"/>
      <c r="E465" s="166"/>
      <c r="F465" s="166"/>
      <c r="G465" s="223"/>
      <c r="H465" s="224"/>
      <c r="I465" s="224"/>
      <c r="J465" s="176"/>
      <c r="K465" s="176"/>
      <c r="L465" s="174">
        <f t="shared" si="16"/>
        <v>0</v>
      </c>
      <c r="M465" s="235">
        <f t="shared" si="17"/>
        <v>0</v>
      </c>
      <c r="N465" s="236"/>
    </row>
    <row r="466" ht="28.5" customHeight="1" spans="1:14">
      <c r="A466" s="36">
        <v>461</v>
      </c>
      <c r="B466" s="165"/>
      <c r="C466" s="166"/>
      <c r="D466" s="166"/>
      <c r="E466" s="166"/>
      <c r="F466" s="166"/>
      <c r="G466" s="223"/>
      <c r="H466" s="224"/>
      <c r="I466" s="224"/>
      <c r="J466" s="176"/>
      <c r="K466" s="176"/>
      <c r="L466" s="174">
        <f t="shared" si="16"/>
        <v>0</v>
      </c>
      <c r="M466" s="235">
        <f t="shared" si="17"/>
        <v>0</v>
      </c>
      <c r="N466" s="236"/>
    </row>
    <row r="467" ht="28.5" customHeight="1" spans="1:14">
      <c r="A467" s="36">
        <v>462</v>
      </c>
      <c r="B467" s="165"/>
      <c r="C467" s="166"/>
      <c r="D467" s="166"/>
      <c r="E467" s="166"/>
      <c r="F467" s="166"/>
      <c r="G467" s="223"/>
      <c r="H467" s="224"/>
      <c r="I467" s="224"/>
      <c r="J467" s="176"/>
      <c r="K467" s="176"/>
      <c r="L467" s="174">
        <f t="shared" si="16"/>
        <v>0</v>
      </c>
      <c r="M467" s="235">
        <f t="shared" si="17"/>
        <v>0</v>
      </c>
      <c r="N467" s="236"/>
    </row>
    <row r="468" ht="28.5" customHeight="1" spans="1:14">
      <c r="A468" s="36">
        <v>463</v>
      </c>
      <c r="B468" s="165"/>
      <c r="C468" s="166"/>
      <c r="D468" s="166"/>
      <c r="E468" s="166"/>
      <c r="F468" s="166"/>
      <c r="G468" s="223"/>
      <c r="H468" s="224"/>
      <c r="I468" s="224"/>
      <c r="J468" s="176"/>
      <c r="K468" s="176"/>
      <c r="L468" s="174">
        <f t="shared" si="16"/>
        <v>0</v>
      </c>
      <c r="M468" s="235">
        <f t="shared" si="17"/>
        <v>0</v>
      </c>
      <c r="N468" s="236"/>
    </row>
    <row r="469" ht="28.5" customHeight="1" spans="1:14">
      <c r="A469" s="36">
        <v>464</v>
      </c>
      <c r="B469" s="165"/>
      <c r="C469" s="166"/>
      <c r="D469" s="166"/>
      <c r="E469" s="166"/>
      <c r="F469" s="166"/>
      <c r="G469" s="223"/>
      <c r="H469" s="224"/>
      <c r="I469" s="224"/>
      <c r="J469" s="176"/>
      <c r="K469" s="176"/>
      <c r="L469" s="174">
        <f t="shared" si="16"/>
        <v>0</v>
      </c>
      <c r="M469" s="235">
        <f t="shared" si="17"/>
        <v>0</v>
      </c>
      <c r="N469" s="236"/>
    </row>
    <row r="470" ht="28.5" customHeight="1" spans="1:14">
      <c r="A470" s="36">
        <v>465</v>
      </c>
      <c r="B470" s="165"/>
      <c r="C470" s="166"/>
      <c r="D470" s="166"/>
      <c r="E470" s="166"/>
      <c r="F470" s="166"/>
      <c r="G470" s="223"/>
      <c r="H470" s="224"/>
      <c r="I470" s="224"/>
      <c r="J470" s="176"/>
      <c r="K470" s="176"/>
      <c r="L470" s="174">
        <f t="shared" si="16"/>
        <v>0</v>
      </c>
      <c r="M470" s="235">
        <f t="shared" si="17"/>
        <v>0</v>
      </c>
      <c r="N470" s="236"/>
    </row>
    <row r="471" ht="28.5" customHeight="1" spans="1:14">
      <c r="A471" s="36">
        <v>466</v>
      </c>
      <c r="B471" s="165"/>
      <c r="C471" s="166"/>
      <c r="D471" s="166"/>
      <c r="E471" s="166"/>
      <c r="F471" s="166"/>
      <c r="G471" s="223"/>
      <c r="H471" s="224"/>
      <c r="I471" s="224"/>
      <c r="J471" s="176"/>
      <c r="K471" s="176"/>
      <c r="L471" s="174">
        <f t="shared" si="16"/>
        <v>0</v>
      </c>
      <c r="M471" s="235">
        <f t="shared" si="17"/>
        <v>0</v>
      </c>
      <c r="N471" s="236"/>
    </row>
    <row r="472" ht="28.5" customHeight="1" spans="1:14">
      <c r="A472" s="36">
        <v>467</v>
      </c>
      <c r="B472" s="165"/>
      <c r="C472" s="166"/>
      <c r="D472" s="166"/>
      <c r="E472" s="166"/>
      <c r="F472" s="166"/>
      <c r="G472" s="223"/>
      <c r="H472" s="224"/>
      <c r="I472" s="224"/>
      <c r="J472" s="176"/>
      <c r="K472" s="176"/>
      <c r="L472" s="174">
        <f t="shared" si="16"/>
        <v>0</v>
      </c>
      <c r="M472" s="235">
        <f t="shared" si="17"/>
        <v>0</v>
      </c>
      <c r="N472" s="236"/>
    </row>
    <row r="473" ht="28.5" customHeight="1" spans="1:14">
      <c r="A473" s="36">
        <v>468</v>
      </c>
      <c r="B473" s="165"/>
      <c r="C473" s="166"/>
      <c r="D473" s="166"/>
      <c r="E473" s="166"/>
      <c r="F473" s="166"/>
      <c r="G473" s="223"/>
      <c r="H473" s="224"/>
      <c r="I473" s="224"/>
      <c r="J473" s="176"/>
      <c r="K473" s="176"/>
      <c r="L473" s="174">
        <f t="shared" si="16"/>
        <v>0</v>
      </c>
      <c r="M473" s="235">
        <f t="shared" si="17"/>
        <v>0</v>
      </c>
      <c r="N473" s="236"/>
    </row>
    <row r="474" ht="28.5" customHeight="1" spans="1:14">
      <c r="A474" s="36">
        <v>469</v>
      </c>
      <c r="B474" s="165"/>
      <c r="C474" s="166"/>
      <c r="D474" s="166"/>
      <c r="E474" s="166"/>
      <c r="F474" s="166"/>
      <c r="G474" s="223"/>
      <c r="H474" s="224"/>
      <c r="I474" s="224"/>
      <c r="J474" s="176"/>
      <c r="K474" s="176"/>
      <c r="L474" s="174">
        <f t="shared" si="16"/>
        <v>0</v>
      </c>
      <c r="M474" s="235">
        <f t="shared" si="17"/>
        <v>0</v>
      </c>
      <c r="N474" s="236"/>
    </row>
    <row r="475" ht="28.5" customHeight="1" spans="1:14">
      <c r="A475" s="36">
        <v>470</v>
      </c>
      <c r="B475" s="165"/>
      <c r="C475" s="166"/>
      <c r="D475" s="166"/>
      <c r="E475" s="166"/>
      <c r="F475" s="166"/>
      <c r="G475" s="223"/>
      <c r="H475" s="224"/>
      <c r="I475" s="224"/>
      <c r="J475" s="176"/>
      <c r="K475" s="176"/>
      <c r="L475" s="174">
        <f t="shared" ref="L475:L505" si="18">IFERROR(E475*K475,"")</f>
        <v>0</v>
      </c>
      <c r="M475" s="235">
        <f t="shared" ref="M475:M505" si="19">E475*G475</f>
        <v>0</v>
      </c>
      <c r="N475" s="236"/>
    </row>
    <row r="476" ht="28.5" customHeight="1" spans="1:14">
      <c r="A476" s="36">
        <v>471</v>
      </c>
      <c r="B476" s="165"/>
      <c r="C476" s="166"/>
      <c r="D476" s="166"/>
      <c r="E476" s="166"/>
      <c r="F476" s="166"/>
      <c r="G476" s="223"/>
      <c r="H476" s="224"/>
      <c r="I476" s="224"/>
      <c r="J476" s="176"/>
      <c r="K476" s="176"/>
      <c r="L476" s="174">
        <f t="shared" si="18"/>
        <v>0</v>
      </c>
      <c r="M476" s="235">
        <f t="shared" si="19"/>
        <v>0</v>
      </c>
      <c r="N476" s="236"/>
    </row>
    <row r="477" ht="28.5" customHeight="1" spans="1:14">
      <c r="A477" s="36">
        <v>472</v>
      </c>
      <c r="B477" s="165"/>
      <c r="C477" s="166"/>
      <c r="D477" s="166"/>
      <c r="E477" s="166"/>
      <c r="F477" s="166"/>
      <c r="G477" s="223"/>
      <c r="H477" s="224"/>
      <c r="I477" s="224"/>
      <c r="J477" s="176"/>
      <c r="K477" s="176"/>
      <c r="L477" s="174">
        <f t="shared" si="18"/>
        <v>0</v>
      </c>
      <c r="M477" s="235">
        <f t="shared" si="19"/>
        <v>0</v>
      </c>
      <c r="N477" s="236"/>
    </row>
    <row r="478" ht="28.5" customHeight="1" spans="1:14">
      <c r="A478" s="36">
        <v>473</v>
      </c>
      <c r="B478" s="165"/>
      <c r="C478" s="166"/>
      <c r="D478" s="166"/>
      <c r="E478" s="166"/>
      <c r="F478" s="166"/>
      <c r="G478" s="223"/>
      <c r="H478" s="224"/>
      <c r="I478" s="224"/>
      <c r="J478" s="176"/>
      <c r="K478" s="176"/>
      <c r="L478" s="174">
        <f t="shared" si="18"/>
        <v>0</v>
      </c>
      <c r="M478" s="235">
        <f t="shared" si="19"/>
        <v>0</v>
      </c>
      <c r="N478" s="236"/>
    </row>
    <row r="479" ht="28.5" customHeight="1" spans="1:14">
      <c r="A479" s="36">
        <v>474</v>
      </c>
      <c r="B479" s="165"/>
      <c r="C479" s="166"/>
      <c r="D479" s="166"/>
      <c r="E479" s="166"/>
      <c r="F479" s="166"/>
      <c r="G479" s="223"/>
      <c r="H479" s="224"/>
      <c r="I479" s="224"/>
      <c r="J479" s="176"/>
      <c r="K479" s="176"/>
      <c r="L479" s="174">
        <f t="shared" si="18"/>
        <v>0</v>
      </c>
      <c r="M479" s="235">
        <f t="shared" si="19"/>
        <v>0</v>
      </c>
      <c r="N479" s="236"/>
    </row>
    <row r="480" ht="28.5" customHeight="1" spans="1:14">
      <c r="A480" s="36">
        <v>475</v>
      </c>
      <c r="B480" s="165"/>
      <c r="C480" s="166"/>
      <c r="D480" s="166"/>
      <c r="E480" s="166"/>
      <c r="F480" s="166"/>
      <c r="G480" s="223"/>
      <c r="H480" s="224"/>
      <c r="I480" s="224"/>
      <c r="J480" s="176"/>
      <c r="K480" s="176"/>
      <c r="L480" s="174">
        <f t="shared" si="18"/>
        <v>0</v>
      </c>
      <c r="M480" s="235">
        <f t="shared" si="19"/>
        <v>0</v>
      </c>
      <c r="N480" s="236"/>
    </row>
    <row r="481" ht="28.5" customHeight="1" spans="1:14">
      <c r="A481" s="36">
        <v>476</v>
      </c>
      <c r="B481" s="165"/>
      <c r="C481" s="166"/>
      <c r="D481" s="166"/>
      <c r="E481" s="166"/>
      <c r="F481" s="166"/>
      <c r="G481" s="223"/>
      <c r="H481" s="224"/>
      <c r="I481" s="224"/>
      <c r="J481" s="176"/>
      <c r="K481" s="176"/>
      <c r="L481" s="174">
        <f t="shared" si="18"/>
        <v>0</v>
      </c>
      <c r="M481" s="235">
        <f t="shared" si="19"/>
        <v>0</v>
      </c>
      <c r="N481" s="236"/>
    </row>
    <row r="482" ht="28.5" customHeight="1" spans="1:14">
      <c r="A482" s="36">
        <v>477</v>
      </c>
      <c r="B482" s="165"/>
      <c r="C482" s="166"/>
      <c r="D482" s="166"/>
      <c r="E482" s="166"/>
      <c r="F482" s="166"/>
      <c r="G482" s="223"/>
      <c r="H482" s="224"/>
      <c r="I482" s="224"/>
      <c r="J482" s="176"/>
      <c r="K482" s="176"/>
      <c r="L482" s="174">
        <f t="shared" si="18"/>
        <v>0</v>
      </c>
      <c r="M482" s="235">
        <f t="shared" si="19"/>
        <v>0</v>
      </c>
      <c r="N482" s="236"/>
    </row>
    <row r="483" ht="28.5" customHeight="1" spans="1:14">
      <c r="A483" s="36">
        <v>478</v>
      </c>
      <c r="B483" s="165"/>
      <c r="C483" s="166"/>
      <c r="D483" s="166"/>
      <c r="E483" s="166"/>
      <c r="F483" s="166"/>
      <c r="G483" s="223"/>
      <c r="H483" s="224"/>
      <c r="I483" s="224"/>
      <c r="J483" s="176"/>
      <c r="K483" s="176"/>
      <c r="L483" s="174">
        <f t="shared" si="18"/>
        <v>0</v>
      </c>
      <c r="M483" s="235">
        <f t="shared" si="19"/>
        <v>0</v>
      </c>
      <c r="N483" s="236"/>
    </row>
    <row r="484" ht="28.5" customHeight="1" spans="1:14">
      <c r="A484" s="36">
        <v>479</v>
      </c>
      <c r="B484" s="165"/>
      <c r="C484" s="166"/>
      <c r="D484" s="166"/>
      <c r="E484" s="166"/>
      <c r="F484" s="166"/>
      <c r="G484" s="223"/>
      <c r="H484" s="224"/>
      <c r="I484" s="224"/>
      <c r="J484" s="176"/>
      <c r="K484" s="176"/>
      <c r="L484" s="174">
        <f t="shared" si="18"/>
        <v>0</v>
      </c>
      <c r="M484" s="235">
        <f t="shared" si="19"/>
        <v>0</v>
      </c>
      <c r="N484" s="236"/>
    </row>
    <row r="485" ht="28.5" customHeight="1" spans="1:14">
      <c r="A485" s="36">
        <v>480</v>
      </c>
      <c r="B485" s="165"/>
      <c r="C485" s="166"/>
      <c r="D485" s="166"/>
      <c r="E485" s="166"/>
      <c r="F485" s="166"/>
      <c r="G485" s="223"/>
      <c r="H485" s="224"/>
      <c r="I485" s="224"/>
      <c r="J485" s="176"/>
      <c r="K485" s="176"/>
      <c r="L485" s="174">
        <f t="shared" si="18"/>
        <v>0</v>
      </c>
      <c r="M485" s="235">
        <f t="shared" si="19"/>
        <v>0</v>
      </c>
      <c r="N485" s="236"/>
    </row>
    <row r="486" ht="28.5" customHeight="1" spans="1:14">
      <c r="A486" s="36">
        <v>481</v>
      </c>
      <c r="B486" s="165"/>
      <c r="C486" s="166"/>
      <c r="D486" s="166"/>
      <c r="E486" s="166"/>
      <c r="F486" s="166"/>
      <c r="G486" s="223"/>
      <c r="H486" s="224"/>
      <c r="I486" s="224"/>
      <c r="J486" s="176"/>
      <c r="K486" s="176"/>
      <c r="L486" s="174">
        <f t="shared" si="18"/>
        <v>0</v>
      </c>
      <c r="M486" s="235">
        <f t="shared" si="19"/>
        <v>0</v>
      </c>
      <c r="N486" s="236"/>
    </row>
    <row r="487" ht="28.5" customHeight="1" spans="1:14">
      <c r="A487" s="36">
        <v>482</v>
      </c>
      <c r="B487" s="165"/>
      <c r="C487" s="166"/>
      <c r="D487" s="166"/>
      <c r="E487" s="166"/>
      <c r="F487" s="166"/>
      <c r="G487" s="223"/>
      <c r="H487" s="224"/>
      <c r="I487" s="224"/>
      <c r="J487" s="176"/>
      <c r="K487" s="176"/>
      <c r="L487" s="174">
        <f t="shared" si="18"/>
        <v>0</v>
      </c>
      <c r="M487" s="235">
        <f t="shared" si="19"/>
        <v>0</v>
      </c>
      <c r="N487" s="236"/>
    </row>
    <row r="488" ht="28.5" customHeight="1" spans="1:14">
      <c r="A488" s="36">
        <v>483</v>
      </c>
      <c r="B488" s="165"/>
      <c r="C488" s="166"/>
      <c r="D488" s="166"/>
      <c r="E488" s="166"/>
      <c r="F488" s="166"/>
      <c r="G488" s="223"/>
      <c r="H488" s="224"/>
      <c r="I488" s="224"/>
      <c r="J488" s="176"/>
      <c r="K488" s="176"/>
      <c r="L488" s="174">
        <f t="shared" si="18"/>
        <v>0</v>
      </c>
      <c r="M488" s="235">
        <f t="shared" si="19"/>
        <v>0</v>
      </c>
      <c r="N488" s="236"/>
    </row>
    <row r="489" ht="28.5" customHeight="1" spans="1:14">
      <c r="A489" s="36">
        <v>484</v>
      </c>
      <c r="B489" s="165"/>
      <c r="C489" s="166"/>
      <c r="D489" s="166"/>
      <c r="E489" s="166"/>
      <c r="F489" s="166"/>
      <c r="G489" s="223"/>
      <c r="H489" s="224"/>
      <c r="I489" s="224"/>
      <c r="J489" s="176"/>
      <c r="K489" s="176"/>
      <c r="L489" s="174">
        <f t="shared" si="18"/>
        <v>0</v>
      </c>
      <c r="M489" s="235">
        <f t="shared" si="19"/>
        <v>0</v>
      </c>
      <c r="N489" s="236"/>
    </row>
    <row r="490" ht="28.5" customHeight="1" spans="1:14">
      <c r="A490" s="36">
        <v>485</v>
      </c>
      <c r="B490" s="165"/>
      <c r="C490" s="166"/>
      <c r="D490" s="166"/>
      <c r="E490" s="166"/>
      <c r="F490" s="166"/>
      <c r="G490" s="223"/>
      <c r="H490" s="224"/>
      <c r="I490" s="224"/>
      <c r="J490" s="176"/>
      <c r="K490" s="176"/>
      <c r="L490" s="174">
        <f t="shared" si="18"/>
        <v>0</v>
      </c>
      <c r="M490" s="235">
        <f t="shared" si="19"/>
        <v>0</v>
      </c>
      <c r="N490" s="236"/>
    </row>
    <row r="491" ht="28.5" customHeight="1" spans="1:14">
      <c r="A491" s="36">
        <v>486</v>
      </c>
      <c r="B491" s="165"/>
      <c r="C491" s="166"/>
      <c r="D491" s="166"/>
      <c r="E491" s="166"/>
      <c r="F491" s="166"/>
      <c r="G491" s="223"/>
      <c r="H491" s="224"/>
      <c r="I491" s="224"/>
      <c r="J491" s="176"/>
      <c r="K491" s="176"/>
      <c r="L491" s="174">
        <f t="shared" si="18"/>
        <v>0</v>
      </c>
      <c r="M491" s="235">
        <f t="shared" si="19"/>
        <v>0</v>
      </c>
      <c r="N491" s="236"/>
    </row>
    <row r="492" ht="28.5" customHeight="1" spans="1:14">
      <c r="A492" s="36">
        <v>487</v>
      </c>
      <c r="B492" s="165"/>
      <c r="C492" s="166"/>
      <c r="D492" s="166"/>
      <c r="E492" s="166"/>
      <c r="F492" s="166"/>
      <c r="G492" s="223"/>
      <c r="H492" s="224"/>
      <c r="I492" s="224"/>
      <c r="J492" s="176"/>
      <c r="K492" s="176"/>
      <c r="L492" s="174">
        <f t="shared" si="18"/>
        <v>0</v>
      </c>
      <c r="M492" s="235">
        <f t="shared" si="19"/>
        <v>0</v>
      </c>
      <c r="N492" s="236"/>
    </row>
    <row r="493" ht="28.5" customHeight="1" spans="1:14">
      <c r="A493" s="36">
        <v>488</v>
      </c>
      <c r="B493" s="165"/>
      <c r="C493" s="166"/>
      <c r="D493" s="166"/>
      <c r="E493" s="166"/>
      <c r="F493" s="166"/>
      <c r="G493" s="223"/>
      <c r="H493" s="224"/>
      <c r="I493" s="224"/>
      <c r="J493" s="176"/>
      <c r="K493" s="176"/>
      <c r="L493" s="174">
        <f t="shared" si="18"/>
        <v>0</v>
      </c>
      <c r="M493" s="235">
        <f t="shared" si="19"/>
        <v>0</v>
      </c>
      <c r="N493" s="236"/>
    </row>
    <row r="494" ht="28.5" customHeight="1" spans="1:14">
      <c r="A494" s="36">
        <v>489</v>
      </c>
      <c r="B494" s="165"/>
      <c r="C494" s="166"/>
      <c r="D494" s="166"/>
      <c r="E494" s="166"/>
      <c r="F494" s="166"/>
      <c r="G494" s="223"/>
      <c r="H494" s="224"/>
      <c r="I494" s="224"/>
      <c r="J494" s="176"/>
      <c r="K494" s="176"/>
      <c r="L494" s="174">
        <f t="shared" si="18"/>
        <v>0</v>
      </c>
      <c r="M494" s="235">
        <f t="shared" si="19"/>
        <v>0</v>
      </c>
      <c r="N494" s="236"/>
    </row>
    <row r="495" ht="28.5" customHeight="1" spans="1:14">
      <c r="A495" s="36">
        <v>490</v>
      </c>
      <c r="B495" s="165"/>
      <c r="C495" s="166"/>
      <c r="D495" s="166"/>
      <c r="E495" s="166"/>
      <c r="F495" s="166"/>
      <c r="G495" s="223"/>
      <c r="H495" s="224"/>
      <c r="I495" s="224"/>
      <c r="J495" s="176"/>
      <c r="K495" s="176"/>
      <c r="L495" s="174">
        <f t="shared" si="18"/>
        <v>0</v>
      </c>
      <c r="M495" s="235">
        <f t="shared" si="19"/>
        <v>0</v>
      </c>
      <c r="N495" s="236"/>
    </row>
    <row r="496" ht="28.5" customHeight="1" spans="1:14">
      <c r="A496" s="36">
        <v>491</v>
      </c>
      <c r="B496" s="165"/>
      <c r="C496" s="166"/>
      <c r="D496" s="166"/>
      <c r="E496" s="166"/>
      <c r="F496" s="166"/>
      <c r="G496" s="223"/>
      <c r="H496" s="224"/>
      <c r="I496" s="224"/>
      <c r="J496" s="176"/>
      <c r="K496" s="176"/>
      <c r="L496" s="174">
        <f t="shared" si="18"/>
        <v>0</v>
      </c>
      <c r="M496" s="235">
        <f t="shared" si="19"/>
        <v>0</v>
      </c>
      <c r="N496" s="236"/>
    </row>
    <row r="497" ht="28.5" customHeight="1" spans="1:14">
      <c r="A497" s="36">
        <v>492</v>
      </c>
      <c r="B497" s="165"/>
      <c r="C497" s="166"/>
      <c r="D497" s="166"/>
      <c r="E497" s="166"/>
      <c r="F497" s="166"/>
      <c r="G497" s="223"/>
      <c r="H497" s="224"/>
      <c r="I497" s="224"/>
      <c r="J497" s="176"/>
      <c r="K497" s="176"/>
      <c r="L497" s="174">
        <f t="shared" si="18"/>
        <v>0</v>
      </c>
      <c r="M497" s="235">
        <f t="shared" si="19"/>
        <v>0</v>
      </c>
      <c r="N497" s="236"/>
    </row>
    <row r="498" ht="28.5" customHeight="1" spans="1:14">
      <c r="A498" s="36">
        <v>493</v>
      </c>
      <c r="B498" s="165"/>
      <c r="C498" s="166"/>
      <c r="D498" s="166"/>
      <c r="E498" s="166"/>
      <c r="F498" s="166"/>
      <c r="G498" s="223"/>
      <c r="H498" s="224"/>
      <c r="I498" s="224"/>
      <c r="J498" s="176"/>
      <c r="K498" s="176"/>
      <c r="L498" s="174">
        <f t="shared" si="18"/>
        <v>0</v>
      </c>
      <c r="M498" s="235">
        <f t="shared" si="19"/>
        <v>0</v>
      </c>
      <c r="N498" s="236"/>
    </row>
    <row r="499" ht="28.5" customHeight="1" spans="1:14">
      <c r="A499" s="36">
        <v>494</v>
      </c>
      <c r="B499" s="165"/>
      <c r="C499" s="166"/>
      <c r="D499" s="166"/>
      <c r="E499" s="166"/>
      <c r="F499" s="166"/>
      <c r="G499" s="223"/>
      <c r="H499" s="224"/>
      <c r="I499" s="224"/>
      <c r="J499" s="176"/>
      <c r="K499" s="176"/>
      <c r="L499" s="174">
        <f t="shared" si="18"/>
        <v>0</v>
      </c>
      <c r="M499" s="235">
        <f t="shared" si="19"/>
        <v>0</v>
      </c>
      <c r="N499" s="236"/>
    </row>
    <row r="500" ht="28.5" customHeight="1" spans="1:14">
      <c r="A500" s="36">
        <v>495</v>
      </c>
      <c r="B500" s="165"/>
      <c r="C500" s="166"/>
      <c r="D500" s="166"/>
      <c r="E500" s="166"/>
      <c r="F500" s="166"/>
      <c r="G500" s="223"/>
      <c r="H500" s="224"/>
      <c r="I500" s="224"/>
      <c r="J500" s="176"/>
      <c r="K500" s="176"/>
      <c r="L500" s="174">
        <f t="shared" si="18"/>
        <v>0</v>
      </c>
      <c r="M500" s="235">
        <f t="shared" si="19"/>
        <v>0</v>
      </c>
      <c r="N500" s="236"/>
    </row>
    <row r="501" ht="28.5" customHeight="1" spans="1:14">
      <c r="A501" s="36">
        <v>496</v>
      </c>
      <c r="B501" s="165"/>
      <c r="C501" s="166"/>
      <c r="D501" s="166"/>
      <c r="E501" s="166"/>
      <c r="F501" s="166"/>
      <c r="G501" s="223"/>
      <c r="H501" s="224"/>
      <c r="I501" s="224"/>
      <c r="J501" s="176"/>
      <c r="K501" s="176"/>
      <c r="L501" s="174">
        <f t="shared" si="18"/>
        <v>0</v>
      </c>
      <c r="M501" s="235">
        <f t="shared" si="19"/>
        <v>0</v>
      </c>
      <c r="N501" s="236"/>
    </row>
    <row r="502" ht="28.5" customHeight="1" spans="1:14">
      <c r="A502" s="36">
        <v>497</v>
      </c>
      <c r="B502" s="165"/>
      <c r="C502" s="166"/>
      <c r="D502" s="166"/>
      <c r="E502" s="166"/>
      <c r="F502" s="166"/>
      <c r="G502" s="223"/>
      <c r="H502" s="224"/>
      <c r="I502" s="224"/>
      <c r="J502" s="176"/>
      <c r="K502" s="176"/>
      <c r="L502" s="174">
        <f t="shared" si="18"/>
        <v>0</v>
      </c>
      <c r="M502" s="235">
        <f t="shared" si="19"/>
        <v>0</v>
      </c>
      <c r="N502" s="236"/>
    </row>
    <row r="503" ht="28.5" customHeight="1" spans="1:14">
      <c r="A503" s="36">
        <v>498</v>
      </c>
      <c r="B503" s="165"/>
      <c r="C503" s="166"/>
      <c r="D503" s="166"/>
      <c r="E503" s="166"/>
      <c r="F503" s="166"/>
      <c r="G503" s="223"/>
      <c r="H503" s="224"/>
      <c r="I503" s="224"/>
      <c r="J503" s="176"/>
      <c r="K503" s="176"/>
      <c r="L503" s="174">
        <f t="shared" si="18"/>
        <v>0</v>
      </c>
      <c r="M503" s="235">
        <f t="shared" si="19"/>
        <v>0</v>
      </c>
      <c r="N503" s="236"/>
    </row>
    <row r="504" ht="28.5" customHeight="1" spans="1:14">
      <c r="A504" s="36">
        <v>499</v>
      </c>
      <c r="B504" s="165"/>
      <c r="C504" s="166"/>
      <c r="D504" s="166"/>
      <c r="E504" s="166"/>
      <c r="F504" s="166"/>
      <c r="G504" s="223"/>
      <c r="H504" s="224"/>
      <c r="I504" s="224"/>
      <c r="J504" s="176"/>
      <c r="K504" s="176"/>
      <c r="L504" s="174">
        <f t="shared" si="18"/>
        <v>0</v>
      </c>
      <c r="M504" s="235">
        <f t="shared" si="19"/>
        <v>0</v>
      </c>
      <c r="N504" s="236"/>
    </row>
    <row r="505" ht="28.5" customHeight="1" spans="1:14">
      <c r="A505" s="36">
        <v>500</v>
      </c>
      <c r="B505" s="165"/>
      <c r="C505" s="166"/>
      <c r="D505" s="166"/>
      <c r="E505" s="166"/>
      <c r="F505" s="166"/>
      <c r="G505" s="223"/>
      <c r="H505" s="224"/>
      <c r="I505" s="224"/>
      <c r="J505" s="176"/>
      <c r="K505" s="176"/>
      <c r="L505" s="174">
        <f t="shared" si="18"/>
        <v>0</v>
      </c>
      <c r="M505" s="235">
        <f t="shared" si="19"/>
        <v>0</v>
      </c>
      <c r="N505" s="236"/>
    </row>
    <row r="506" s="203" customFormat="1" ht="20" customHeight="1" spans="1:14">
      <c r="A506" s="240" t="s">
        <v>317</v>
      </c>
      <c r="B506" s="241" t="s">
        <v>170</v>
      </c>
      <c r="C506" s="242" t="s">
        <v>170</v>
      </c>
      <c r="D506" s="242" t="s">
        <v>170</v>
      </c>
      <c r="E506" s="242" t="s">
        <v>170</v>
      </c>
      <c r="F506" s="242" t="s">
        <v>170</v>
      </c>
      <c r="G506" s="243" t="s">
        <v>170</v>
      </c>
      <c r="H506" s="244" t="s">
        <v>170</v>
      </c>
      <c r="I506" s="244" t="s">
        <v>170</v>
      </c>
      <c r="J506" s="195" t="s">
        <v>170</v>
      </c>
      <c r="K506" s="195" t="s">
        <v>170</v>
      </c>
      <c r="L506" s="195">
        <f>SUM(L6:L505)</f>
        <v>0</v>
      </c>
      <c r="M506" s="194">
        <f>SUM(M6:M505)</f>
        <v>262.89488</v>
      </c>
      <c r="N506" s="255" t="s">
        <v>170</v>
      </c>
    </row>
    <row r="507" s="203" customFormat="1" ht="28" customHeight="1" spans="1:14">
      <c r="A507" s="245"/>
      <c r="B507" s="246"/>
      <c r="C507" s="247"/>
      <c r="D507" s="247"/>
      <c r="E507" s="247"/>
      <c r="F507" s="247"/>
      <c r="G507" s="248"/>
      <c r="H507" s="249"/>
      <c r="I507" s="249"/>
      <c r="J507" s="256"/>
      <c r="K507" s="256"/>
      <c r="L507" s="256"/>
      <c r="M507" s="257"/>
      <c r="N507" s="247"/>
    </row>
    <row r="508" ht="40" customHeight="1" spans="1:14">
      <c r="A508" s="250" t="s">
        <v>318</v>
      </c>
      <c r="B508" s="251"/>
      <c r="C508" s="251"/>
      <c r="D508" s="251"/>
      <c r="E508" s="251"/>
      <c r="F508" s="251"/>
      <c r="G508" s="251"/>
      <c r="H508" s="251"/>
      <c r="I508" s="251"/>
      <c r="J508" s="251"/>
      <c r="K508" s="251"/>
      <c r="L508" s="251"/>
      <c r="M508" s="251"/>
      <c r="N508" s="258"/>
    </row>
    <row r="509" ht="18.75" customHeight="1" spans="1:14">
      <c r="A509" s="208" t="s">
        <v>1</v>
      </c>
      <c r="B509" s="209" t="s">
        <v>319</v>
      </c>
      <c r="C509" s="210"/>
      <c r="D509" s="211"/>
      <c r="E509" s="212" t="s">
        <v>320</v>
      </c>
      <c r="F509" s="213" t="s">
        <v>180</v>
      </c>
      <c r="G509" s="212" t="s">
        <v>321</v>
      </c>
      <c r="H509" s="212" t="s">
        <v>322</v>
      </c>
      <c r="I509" s="212"/>
      <c r="J509" s="212"/>
      <c r="K509" s="212"/>
      <c r="L509" s="212"/>
      <c r="M509" s="213" t="s">
        <v>184</v>
      </c>
      <c r="N509" s="229" t="s">
        <v>110</v>
      </c>
    </row>
    <row r="510" ht="18.75" customHeight="1" spans="1:14">
      <c r="A510" s="208"/>
      <c r="B510" s="212" t="s">
        <v>323</v>
      </c>
      <c r="C510" s="212" t="s">
        <v>324</v>
      </c>
      <c r="D510" s="212" t="s">
        <v>325</v>
      </c>
      <c r="E510" s="212"/>
      <c r="F510" s="216"/>
      <c r="G510" s="212"/>
      <c r="H510" s="212" t="s">
        <v>326</v>
      </c>
      <c r="I510" s="212" t="s">
        <v>327</v>
      </c>
      <c r="J510" s="212" t="s">
        <v>328</v>
      </c>
      <c r="K510" s="212" t="s">
        <v>329</v>
      </c>
      <c r="L510" s="212" t="s">
        <v>330</v>
      </c>
      <c r="M510" s="216"/>
      <c r="N510" s="232"/>
    </row>
    <row r="511" ht="24" customHeight="1" spans="1:14">
      <c r="A511" s="252" t="s">
        <v>129</v>
      </c>
      <c r="B511" s="219" t="s">
        <v>130</v>
      </c>
      <c r="C511" s="219" t="s">
        <v>130</v>
      </c>
      <c r="D511" s="219" t="s">
        <v>134</v>
      </c>
      <c r="E511" s="253">
        <v>1</v>
      </c>
      <c r="F511" s="220" t="s">
        <v>192</v>
      </c>
      <c r="G511" s="221">
        <v>16.81</v>
      </c>
      <c r="H511" s="220" t="s">
        <v>331</v>
      </c>
      <c r="I511" s="219" t="s">
        <v>332</v>
      </c>
      <c r="J511" s="220">
        <v>30</v>
      </c>
      <c r="K511" s="220">
        <v>2</v>
      </c>
      <c r="L511" s="220">
        <v>1000</v>
      </c>
      <c r="M511" s="221">
        <f>E511*G511</f>
        <v>16.81</v>
      </c>
      <c r="N511" s="234"/>
    </row>
    <row r="512" ht="28.5" customHeight="1" spans="1:15">
      <c r="A512" s="36">
        <v>1</v>
      </c>
      <c r="B512" s="166"/>
      <c r="C512" s="166"/>
      <c r="D512" s="165"/>
      <c r="E512" s="254"/>
      <c r="F512" s="166"/>
      <c r="G512" s="223"/>
      <c r="H512" s="165"/>
      <c r="I512" s="165"/>
      <c r="J512" s="176"/>
      <c r="K512" s="176"/>
      <c r="L512" s="176"/>
      <c r="M512" s="235">
        <f>E512*G512</f>
        <v>0</v>
      </c>
      <c r="N512" s="236"/>
      <c r="O512" s="259" t="s">
        <v>174</v>
      </c>
    </row>
    <row r="513" ht="28.5" customHeight="1" spans="1:15">
      <c r="A513" s="36">
        <v>2</v>
      </c>
      <c r="B513" s="165"/>
      <c r="C513" s="166"/>
      <c r="D513" s="166"/>
      <c r="E513" s="254"/>
      <c r="F513" s="254"/>
      <c r="G513" s="223"/>
      <c r="H513" s="166"/>
      <c r="I513" s="166"/>
      <c r="J513" s="166"/>
      <c r="K513" s="166"/>
      <c r="L513" s="176"/>
      <c r="M513" s="235">
        <f t="shared" ref="M513:M544" si="20">E513*G513</f>
        <v>0</v>
      </c>
      <c r="N513" s="236"/>
      <c r="O513" s="264"/>
    </row>
    <row r="514" ht="28.5" customHeight="1" spans="1:14">
      <c r="A514" s="36">
        <v>3</v>
      </c>
      <c r="B514" s="165"/>
      <c r="C514" s="166"/>
      <c r="D514" s="166"/>
      <c r="E514" s="254"/>
      <c r="F514" s="254"/>
      <c r="G514" s="223"/>
      <c r="H514" s="166"/>
      <c r="I514" s="166"/>
      <c r="J514" s="166"/>
      <c r="K514" s="166"/>
      <c r="L514" s="176"/>
      <c r="M514" s="235">
        <f t="shared" si="20"/>
        <v>0</v>
      </c>
      <c r="N514" s="236"/>
    </row>
    <row r="515" ht="28.5" customHeight="1" spans="1:14">
      <c r="A515" s="36">
        <v>4</v>
      </c>
      <c r="B515" s="165"/>
      <c r="C515" s="166"/>
      <c r="D515" s="166"/>
      <c r="E515" s="254"/>
      <c r="F515" s="254"/>
      <c r="G515" s="223"/>
      <c r="H515" s="166"/>
      <c r="I515" s="166"/>
      <c r="J515" s="166"/>
      <c r="K515" s="166"/>
      <c r="L515" s="176"/>
      <c r="M515" s="235">
        <f t="shared" si="20"/>
        <v>0</v>
      </c>
      <c r="N515" s="236"/>
    </row>
    <row r="516" ht="28.5" customHeight="1" spans="1:14">
      <c r="A516" s="36">
        <v>5</v>
      </c>
      <c r="B516" s="165"/>
      <c r="C516" s="166"/>
      <c r="D516" s="166"/>
      <c r="E516" s="254"/>
      <c r="F516" s="254"/>
      <c r="G516" s="223"/>
      <c r="H516" s="166"/>
      <c r="I516" s="166"/>
      <c r="J516" s="166"/>
      <c r="K516" s="166"/>
      <c r="L516" s="176"/>
      <c r="M516" s="235">
        <f t="shared" si="20"/>
        <v>0</v>
      </c>
      <c r="N516" s="236"/>
    </row>
    <row r="517" ht="28.5" customHeight="1" spans="1:14">
      <c r="A517" s="36">
        <v>6</v>
      </c>
      <c r="B517" s="165"/>
      <c r="C517" s="166"/>
      <c r="D517" s="166"/>
      <c r="E517" s="254"/>
      <c r="F517" s="254"/>
      <c r="G517" s="223"/>
      <c r="H517" s="166"/>
      <c r="I517" s="166"/>
      <c r="J517" s="166"/>
      <c r="K517" s="166"/>
      <c r="L517" s="176"/>
      <c r="M517" s="235">
        <f t="shared" si="20"/>
        <v>0</v>
      </c>
      <c r="N517" s="236"/>
    </row>
    <row r="518" ht="28.5" customHeight="1" spans="1:14">
      <c r="A518" s="36">
        <v>7</v>
      </c>
      <c r="B518" s="165"/>
      <c r="C518" s="166"/>
      <c r="D518" s="166"/>
      <c r="E518" s="254"/>
      <c r="F518" s="254"/>
      <c r="G518" s="223"/>
      <c r="H518" s="166"/>
      <c r="I518" s="166"/>
      <c r="J518" s="166"/>
      <c r="K518" s="166"/>
      <c r="L518" s="176"/>
      <c r="M518" s="235">
        <f t="shared" si="20"/>
        <v>0</v>
      </c>
      <c r="N518" s="236"/>
    </row>
    <row r="519" ht="28.5" customHeight="1" spans="1:14">
      <c r="A519" s="36">
        <v>8</v>
      </c>
      <c r="B519" s="165"/>
      <c r="C519" s="166"/>
      <c r="D519" s="166"/>
      <c r="E519" s="254"/>
      <c r="F519" s="254"/>
      <c r="G519" s="223"/>
      <c r="H519" s="166"/>
      <c r="I519" s="166"/>
      <c r="J519" s="166"/>
      <c r="K519" s="166"/>
      <c r="L519" s="176"/>
      <c r="M519" s="235">
        <f t="shared" si="20"/>
        <v>0</v>
      </c>
      <c r="N519" s="236"/>
    </row>
    <row r="520" ht="28.5" customHeight="1" spans="1:14">
      <c r="A520" s="36">
        <v>9</v>
      </c>
      <c r="B520" s="165"/>
      <c r="C520" s="166"/>
      <c r="D520" s="166"/>
      <c r="E520" s="254"/>
      <c r="F520" s="254"/>
      <c r="G520" s="223"/>
      <c r="H520" s="166"/>
      <c r="I520" s="166"/>
      <c r="J520" s="166"/>
      <c r="K520" s="166"/>
      <c r="L520" s="176"/>
      <c r="M520" s="235">
        <f t="shared" si="20"/>
        <v>0</v>
      </c>
      <c r="N520" s="236"/>
    </row>
    <row r="521" ht="28.5" customHeight="1" spans="1:14">
      <c r="A521" s="36">
        <v>10</v>
      </c>
      <c r="B521" s="165"/>
      <c r="C521" s="166"/>
      <c r="D521" s="166"/>
      <c r="E521" s="254"/>
      <c r="F521" s="254"/>
      <c r="G521" s="223"/>
      <c r="H521" s="166"/>
      <c r="I521" s="166"/>
      <c r="J521" s="166"/>
      <c r="K521" s="166"/>
      <c r="L521" s="176"/>
      <c r="M521" s="235">
        <f t="shared" si="20"/>
        <v>0</v>
      </c>
      <c r="N521" s="236"/>
    </row>
    <row r="522" ht="28.5" customHeight="1" spans="1:14">
      <c r="A522" s="36">
        <v>11</v>
      </c>
      <c r="B522" s="165"/>
      <c r="C522" s="166"/>
      <c r="D522" s="166"/>
      <c r="E522" s="254"/>
      <c r="F522" s="254"/>
      <c r="G522" s="223"/>
      <c r="H522" s="166"/>
      <c r="I522" s="166"/>
      <c r="J522" s="166"/>
      <c r="K522" s="166"/>
      <c r="L522" s="176"/>
      <c r="M522" s="235">
        <f t="shared" si="20"/>
        <v>0</v>
      </c>
      <c r="N522" s="236"/>
    </row>
    <row r="523" ht="28.5" customHeight="1" spans="1:14">
      <c r="A523" s="36">
        <v>12</v>
      </c>
      <c r="B523" s="165"/>
      <c r="C523" s="166"/>
      <c r="D523" s="166"/>
      <c r="E523" s="254"/>
      <c r="F523" s="254"/>
      <c r="G523" s="223"/>
      <c r="H523" s="166"/>
      <c r="I523" s="166"/>
      <c r="J523" s="166"/>
      <c r="K523" s="166"/>
      <c r="L523" s="176"/>
      <c r="M523" s="235">
        <f t="shared" si="20"/>
        <v>0</v>
      </c>
      <c r="N523" s="236"/>
    </row>
    <row r="524" ht="28.5" customHeight="1" spans="1:14">
      <c r="A524" s="36">
        <v>13</v>
      </c>
      <c r="B524" s="165"/>
      <c r="C524" s="166"/>
      <c r="D524" s="166"/>
      <c r="E524" s="254"/>
      <c r="F524" s="254"/>
      <c r="G524" s="223"/>
      <c r="H524" s="166"/>
      <c r="I524" s="166"/>
      <c r="J524" s="166"/>
      <c r="K524" s="166"/>
      <c r="L524" s="176"/>
      <c r="M524" s="235">
        <f t="shared" si="20"/>
        <v>0</v>
      </c>
      <c r="N524" s="236"/>
    </row>
    <row r="525" ht="28.5" customHeight="1" spans="1:14">
      <c r="A525" s="36">
        <v>14</v>
      </c>
      <c r="B525" s="165"/>
      <c r="C525" s="166"/>
      <c r="D525" s="166"/>
      <c r="E525" s="254"/>
      <c r="F525" s="254"/>
      <c r="G525" s="223"/>
      <c r="H525" s="166"/>
      <c r="I525" s="166"/>
      <c r="J525" s="166"/>
      <c r="K525" s="166"/>
      <c r="L525" s="176"/>
      <c r="M525" s="235">
        <f t="shared" si="20"/>
        <v>0</v>
      </c>
      <c r="N525" s="236"/>
    </row>
    <row r="526" ht="28.5" customHeight="1" spans="1:14">
      <c r="A526" s="36">
        <v>15</v>
      </c>
      <c r="B526" s="165"/>
      <c r="C526" s="166"/>
      <c r="D526" s="166"/>
      <c r="E526" s="254"/>
      <c r="F526" s="254"/>
      <c r="G526" s="223"/>
      <c r="H526" s="166"/>
      <c r="I526" s="166"/>
      <c r="J526" s="166"/>
      <c r="K526" s="166"/>
      <c r="L526" s="176"/>
      <c r="M526" s="235">
        <f t="shared" si="20"/>
        <v>0</v>
      </c>
      <c r="N526" s="236"/>
    </row>
    <row r="527" ht="28.5" customHeight="1" spans="1:14">
      <c r="A527" s="36">
        <v>16</v>
      </c>
      <c r="B527" s="165"/>
      <c r="C527" s="166"/>
      <c r="D527" s="166"/>
      <c r="E527" s="254"/>
      <c r="F527" s="254"/>
      <c r="G527" s="223"/>
      <c r="H527" s="166"/>
      <c r="I527" s="166"/>
      <c r="J527" s="166"/>
      <c r="K527" s="166"/>
      <c r="L527" s="176"/>
      <c r="M527" s="235">
        <f t="shared" si="20"/>
        <v>0</v>
      </c>
      <c r="N527" s="236"/>
    </row>
    <row r="528" ht="28.5" customHeight="1" spans="1:14">
      <c r="A528" s="36">
        <v>17</v>
      </c>
      <c r="B528" s="165"/>
      <c r="C528" s="166"/>
      <c r="D528" s="166"/>
      <c r="E528" s="254"/>
      <c r="F528" s="254"/>
      <c r="G528" s="223"/>
      <c r="H528" s="166"/>
      <c r="I528" s="166"/>
      <c r="J528" s="166"/>
      <c r="K528" s="166"/>
      <c r="L528" s="176"/>
      <c r="M528" s="235">
        <f t="shared" si="20"/>
        <v>0</v>
      </c>
      <c r="N528" s="236"/>
    </row>
    <row r="529" ht="28.5" customHeight="1" spans="1:14">
      <c r="A529" s="36">
        <v>18</v>
      </c>
      <c r="B529" s="165"/>
      <c r="C529" s="166"/>
      <c r="D529" s="166"/>
      <c r="E529" s="254"/>
      <c r="F529" s="254"/>
      <c r="G529" s="223"/>
      <c r="H529" s="166"/>
      <c r="I529" s="166"/>
      <c r="J529" s="166"/>
      <c r="K529" s="166"/>
      <c r="L529" s="176"/>
      <c r="M529" s="235">
        <f t="shared" si="20"/>
        <v>0</v>
      </c>
      <c r="N529" s="236"/>
    </row>
    <row r="530" ht="28.5" customHeight="1" spans="1:14">
      <c r="A530" s="36">
        <v>19</v>
      </c>
      <c r="B530" s="165"/>
      <c r="C530" s="166"/>
      <c r="D530" s="166"/>
      <c r="E530" s="254"/>
      <c r="F530" s="254"/>
      <c r="G530" s="223"/>
      <c r="H530" s="166"/>
      <c r="I530" s="166"/>
      <c r="J530" s="166"/>
      <c r="K530" s="166"/>
      <c r="L530" s="176"/>
      <c r="M530" s="235">
        <f t="shared" si="20"/>
        <v>0</v>
      </c>
      <c r="N530" s="236"/>
    </row>
    <row r="531" ht="28.5" customHeight="1" spans="1:14">
      <c r="A531" s="36">
        <v>20</v>
      </c>
      <c r="B531" s="165"/>
      <c r="C531" s="166"/>
      <c r="D531" s="166"/>
      <c r="E531" s="254"/>
      <c r="F531" s="254"/>
      <c r="G531" s="223"/>
      <c r="H531" s="166"/>
      <c r="I531" s="166"/>
      <c r="J531" s="166"/>
      <c r="K531" s="166"/>
      <c r="L531" s="176"/>
      <c r="M531" s="235">
        <f t="shared" si="20"/>
        <v>0</v>
      </c>
      <c r="N531" s="236"/>
    </row>
    <row r="532" ht="28.5" customHeight="1" spans="1:14">
      <c r="A532" s="36">
        <v>21</v>
      </c>
      <c r="B532" s="165"/>
      <c r="C532" s="166"/>
      <c r="D532" s="166"/>
      <c r="E532" s="254"/>
      <c r="F532" s="254"/>
      <c r="G532" s="223"/>
      <c r="H532" s="166"/>
      <c r="I532" s="166"/>
      <c r="J532" s="166"/>
      <c r="K532" s="166"/>
      <c r="L532" s="176"/>
      <c r="M532" s="235">
        <f t="shared" si="20"/>
        <v>0</v>
      </c>
      <c r="N532" s="236"/>
    </row>
    <row r="533" ht="28.5" customHeight="1" spans="1:14">
      <c r="A533" s="36">
        <v>22</v>
      </c>
      <c r="B533" s="165"/>
      <c r="C533" s="166"/>
      <c r="D533" s="166"/>
      <c r="E533" s="254"/>
      <c r="F533" s="254"/>
      <c r="G533" s="223"/>
      <c r="H533" s="166"/>
      <c r="I533" s="166"/>
      <c r="J533" s="166"/>
      <c r="K533" s="166"/>
      <c r="L533" s="176"/>
      <c r="M533" s="235">
        <f t="shared" si="20"/>
        <v>0</v>
      </c>
      <c r="N533" s="236"/>
    </row>
    <row r="534" ht="28.5" customHeight="1" spans="1:14">
      <c r="A534" s="36">
        <v>23</v>
      </c>
      <c r="B534" s="165"/>
      <c r="C534" s="166"/>
      <c r="D534" s="166"/>
      <c r="E534" s="254"/>
      <c r="F534" s="254"/>
      <c r="G534" s="223"/>
      <c r="H534" s="166"/>
      <c r="I534" s="166"/>
      <c r="J534" s="166"/>
      <c r="K534" s="166"/>
      <c r="L534" s="176"/>
      <c r="M534" s="235">
        <f t="shared" si="20"/>
        <v>0</v>
      </c>
      <c r="N534" s="236"/>
    </row>
    <row r="535" ht="28.5" customHeight="1" spans="1:14">
      <c r="A535" s="36">
        <v>24</v>
      </c>
      <c r="B535" s="165"/>
      <c r="C535" s="166"/>
      <c r="D535" s="166"/>
      <c r="E535" s="254"/>
      <c r="F535" s="254"/>
      <c r="G535" s="223"/>
      <c r="H535" s="166"/>
      <c r="I535" s="166"/>
      <c r="J535" s="166"/>
      <c r="K535" s="166"/>
      <c r="L535" s="176"/>
      <c r="M535" s="235">
        <f t="shared" si="20"/>
        <v>0</v>
      </c>
      <c r="N535" s="236"/>
    </row>
    <row r="536" ht="28.5" customHeight="1" spans="1:14">
      <c r="A536" s="36">
        <v>25</v>
      </c>
      <c r="B536" s="165"/>
      <c r="C536" s="166"/>
      <c r="D536" s="166"/>
      <c r="E536" s="254"/>
      <c r="F536" s="254"/>
      <c r="G536" s="223"/>
      <c r="H536" s="166"/>
      <c r="I536" s="166"/>
      <c r="J536" s="166"/>
      <c r="K536" s="166"/>
      <c r="L536" s="176"/>
      <c r="M536" s="235">
        <f t="shared" si="20"/>
        <v>0</v>
      </c>
      <c r="N536" s="236"/>
    </row>
    <row r="537" ht="28.5" customHeight="1" spans="1:14">
      <c r="A537" s="36">
        <v>26</v>
      </c>
      <c r="B537" s="165"/>
      <c r="C537" s="166"/>
      <c r="D537" s="166"/>
      <c r="E537" s="254"/>
      <c r="F537" s="254"/>
      <c r="G537" s="223"/>
      <c r="H537" s="166"/>
      <c r="I537" s="166"/>
      <c r="J537" s="166"/>
      <c r="K537" s="166"/>
      <c r="L537" s="176"/>
      <c r="M537" s="235">
        <f t="shared" si="20"/>
        <v>0</v>
      </c>
      <c r="N537" s="236"/>
    </row>
    <row r="538" ht="28.5" customHeight="1" spans="1:14">
      <c r="A538" s="36">
        <v>27</v>
      </c>
      <c r="B538" s="165"/>
      <c r="C538" s="166"/>
      <c r="D538" s="166"/>
      <c r="E538" s="254"/>
      <c r="F538" s="254"/>
      <c r="G538" s="223"/>
      <c r="H538" s="166"/>
      <c r="I538" s="166"/>
      <c r="J538" s="166"/>
      <c r="K538" s="166"/>
      <c r="L538" s="176"/>
      <c r="M538" s="235">
        <f t="shared" si="20"/>
        <v>0</v>
      </c>
      <c r="N538" s="236"/>
    </row>
    <row r="539" ht="28.5" customHeight="1" spans="1:14">
      <c r="A539" s="36">
        <v>28</v>
      </c>
      <c r="B539" s="165"/>
      <c r="C539" s="166"/>
      <c r="D539" s="166"/>
      <c r="E539" s="254"/>
      <c r="F539" s="254"/>
      <c r="G539" s="223"/>
      <c r="H539" s="166"/>
      <c r="I539" s="166"/>
      <c r="J539" s="166"/>
      <c r="K539" s="166"/>
      <c r="L539" s="176"/>
      <c r="M539" s="235">
        <f t="shared" si="20"/>
        <v>0</v>
      </c>
      <c r="N539" s="236"/>
    </row>
    <row r="540" ht="28.5" customHeight="1" spans="1:14">
      <c r="A540" s="36">
        <v>29</v>
      </c>
      <c r="B540" s="165"/>
      <c r="C540" s="166"/>
      <c r="D540" s="166"/>
      <c r="E540" s="254"/>
      <c r="F540" s="254"/>
      <c r="G540" s="223"/>
      <c r="H540" s="166"/>
      <c r="I540" s="166"/>
      <c r="J540" s="166"/>
      <c r="K540" s="166"/>
      <c r="L540" s="176"/>
      <c r="M540" s="235">
        <f t="shared" si="20"/>
        <v>0</v>
      </c>
      <c r="N540" s="236"/>
    </row>
    <row r="541" ht="28.5" customHeight="1" spans="1:14">
      <c r="A541" s="36">
        <v>30</v>
      </c>
      <c r="B541" s="165"/>
      <c r="C541" s="166"/>
      <c r="D541" s="166"/>
      <c r="E541" s="254"/>
      <c r="F541" s="254"/>
      <c r="G541" s="223"/>
      <c r="H541" s="166"/>
      <c r="I541" s="166"/>
      <c r="J541" s="166"/>
      <c r="K541" s="166"/>
      <c r="L541" s="176"/>
      <c r="M541" s="235">
        <f t="shared" si="20"/>
        <v>0</v>
      </c>
      <c r="N541" s="236"/>
    </row>
    <row r="542" ht="28.5" customHeight="1" spans="1:14">
      <c r="A542" s="36">
        <v>31</v>
      </c>
      <c r="B542" s="165"/>
      <c r="C542" s="166"/>
      <c r="D542" s="166"/>
      <c r="E542" s="254"/>
      <c r="F542" s="254"/>
      <c r="G542" s="223"/>
      <c r="H542" s="166"/>
      <c r="I542" s="166"/>
      <c r="J542" s="166"/>
      <c r="K542" s="166"/>
      <c r="L542" s="176"/>
      <c r="M542" s="235">
        <f t="shared" si="20"/>
        <v>0</v>
      </c>
      <c r="N542" s="236"/>
    </row>
    <row r="543" ht="28.5" customHeight="1" spans="1:14">
      <c r="A543" s="36">
        <v>32</v>
      </c>
      <c r="B543" s="165"/>
      <c r="C543" s="166"/>
      <c r="D543" s="166"/>
      <c r="E543" s="254"/>
      <c r="F543" s="254"/>
      <c r="G543" s="223"/>
      <c r="H543" s="166"/>
      <c r="I543" s="166"/>
      <c r="J543" s="166"/>
      <c r="K543" s="166"/>
      <c r="L543" s="176"/>
      <c r="M543" s="235">
        <f t="shared" si="20"/>
        <v>0</v>
      </c>
      <c r="N543" s="236"/>
    </row>
    <row r="544" ht="28.5" customHeight="1" spans="1:14">
      <c r="A544" s="36">
        <v>33</v>
      </c>
      <c r="B544" s="165"/>
      <c r="C544" s="166"/>
      <c r="D544" s="166"/>
      <c r="E544" s="254"/>
      <c r="F544" s="254"/>
      <c r="G544" s="223"/>
      <c r="H544" s="166"/>
      <c r="I544" s="166"/>
      <c r="J544" s="166"/>
      <c r="K544" s="166"/>
      <c r="L544" s="176"/>
      <c r="M544" s="235">
        <f t="shared" si="20"/>
        <v>0</v>
      </c>
      <c r="N544" s="236"/>
    </row>
    <row r="545" ht="28.5" customHeight="1" spans="1:14">
      <c r="A545" s="36">
        <v>34</v>
      </c>
      <c r="B545" s="165"/>
      <c r="C545" s="166"/>
      <c r="D545" s="166"/>
      <c r="E545" s="254"/>
      <c r="F545" s="254"/>
      <c r="G545" s="223"/>
      <c r="H545" s="166"/>
      <c r="I545" s="166"/>
      <c r="J545" s="166"/>
      <c r="K545" s="166"/>
      <c r="L545" s="176"/>
      <c r="M545" s="235">
        <f t="shared" ref="M545:M561" si="21">E545*G545</f>
        <v>0</v>
      </c>
      <c r="N545" s="236"/>
    </row>
    <row r="546" ht="28.5" customHeight="1" spans="1:14">
      <c r="A546" s="36">
        <v>35</v>
      </c>
      <c r="B546" s="165"/>
      <c r="C546" s="166"/>
      <c r="D546" s="166"/>
      <c r="E546" s="254"/>
      <c r="F546" s="254"/>
      <c r="G546" s="223"/>
      <c r="H546" s="166"/>
      <c r="I546" s="166"/>
      <c r="J546" s="166"/>
      <c r="K546" s="166"/>
      <c r="L546" s="176"/>
      <c r="M546" s="235">
        <f t="shared" si="21"/>
        <v>0</v>
      </c>
      <c r="N546" s="236"/>
    </row>
    <row r="547" ht="28.5" customHeight="1" spans="1:14">
      <c r="A547" s="36">
        <v>36</v>
      </c>
      <c r="B547" s="165"/>
      <c r="C547" s="166"/>
      <c r="D547" s="166"/>
      <c r="E547" s="254"/>
      <c r="F547" s="254"/>
      <c r="G547" s="223"/>
      <c r="H547" s="166"/>
      <c r="I547" s="166"/>
      <c r="J547" s="166"/>
      <c r="K547" s="166"/>
      <c r="L547" s="176"/>
      <c r="M547" s="235">
        <f t="shared" si="21"/>
        <v>0</v>
      </c>
      <c r="N547" s="236"/>
    </row>
    <row r="548" ht="28.5" customHeight="1" spans="1:14">
      <c r="A548" s="36">
        <v>37</v>
      </c>
      <c r="B548" s="165"/>
      <c r="C548" s="166"/>
      <c r="D548" s="166"/>
      <c r="E548" s="254"/>
      <c r="F548" s="254"/>
      <c r="G548" s="223"/>
      <c r="H548" s="166"/>
      <c r="I548" s="166"/>
      <c r="J548" s="166"/>
      <c r="K548" s="166"/>
      <c r="L548" s="176"/>
      <c r="M548" s="235">
        <f t="shared" si="21"/>
        <v>0</v>
      </c>
      <c r="N548" s="236"/>
    </row>
    <row r="549" ht="28.5" customHeight="1" spans="1:14">
      <c r="A549" s="36">
        <v>38</v>
      </c>
      <c r="B549" s="165"/>
      <c r="C549" s="166"/>
      <c r="D549" s="166"/>
      <c r="E549" s="254"/>
      <c r="F549" s="254"/>
      <c r="G549" s="223"/>
      <c r="H549" s="166"/>
      <c r="I549" s="166"/>
      <c r="J549" s="166"/>
      <c r="K549" s="166"/>
      <c r="L549" s="176"/>
      <c r="M549" s="235">
        <f t="shared" si="21"/>
        <v>0</v>
      </c>
      <c r="N549" s="236"/>
    </row>
    <row r="550" ht="28.5" customHeight="1" spans="1:14">
      <c r="A550" s="36">
        <v>39</v>
      </c>
      <c r="B550" s="165"/>
      <c r="C550" s="166"/>
      <c r="D550" s="166"/>
      <c r="E550" s="254"/>
      <c r="F550" s="254"/>
      <c r="G550" s="223"/>
      <c r="H550" s="166"/>
      <c r="I550" s="166"/>
      <c r="J550" s="166"/>
      <c r="K550" s="166"/>
      <c r="L550" s="176"/>
      <c r="M550" s="235">
        <f t="shared" si="21"/>
        <v>0</v>
      </c>
      <c r="N550" s="236"/>
    </row>
    <row r="551" ht="28.5" customHeight="1" spans="1:14">
      <c r="A551" s="36">
        <v>40</v>
      </c>
      <c r="B551" s="165"/>
      <c r="C551" s="166"/>
      <c r="D551" s="166"/>
      <c r="E551" s="254"/>
      <c r="F551" s="254"/>
      <c r="G551" s="223"/>
      <c r="H551" s="166"/>
      <c r="I551" s="166"/>
      <c r="J551" s="166"/>
      <c r="K551" s="166"/>
      <c r="L551" s="176"/>
      <c r="M551" s="235">
        <f t="shared" si="21"/>
        <v>0</v>
      </c>
      <c r="N551" s="236"/>
    </row>
    <row r="552" ht="28.5" customHeight="1" spans="1:14">
      <c r="A552" s="36">
        <v>41</v>
      </c>
      <c r="B552" s="165"/>
      <c r="C552" s="166"/>
      <c r="D552" s="166"/>
      <c r="E552" s="254"/>
      <c r="F552" s="254"/>
      <c r="G552" s="223"/>
      <c r="H552" s="166"/>
      <c r="I552" s="166"/>
      <c r="J552" s="166"/>
      <c r="K552" s="166"/>
      <c r="L552" s="176"/>
      <c r="M552" s="235">
        <f t="shared" si="21"/>
        <v>0</v>
      </c>
      <c r="N552" s="236"/>
    </row>
    <row r="553" ht="28.5" customHeight="1" spans="1:14">
      <c r="A553" s="36">
        <v>42</v>
      </c>
      <c r="B553" s="165"/>
      <c r="C553" s="166"/>
      <c r="D553" s="166"/>
      <c r="E553" s="254"/>
      <c r="F553" s="254"/>
      <c r="G553" s="223"/>
      <c r="H553" s="166"/>
      <c r="I553" s="166"/>
      <c r="J553" s="166"/>
      <c r="K553" s="166"/>
      <c r="L553" s="176"/>
      <c r="M553" s="235">
        <f t="shared" si="21"/>
        <v>0</v>
      </c>
      <c r="N553" s="236"/>
    </row>
    <row r="554" ht="28.5" customHeight="1" spans="1:14">
      <c r="A554" s="36">
        <v>43</v>
      </c>
      <c r="B554" s="165"/>
      <c r="C554" s="166"/>
      <c r="D554" s="166"/>
      <c r="E554" s="254"/>
      <c r="F554" s="254"/>
      <c r="G554" s="223"/>
      <c r="H554" s="166"/>
      <c r="I554" s="166"/>
      <c r="J554" s="166"/>
      <c r="K554" s="166"/>
      <c r="L554" s="176"/>
      <c r="M554" s="235">
        <f t="shared" si="21"/>
        <v>0</v>
      </c>
      <c r="N554" s="236"/>
    </row>
    <row r="555" ht="28.5" customHeight="1" spans="1:14">
      <c r="A555" s="36">
        <v>44</v>
      </c>
      <c r="B555" s="165"/>
      <c r="C555" s="166"/>
      <c r="D555" s="166"/>
      <c r="E555" s="254"/>
      <c r="F555" s="254"/>
      <c r="G555" s="223"/>
      <c r="H555" s="166"/>
      <c r="I555" s="166"/>
      <c r="J555" s="166"/>
      <c r="K555" s="166"/>
      <c r="L555" s="176"/>
      <c r="M555" s="235">
        <f t="shared" si="21"/>
        <v>0</v>
      </c>
      <c r="N555" s="236"/>
    </row>
    <row r="556" ht="28.5" customHeight="1" spans="1:14">
      <c r="A556" s="36">
        <v>45</v>
      </c>
      <c r="B556" s="165"/>
      <c r="C556" s="166"/>
      <c r="D556" s="166"/>
      <c r="E556" s="254"/>
      <c r="F556" s="254"/>
      <c r="G556" s="223"/>
      <c r="H556" s="166"/>
      <c r="I556" s="166"/>
      <c r="J556" s="166"/>
      <c r="K556" s="166"/>
      <c r="L556" s="176"/>
      <c r="M556" s="235">
        <f t="shared" si="21"/>
        <v>0</v>
      </c>
      <c r="N556" s="236"/>
    </row>
    <row r="557" ht="28.5" customHeight="1" spans="1:14">
      <c r="A557" s="36">
        <v>46</v>
      </c>
      <c r="B557" s="165"/>
      <c r="C557" s="166"/>
      <c r="D557" s="166"/>
      <c r="E557" s="254"/>
      <c r="F557" s="254"/>
      <c r="G557" s="223"/>
      <c r="H557" s="166"/>
      <c r="I557" s="166"/>
      <c r="J557" s="166"/>
      <c r="K557" s="166"/>
      <c r="L557" s="176"/>
      <c r="M557" s="235">
        <f t="shared" si="21"/>
        <v>0</v>
      </c>
      <c r="N557" s="236"/>
    </row>
    <row r="558" ht="28.5" customHeight="1" spans="1:14">
      <c r="A558" s="36">
        <v>47</v>
      </c>
      <c r="B558" s="165"/>
      <c r="C558" s="166"/>
      <c r="D558" s="166"/>
      <c r="E558" s="254"/>
      <c r="F558" s="254"/>
      <c r="G558" s="223"/>
      <c r="H558" s="166"/>
      <c r="I558" s="166"/>
      <c r="J558" s="166"/>
      <c r="K558" s="166"/>
      <c r="L558" s="176"/>
      <c r="M558" s="235">
        <f t="shared" si="21"/>
        <v>0</v>
      </c>
      <c r="N558" s="236"/>
    </row>
    <row r="559" ht="28.5" customHeight="1" spans="1:14">
      <c r="A559" s="36">
        <v>48</v>
      </c>
      <c r="B559" s="165"/>
      <c r="C559" s="166"/>
      <c r="D559" s="166"/>
      <c r="E559" s="254"/>
      <c r="F559" s="254"/>
      <c r="G559" s="223"/>
      <c r="H559" s="166"/>
      <c r="I559" s="166"/>
      <c r="J559" s="166"/>
      <c r="K559" s="166"/>
      <c r="L559" s="176"/>
      <c r="M559" s="235">
        <f t="shared" si="21"/>
        <v>0</v>
      </c>
      <c r="N559" s="236"/>
    </row>
    <row r="560" ht="28.5" customHeight="1" spans="1:14">
      <c r="A560" s="36">
        <v>49</v>
      </c>
      <c r="B560" s="165"/>
      <c r="C560" s="166"/>
      <c r="D560" s="166"/>
      <c r="E560" s="254"/>
      <c r="F560" s="254"/>
      <c r="G560" s="223"/>
      <c r="H560" s="166"/>
      <c r="I560" s="166"/>
      <c r="J560" s="166"/>
      <c r="K560" s="166"/>
      <c r="L560" s="176"/>
      <c r="M560" s="235">
        <f t="shared" si="21"/>
        <v>0</v>
      </c>
      <c r="N560" s="236"/>
    </row>
    <row r="561" ht="28.5" customHeight="1" spans="1:14">
      <c r="A561" s="36">
        <v>50</v>
      </c>
      <c r="B561" s="165"/>
      <c r="C561" s="166"/>
      <c r="D561" s="166"/>
      <c r="E561" s="254"/>
      <c r="F561" s="254"/>
      <c r="G561" s="223"/>
      <c r="H561" s="166"/>
      <c r="I561" s="166"/>
      <c r="J561" s="166"/>
      <c r="K561" s="166"/>
      <c r="L561" s="176"/>
      <c r="M561" s="235">
        <f t="shared" si="21"/>
        <v>0</v>
      </c>
      <c r="N561" s="236"/>
    </row>
    <row r="562" customFormat="1" ht="28.5" customHeight="1" spans="1:14">
      <c r="A562" s="36">
        <v>51</v>
      </c>
      <c r="B562" s="260"/>
      <c r="C562" s="261"/>
      <c r="D562" s="261"/>
      <c r="E562" s="262"/>
      <c r="F562" s="262"/>
      <c r="G562" s="263"/>
      <c r="H562" s="261"/>
      <c r="I562" s="261"/>
      <c r="J562" s="261"/>
      <c r="K562" s="261"/>
      <c r="L562" s="176"/>
      <c r="M562" s="235">
        <f t="shared" ref="M562:M593" si="22">E562*G562</f>
        <v>0</v>
      </c>
      <c r="N562" s="265"/>
    </row>
    <row r="563" customFormat="1" ht="28.5" customHeight="1" spans="1:14">
      <c r="A563" s="36">
        <v>52</v>
      </c>
      <c r="B563" s="260"/>
      <c r="C563" s="261"/>
      <c r="D563" s="261"/>
      <c r="E563" s="262"/>
      <c r="F563" s="262"/>
      <c r="G563" s="263"/>
      <c r="H563" s="261"/>
      <c r="I563" s="261"/>
      <c r="J563" s="261"/>
      <c r="K563" s="261"/>
      <c r="L563" s="176"/>
      <c r="M563" s="235">
        <f t="shared" si="22"/>
        <v>0</v>
      </c>
      <c r="N563" s="265"/>
    </row>
    <row r="564" customFormat="1" ht="28.5" customHeight="1" spans="1:14">
      <c r="A564" s="36">
        <v>53</v>
      </c>
      <c r="B564" s="260"/>
      <c r="C564" s="261"/>
      <c r="D564" s="261"/>
      <c r="E564" s="262"/>
      <c r="F564" s="262"/>
      <c r="G564" s="263"/>
      <c r="H564" s="261"/>
      <c r="I564" s="261"/>
      <c r="J564" s="261"/>
      <c r="K564" s="261"/>
      <c r="L564" s="176"/>
      <c r="M564" s="235">
        <f t="shared" si="22"/>
        <v>0</v>
      </c>
      <c r="N564" s="265"/>
    </row>
    <row r="565" customFormat="1" ht="28.5" customHeight="1" spans="1:14">
      <c r="A565" s="36">
        <v>54</v>
      </c>
      <c r="B565" s="260"/>
      <c r="C565" s="261"/>
      <c r="D565" s="261"/>
      <c r="E565" s="262"/>
      <c r="F565" s="262"/>
      <c r="G565" s="263"/>
      <c r="H565" s="261"/>
      <c r="I565" s="261"/>
      <c r="J565" s="261"/>
      <c r="K565" s="261"/>
      <c r="L565" s="176"/>
      <c r="M565" s="235">
        <f t="shared" si="22"/>
        <v>0</v>
      </c>
      <c r="N565" s="265"/>
    </row>
    <row r="566" customFormat="1" ht="28.5" customHeight="1" spans="1:14">
      <c r="A566" s="36">
        <v>55</v>
      </c>
      <c r="B566" s="260"/>
      <c r="C566" s="261"/>
      <c r="D566" s="261"/>
      <c r="E566" s="262"/>
      <c r="F566" s="262"/>
      <c r="G566" s="263"/>
      <c r="H566" s="261"/>
      <c r="I566" s="261"/>
      <c r="J566" s="261"/>
      <c r="K566" s="261"/>
      <c r="L566" s="176"/>
      <c r="M566" s="235">
        <f t="shared" si="22"/>
        <v>0</v>
      </c>
      <c r="N566" s="265"/>
    </row>
    <row r="567" customFormat="1" ht="28.5" customHeight="1" spans="1:14">
      <c r="A567" s="36">
        <v>56</v>
      </c>
      <c r="B567" s="260"/>
      <c r="C567" s="261"/>
      <c r="D567" s="261"/>
      <c r="E567" s="262"/>
      <c r="F567" s="262"/>
      <c r="G567" s="263"/>
      <c r="H567" s="261"/>
      <c r="I567" s="261"/>
      <c r="J567" s="261"/>
      <c r="K567" s="261"/>
      <c r="L567" s="176"/>
      <c r="M567" s="235">
        <f t="shared" si="22"/>
        <v>0</v>
      </c>
      <c r="N567" s="265"/>
    </row>
    <row r="568" customFormat="1" ht="28.5" customHeight="1" spans="1:14">
      <c r="A568" s="36">
        <v>57</v>
      </c>
      <c r="B568" s="260"/>
      <c r="C568" s="261"/>
      <c r="D568" s="261"/>
      <c r="E568" s="262"/>
      <c r="F568" s="262"/>
      <c r="G568" s="263"/>
      <c r="H568" s="261"/>
      <c r="I568" s="261"/>
      <c r="J568" s="261"/>
      <c r="K568" s="261"/>
      <c r="L568" s="176"/>
      <c r="M568" s="235">
        <f t="shared" si="22"/>
        <v>0</v>
      </c>
      <c r="N568" s="265"/>
    </row>
    <row r="569" customFormat="1" ht="28.5" customHeight="1" spans="1:14">
      <c r="A569" s="36">
        <v>58</v>
      </c>
      <c r="B569" s="260"/>
      <c r="C569" s="261"/>
      <c r="D569" s="261"/>
      <c r="E569" s="262"/>
      <c r="F569" s="262"/>
      <c r="G569" s="263"/>
      <c r="H569" s="261"/>
      <c r="I569" s="261"/>
      <c r="J569" s="261"/>
      <c r="K569" s="261"/>
      <c r="L569" s="176"/>
      <c r="M569" s="235">
        <f t="shared" si="22"/>
        <v>0</v>
      </c>
      <c r="N569" s="265"/>
    </row>
    <row r="570" customFormat="1" ht="28.5" customHeight="1" spans="1:14">
      <c r="A570" s="36">
        <v>59</v>
      </c>
      <c r="B570" s="260"/>
      <c r="C570" s="261"/>
      <c r="D570" s="261"/>
      <c r="E570" s="262"/>
      <c r="F570" s="262"/>
      <c r="G570" s="263"/>
      <c r="H570" s="261"/>
      <c r="I570" s="261"/>
      <c r="J570" s="261"/>
      <c r="K570" s="261"/>
      <c r="L570" s="176"/>
      <c r="M570" s="235">
        <f t="shared" si="22"/>
        <v>0</v>
      </c>
      <c r="N570" s="265"/>
    </row>
    <row r="571" customFormat="1" ht="28.5" customHeight="1" spans="1:14">
      <c r="A571" s="36">
        <v>60</v>
      </c>
      <c r="B571" s="260"/>
      <c r="C571" s="261"/>
      <c r="D571" s="261"/>
      <c r="E571" s="262"/>
      <c r="F571" s="262"/>
      <c r="G571" s="263"/>
      <c r="H571" s="261"/>
      <c r="I571" s="261"/>
      <c r="J571" s="261"/>
      <c r="K571" s="261"/>
      <c r="L571" s="176"/>
      <c r="M571" s="235">
        <f t="shared" si="22"/>
        <v>0</v>
      </c>
      <c r="N571" s="265"/>
    </row>
    <row r="572" customFormat="1" ht="28.5" customHeight="1" spans="1:14">
      <c r="A572" s="36">
        <v>61</v>
      </c>
      <c r="B572" s="260"/>
      <c r="C572" s="261"/>
      <c r="D572" s="261"/>
      <c r="E572" s="262"/>
      <c r="F572" s="262"/>
      <c r="G572" s="263"/>
      <c r="H572" s="261"/>
      <c r="I572" s="261"/>
      <c r="J572" s="261"/>
      <c r="K572" s="261"/>
      <c r="L572" s="176"/>
      <c r="M572" s="235">
        <f t="shared" si="22"/>
        <v>0</v>
      </c>
      <c r="N572" s="265"/>
    </row>
    <row r="573" customFormat="1" ht="28.5" customHeight="1" spans="1:14">
      <c r="A573" s="36">
        <v>62</v>
      </c>
      <c r="B573" s="260"/>
      <c r="C573" s="261"/>
      <c r="D573" s="261"/>
      <c r="E573" s="262"/>
      <c r="F573" s="262"/>
      <c r="G573" s="263"/>
      <c r="H573" s="261"/>
      <c r="I573" s="261"/>
      <c r="J573" s="261"/>
      <c r="K573" s="261"/>
      <c r="L573" s="176"/>
      <c r="M573" s="235">
        <f t="shared" si="22"/>
        <v>0</v>
      </c>
      <c r="N573" s="265"/>
    </row>
    <row r="574" customFormat="1" ht="28.5" customHeight="1" spans="1:14">
      <c r="A574" s="36">
        <v>63</v>
      </c>
      <c r="B574" s="260"/>
      <c r="C574" s="261"/>
      <c r="D574" s="261"/>
      <c r="E574" s="262"/>
      <c r="F574" s="262"/>
      <c r="G574" s="263"/>
      <c r="H574" s="261"/>
      <c r="I574" s="261"/>
      <c r="J574" s="261"/>
      <c r="K574" s="261"/>
      <c r="L574" s="176"/>
      <c r="M574" s="235">
        <f t="shared" si="22"/>
        <v>0</v>
      </c>
      <c r="N574" s="265"/>
    </row>
    <row r="575" customFormat="1" ht="28.5" customHeight="1" spans="1:14">
      <c r="A575" s="36">
        <v>64</v>
      </c>
      <c r="B575" s="260"/>
      <c r="C575" s="261"/>
      <c r="D575" s="261"/>
      <c r="E575" s="262"/>
      <c r="F575" s="262"/>
      <c r="G575" s="263"/>
      <c r="H575" s="261"/>
      <c r="I575" s="261"/>
      <c r="J575" s="261"/>
      <c r="K575" s="261"/>
      <c r="L575" s="176"/>
      <c r="M575" s="235">
        <f t="shared" si="22"/>
        <v>0</v>
      </c>
      <c r="N575" s="265"/>
    </row>
    <row r="576" customFormat="1" ht="28.5" customHeight="1" spans="1:14">
      <c r="A576" s="36">
        <v>65</v>
      </c>
      <c r="B576" s="260"/>
      <c r="C576" s="261"/>
      <c r="D576" s="261"/>
      <c r="E576" s="262"/>
      <c r="F576" s="262"/>
      <c r="G576" s="263"/>
      <c r="H576" s="261"/>
      <c r="I576" s="261"/>
      <c r="J576" s="261"/>
      <c r="K576" s="261"/>
      <c r="L576" s="176"/>
      <c r="M576" s="235">
        <f t="shared" si="22"/>
        <v>0</v>
      </c>
      <c r="N576" s="265"/>
    </row>
    <row r="577" customFormat="1" ht="28.5" customHeight="1" spans="1:14">
      <c r="A577" s="36">
        <v>66</v>
      </c>
      <c r="B577" s="260"/>
      <c r="C577" s="261"/>
      <c r="D577" s="261"/>
      <c r="E577" s="262"/>
      <c r="F577" s="262"/>
      <c r="G577" s="263"/>
      <c r="H577" s="261"/>
      <c r="I577" s="261"/>
      <c r="J577" s="261"/>
      <c r="K577" s="261"/>
      <c r="L577" s="176"/>
      <c r="M577" s="235">
        <f t="shared" si="22"/>
        <v>0</v>
      </c>
      <c r="N577" s="265"/>
    </row>
    <row r="578" customFormat="1" ht="28.5" customHeight="1" spans="1:14">
      <c r="A578" s="36">
        <v>67</v>
      </c>
      <c r="B578" s="260"/>
      <c r="C578" s="261"/>
      <c r="D578" s="261"/>
      <c r="E578" s="262"/>
      <c r="F578" s="262"/>
      <c r="G578" s="263"/>
      <c r="H578" s="261"/>
      <c r="I578" s="261"/>
      <c r="J578" s="261"/>
      <c r="K578" s="261"/>
      <c r="L578" s="176"/>
      <c r="M578" s="235">
        <f t="shared" si="22"/>
        <v>0</v>
      </c>
      <c r="N578" s="265"/>
    </row>
    <row r="579" customFormat="1" ht="28.5" customHeight="1" spans="1:14">
      <c r="A579" s="36">
        <v>68</v>
      </c>
      <c r="B579" s="260"/>
      <c r="C579" s="261"/>
      <c r="D579" s="261"/>
      <c r="E579" s="262"/>
      <c r="F579" s="262"/>
      <c r="G579" s="263"/>
      <c r="H579" s="261"/>
      <c r="I579" s="261"/>
      <c r="J579" s="261"/>
      <c r="K579" s="261"/>
      <c r="L579" s="176"/>
      <c r="M579" s="235">
        <f t="shared" si="22"/>
        <v>0</v>
      </c>
      <c r="N579" s="265"/>
    </row>
    <row r="580" customFormat="1" ht="28.5" customHeight="1" spans="1:14">
      <c r="A580" s="36">
        <v>69</v>
      </c>
      <c r="B580" s="260"/>
      <c r="C580" s="261"/>
      <c r="D580" s="261"/>
      <c r="E580" s="262"/>
      <c r="F580" s="262"/>
      <c r="G580" s="263"/>
      <c r="H580" s="261"/>
      <c r="I580" s="261"/>
      <c r="J580" s="261"/>
      <c r="K580" s="261"/>
      <c r="L580" s="176"/>
      <c r="M580" s="235">
        <f t="shared" si="22"/>
        <v>0</v>
      </c>
      <c r="N580" s="265"/>
    </row>
    <row r="581" customFormat="1" ht="28.5" customHeight="1" spans="1:14">
      <c r="A581" s="36">
        <v>70</v>
      </c>
      <c r="B581" s="260"/>
      <c r="C581" s="261"/>
      <c r="D581" s="261"/>
      <c r="E581" s="262"/>
      <c r="F581" s="262"/>
      <c r="G581" s="263"/>
      <c r="H581" s="261"/>
      <c r="I581" s="261"/>
      <c r="J581" s="261"/>
      <c r="K581" s="261"/>
      <c r="L581" s="176"/>
      <c r="M581" s="235">
        <f t="shared" si="22"/>
        <v>0</v>
      </c>
      <c r="N581" s="265"/>
    </row>
    <row r="582" customFormat="1" ht="28.5" customHeight="1" spans="1:14">
      <c r="A582" s="36">
        <v>71</v>
      </c>
      <c r="B582" s="260"/>
      <c r="C582" s="261"/>
      <c r="D582" s="261"/>
      <c r="E582" s="262"/>
      <c r="F582" s="262"/>
      <c r="G582" s="263"/>
      <c r="H582" s="261"/>
      <c r="I582" s="261"/>
      <c r="J582" s="261"/>
      <c r="K582" s="261"/>
      <c r="L582" s="176"/>
      <c r="M582" s="235">
        <f t="shared" si="22"/>
        <v>0</v>
      </c>
      <c r="N582" s="265"/>
    </row>
    <row r="583" customFormat="1" ht="28.5" customHeight="1" spans="1:14">
      <c r="A583" s="36">
        <v>72</v>
      </c>
      <c r="B583" s="260"/>
      <c r="C583" s="261"/>
      <c r="D583" s="261"/>
      <c r="E583" s="262"/>
      <c r="F583" s="262"/>
      <c r="G583" s="263"/>
      <c r="H583" s="261"/>
      <c r="I583" s="261"/>
      <c r="J583" s="261"/>
      <c r="K583" s="261"/>
      <c r="L583" s="176"/>
      <c r="M583" s="235">
        <f t="shared" si="22"/>
        <v>0</v>
      </c>
      <c r="N583" s="265"/>
    </row>
    <row r="584" customFormat="1" ht="28.5" customHeight="1" spans="1:14">
      <c r="A584" s="36">
        <v>73</v>
      </c>
      <c r="B584" s="260"/>
      <c r="C584" s="261"/>
      <c r="D584" s="261"/>
      <c r="E584" s="262"/>
      <c r="F584" s="262"/>
      <c r="G584" s="263"/>
      <c r="H584" s="261"/>
      <c r="I584" s="261"/>
      <c r="J584" s="261"/>
      <c r="K584" s="261"/>
      <c r="L584" s="176"/>
      <c r="M584" s="235">
        <f t="shared" si="22"/>
        <v>0</v>
      </c>
      <c r="N584" s="265"/>
    </row>
    <row r="585" customFormat="1" ht="28.5" customHeight="1" spans="1:14">
      <c r="A585" s="36">
        <v>74</v>
      </c>
      <c r="B585" s="260"/>
      <c r="C585" s="261"/>
      <c r="D585" s="261"/>
      <c r="E585" s="262"/>
      <c r="F585" s="262"/>
      <c r="G585" s="263"/>
      <c r="H585" s="261"/>
      <c r="I585" s="261"/>
      <c r="J585" s="261"/>
      <c r="K585" s="261"/>
      <c r="L585" s="176"/>
      <c r="M585" s="235">
        <f t="shared" si="22"/>
        <v>0</v>
      </c>
      <c r="N585" s="265"/>
    </row>
    <row r="586" customFormat="1" ht="28.5" customHeight="1" spans="1:14">
      <c r="A586" s="36">
        <v>75</v>
      </c>
      <c r="B586" s="260"/>
      <c r="C586" s="261"/>
      <c r="D586" s="261"/>
      <c r="E586" s="262"/>
      <c r="F586" s="262"/>
      <c r="G586" s="263"/>
      <c r="H586" s="261"/>
      <c r="I586" s="261"/>
      <c r="J586" s="261"/>
      <c r="K586" s="261"/>
      <c r="L586" s="176"/>
      <c r="M586" s="235">
        <f t="shared" si="22"/>
        <v>0</v>
      </c>
      <c r="N586" s="265"/>
    </row>
    <row r="587" customFormat="1" ht="28.5" customHeight="1" spans="1:14">
      <c r="A587" s="36">
        <v>76</v>
      </c>
      <c r="B587" s="260"/>
      <c r="C587" s="261"/>
      <c r="D587" s="261"/>
      <c r="E587" s="262"/>
      <c r="F587" s="262"/>
      <c r="G587" s="263"/>
      <c r="H587" s="261"/>
      <c r="I587" s="261"/>
      <c r="J587" s="261"/>
      <c r="K587" s="261"/>
      <c r="L587" s="176"/>
      <c r="M587" s="235">
        <f t="shared" si="22"/>
        <v>0</v>
      </c>
      <c r="N587" s="265"/>
    </row>
    <row r="588" customFormat="1" ht="28.5" customHeight="1" spans="1:14">
      <c r="A588" s="36">
        <v>77</v>
      </c>
      <c r="B588" s="260"/>
      <c r="C588" s="261"/>
      <c r="D588" s="261"/>
      <c r="E588" s="262"/>
      <c r="F588" s="262"/>
      <c r="G588" s="263"/>
      <c r="H588" s="261"/>
      <c r="I588" s="261"/>
      <c r="J588" s="261"/>
      <c r="K588" s="261"/>
      <c r="L588" s="176"/>
      <c r="M588" s="235">
        <f t="shared" si="22"/>
        <v>0</v>
      </c>
      <c r="N588" s="265"/>
    </row>
    <row r="589" customFormat="1" ht="28.5" customHeight="1" spans="1:14">
      <c r="A589" s="36">
        <v>78</v>
      </c>
      <c r="B589" s="260"/>
      <c r="C589" s="261"/>
      <c r="D589" s="261"/>
      <c r="E589" s="262"/>
      <c r="F589" s="262"/>
      <c r="G589" s="263"/>
      <c r="H589" s="261"/>
      <c r="I589" s="261"/>
      <c r="J589" s="261"/>
      <c r="K589" s="261"/>
      <c r="L589" s="176"/>
      <c r="M589" s="235">
        <f t="shared" si="22"/>
        <v>0</v>
      </c>
      <c r="N589" s="265"/>
    </row>
    <row r="590" customFormat="1" ht="28.5" customHeight="1" spans="1:14">
      <c r="A590" s="36">
        <v>79</v>
      </c>
      <c r="B590" s="260"/>
      <c r="C590" s="261"/>
      <c r="D590" s="261"/>
      <c r="E590" s="262"/>
      <c r="F590" s="262"/>
      <c r="G590" s="263"/>
      <c r="H590" s="261"/>
      <c r="I590" s="261"/>
      <c r="J590" s="261"/>
      <c r="K590" s="261"/>
      <c r="L590" s="176"/>
      <c r="M590" s="235">
        <f t="shared" si="22"/>
        <v>0</v>
      </c>
      <c r="N590" s="265"/>
    </row>
    <row r="591" customFormat="1" ht="28.5" customHeight="1" spans="1:14">
      <c r="A591" s="36">
        <v>80</v>
      </c>
      <c r="B591" s="260"/>
      <c r="C591" s="261"/>
      <c r="D591" s="261"/>
      <c r="E591" s="262"/>
      <c r="F591" s="262"/>
      <c r="G591" s="263"/>
      <c r="H591" s="261"/>
      <c r="I591" s="261"/>
      <c r="J591" s="261"/>
      <c r="K591" s="261"/>
      <c r="L591" s="176"/>
      <c r="M591" s="235">
        <f t="shared" si="22"/>
        <v>0</v>
      </c>
      <c r="N591" s="265"/>
    </row>
    <row r="592" customFormat="1" ht="28.5" customHeight="1" spans="1:14">
      <c r="A592" s="36">
        <v>81</v>
      </c>
      <c r="B592" s="260"/>
      <c r="C592" s="261"/>
      <c r="D592" s="261"/>
      <c r="E592" s="262"/>
      <c r="F592" s="262"/>
      <c r="G592" s="263"/>
      <c r="H592" s="261"/>
      <c r="I592" s="261"/>
      <c r="J592" s="261"/>
      <c r="K592" s="261"/>
      <c r="L592" s="176"/>
      <c r="M592" s="235">
        <f t="shared" si="22"/>
        <v>0</v>
      </c>
      <c r="N592" s="265"/>
    </row>
    <row r="593" customFormat="1" ht="28.5" customHeight="1" spans="1:14">
      <c r="A593" s="36">
        <v>82</v>
      </c>
      <c r="B593" s="260"/>
      <c r="C593" s="261"/>
      <c r="D593" s="261"/>
      <c r="E593" s="262"/>
      <c r="F593" s="262"/>
      <c r="G593" s="263"/>
      <c r="H593" s="261"/>
      <c r="I593" s="261"/>
      <c r="J593" s="261"/>
      <c r="K593" s="261"/>
      <c r="L593" s="176"/>
      <c r="M593" s="235">
        <f t="shared" si="22"/>
        <v>0</v>
      </c>
      <c r="N593" s="265"/>
    </row>
    <row r="594" customFormat="1" ht="28.5" customHeight="1" spans="1:14">
      <c r="A594" s="36">
        <v>83</v>
      </c>
      <c r="B594" s="260"/>
      <c r="C594" s="261"/>
      <c r="D594" s="261"/>
      <c r="E594" s="262"/>
      <c r="F594" s="262"/>
      <c r="G594" s="263"/>
      <c r="H594" s="261"/>
      <c r="I594" s="261"/>
      <c r="J594" s="261"/>
      <c r="K594" s="261"/>
      <c r="L594" s="176"/>
      <c r="M594" s="235">
        <f t="shared" ref="M594:M625" si="23">E594*G594</f>
        <v>0</v>
      </c>
      <c r="N594" s="265"/>
    </row>
    <row r="595" customFormat="1" ht="28.5" customHeight="1" spans="1:14">
      <c r="A595" s="36">
        <v>84</v>
      </c>
      <c r="B595" s="260"/>
      <c r="C595" s="261"/>
      <c r="D595" s="261"/>
      <c r="E595" s="262"/>
      <c r="F595" s="262"/>
      <c r="G595" s="263"/>
      <c r="H595" s="261"/>
      <c r="I595" s="261"/>
      <c r="J595" s="261"/>
      <c r="K595" s="261"/>
      <c r="L595" s="176"/>
      <c r="M595" s="235">
        <f t="shared" si="23"/>
        <v>0</v>
      </c>
      <c r="N595" s="265"/>
    </row>
    <row r="596" customFormat="1" ht="28.5" customHeight="1" spans="1:14">
      <c r="A596" s="36">
        <v>85</v>
      </c>
      <c r="B596" s="260"/>
      <c r="C596" s="261"/>
      <c r="D596" s="261"/>
      <c r="E596" s="262"/>
      <c r="F596" s="262"/>
      <c r="G596" s="263"/>
      <c r="H596" s="261"/>
      <c r="I596" s="261"/>
      <c r="J596" s="261"/>
      <c r="K596" s="261"/>
      <c r="L596" s="176"/>
      <c r="M596" s="235">
        <f t="shared" si="23"/>
        <v>0</v>
      </c>
      <c r="N596" s="265"/>
    </row>
    <row r="597" customFormat="1" ht="28.5" customHeight="1" spans="1:14">
      <c r="A597" s="36">
        <v>86</v>
      </c>
      <c r="B597" s="260"/>
      <c r="C597" s="261"/>
      <c r="D597" s="261"/>
      <c r="E597" s="262"/>
      <c r="F597" s="262"/>
      <c r="G597" s="263"/>
      <c r="H597" s="261"/>
      <c r="I597" s="261"/>
      <c r="J597" s="261"/>
      <c r="K597" s="261"/>
      <c r="L597" s="176"/>
      <c r="M597" s="235">
        <f t="shared" si="23"/>
        <v>0</v>
      </c>
      <c r="N597" s="265"/>
    </row>
    <row r="598" customFormat="1" ht="28.5" customHeight="1" spans="1:14">
      <c r="A598" s="36">
        <v>87</v>
      </c>
      <c r="B598" s="260"/>
      <c r="C598" s="261"/>
      <c r="D598" s="261"/>
      <c r="E598" s="262"/>
      <c r="F598" s="262"/>
      <c r="G598" s="263"/>
      <c r="H598" s="261"/>
      <c r="I598" s="261"/>
      <c r="J598" s="261"/>
      <c r="K598" s="261"/>
      <c r="L598" s="176"/>
      <c r="M598" s="235">
        <f t="shared" si="23"/>
        <v>0</v>
      </c>
      <c r="N598" s="265"/>
    </row>
    <row r="599" customFormat="1" ht="28.5" customHeight="1" spans="1:14">
      <c r="A599" s="36">
        <v>88</v>
      </c>
      <c r="B599" s="260"/>
      <c r="C599" s="261"/>
      <c r="D599" s="261"/>
      <c r="E599" s="262"/>
      <c r="F599" s="262"/>
      <c r="G599" s="263"/>
      <c r="H599" s="261"/>
      <c r="I599" s="261"/>
      <c r="J599" s="261"/>
      <c r="K599" s="261"/>
      <c r="L599" s="176"/>
      <c r="M599" s="235">
        <f t="shared" si="23"/>
        <v>0</v>
      </c>
      <c r="N599" s="265"/>
    </row>
    <row r="600" customFormat="1" ht="28.5" customHeight="1" spans="1:14">
      <c r="A600" s="36">
        <v>89</v>
      </c>
      <c r="B600" s="260"/>
      <c r="C600" s="261"/>
      <c r="D600" s="261"/>
      <c r="E600" s="262"/>
      <c r="F600" s="262"/>
      <c r="G600" s="263"/>
      <c r="H600" s="261"/>
      <c r="I600" s="261"/>
      <c r="J600" s="261"/>
      <c r="K600" s="261"/>
      <c r="L600" s="176"/>
      <c r="M600" s="235">
        <f t="shared" si="23"/>
        <v>0</v>
      </c>
      <c r="N600" s="265"/>
    </row>
    <row r="601" customFormat="1" ht="28.5" customHeight="1" spans="1:14">
      <c r="A601" s="36">
        <v>90</v>
      </c>
      <c r="B601" s="260"/>
      <c r="C601" s="261"/>
      <c r="D601" s="261"/>
      <c r="E601" s="262"/>
      <c r="F601" s="262"/>
      <c r="G601" s="263"/>
      <c r="H601" s="261"/>
      <c r="I601" s="261"/>
      <c r="J601" s="261"/>
      <c r="K601" s="261"/>
      <c r="L601" s="176"/>
      <c r="M601" s="235">
        <f t="shared" si="23"/>
        <v>0</v>
      </c>
      <c r="N601" s="265"/>
    </row>
    <row r="602" customFormat="1" ht="28.5" customHeight="1" spans="1:14">
      <c r="A602" s="36">
        <v>91</v>
      </c>
      <c r="B602" s="260"/>
      <c r="C602" s="261"/>
      <c r="D602" s="261"/>
      <c r="E602" s="262"/>
      <c r="F602" s="262"/>
      <c r="G602" s="263"/>
      <c r="H602" s="261"/>
      <c r="I602" s="261"/>
      <c r="J602" s="261"/>
      <c r="K602" s="261"/>
      <c r="L602" s="176"/>
      <c r="M602" s="235">
        <f t="shared" si="23"/>
        <v>0</v>
      </c>
      <c r="N602" s="265"/>
    </row>
    <row r="603" customFormat="1" ht="28.5" customHeight="1" spans="1:14">
      <c r="A603" s="36">
        <v>92</v>
      </c>
      <c r="B603" s="260"/>
      <c r="C603" s="261"/>
      <c r="D603" s="261"/>
      <c r="E603" s="262"/>
      <c r="F603" s="262"/>
      <c r="G603" s="263"/>
      <c r="H603" s="261"/>
      <c r="I603" s="261"/>
      <c r="J603" s="261"/>
      <c r="K603" s="261"/>
      <c r="L603" s="176"/>
      <c r="M603" s="235">
        <f t="shared" si="23"/>
        <v>0</v>
      </c>
      <c r="N603" s="265"/>
    </row>
    <row r="604" customFormat="1" ht="28.5" customHeight="1" spans="1:14">
      <c r="A604" s="36">
        <v>93</v>
      </c>
      <c r="B604" s="260"/>
      <c r="C604" s="261"/>
      <c r="D604" s="261"/>
      <c r="E604" s="262"/>
      <c r="F604" s="262"/>
      <c r="G604" s="263"/>
      <c r="H604" s="261"/>
      <c r="I604" s="261"/>
      <c r="J604" s="261"/>
      <c r="K604" s="261"/>
      <c r="L604" s="176"/>
      <c r="M604" s="235">
        <f t="shared" si="23"/>
        <v>0</v>
      </c>
      <c r="N604" s="265"/>
    </row>
    <row r="605" customFormat="1" ht="28.5" customHeight="1" spans="1:14">
      <c r="A605" s="36">
        <v>94</v>
      </c>
      <c r="B605" s="260"/>
      <c r="C605" s="261"/>
      <c r="D605" s="261"/>
      <c r="E605" s="262"/>
      <c r="F605" s="262"/>
      <c r="G605" s="263"/>
      <c r="H605" s="261"/>
      <c r="I605" s="261"/>
      <c r="J605" s="261"/>
      <c r="K605" s="261"/>
      <c r="L605" s="176"/>
      <c r="M605" s="235">
        <f t="shared" si="23"/>
        <v>0</v>
      </c>
      <c r="N605" s="265"/>
    </row>
    <row r="606" customFormat="1" ht="28.5" customHeight="1" spans="1:14">
      <c r="A606" s="36">
        <v>95</v>
      </c>
      <c r="B606" s="260"/>
      <c r="C606" s="261"/>
      <c r="D606" s="261"/>
      <c r="E606" s="262"/>
      <c r="F606" s="262"/>
      <c r="G606" s="263"/>
      <c r="H606" s="261"/>
      <c r="I606" s="261"/>
      <c r="J606" s="261"/>
      <c r="K606" s="261"/>
      <c r="L606" s="176"/>
      <c r="M606" s="235">
        <f t="shared" si="23"/>
        <v>0</v>
      </c>
      <c r="N606" s="265"/>
    </row>
    <row r="607" customFormat="1" ht="28.5" customHeight="1" spans="1:14">
      <c r="A607" s="36">
        <v>96</v>
      </c>
      <c r="B607" s="260"/>
      <c r="C607" s="261"/>
      <c r="D607" s="261"/>
      <c r="E607" s="262"/>
      <c r="F607" s="262"/>
      <c r="G607" s="263"/>
      <c r="H607" s="261"/>
      <c r="I607" s="261"/>
      <c r="J607" s="261"/>
      <c r="K607" s="261"/>
      <c r="L607" s="176"/>
      <c r="M607" s="235">
        <f t="shared" si="23"/>
        <v>0</v>
      </c>
      <c r="N607" s="265"/>
    </row>
    <row r="608" customFormat="1" ht="28.5" customHeight="1" spans="1:14">
      <c r="A608" s="36">
        <v>97</v>
      </c>
      <c r="B608" s="260"/>
      <c r="C608" s="261"/>
      <c r="D608" s="261"/>
      <c r="E608" s="262"/>
      <c r="F608" s="262"/>
      <c r="G608" s="263"/>
      <c r="H608" s="261"/>
      <c r="I608" s="261"/>
      <c r="J608" s="261"/>
      <c r="K608" s="261"/>
      <c r="L608" s="176"/>
      <c r="M608" s="235">
        <f t="shared" si="23"/>
        <v>0</v>
      </c>
      <c r="N608" s="265"/>
    </row>
    <row r="609" customFormat="1" ht="28.5" customHeight="1" spans="1:14">
      <c r="A609" s="36">
        <v>98</v>
      </c>
      <c r="B609" s="260"/>
      <c r="C609" s="261"/>
      <c r="D609" s="261"/>
      <c r="E609" s="262"/>
      <c r="F609" s="262"/>
      <c r="G609" s="263"/>
      <c r="H609" s="261"/>
      <c r="I609" s="261"/>
      <c r="J609" s="261"/>
      <c r="K609" s="261"/>
      <c r="L609" s="176"/>
      <c r="M609" s="235">
        <f t="shared" si="23"/>
        <v>0</v>
      </c>
      <c r="N609" s="265"/>
    </row>
    <row r="610" customFormat="1" ht="28.5" customHeight="1" spans="1:14">
      <c r="A610" s="36">
        <v>99</v>
      </c>
      <c r="B610" s="260"/>
      <c r="C610" s="261"/>
      <c r="D610" s="261"/>
      <c r="E610" s="262"/>
      <c r="F610" s="262"/>
      <c r="G610" s="263"/>
      <c r="H610" s="261"/>
      <c r="I610" s="261"/>
      <c r="J610" s="261"/>
      <c r="K610" s="261"/>
      <c r="L610" s="176"/>
      <c r="M610" s="235">
        <f t="shared" si="23"/>
        <v>0</v>
      </c>
      <c r="N610" s="265"/>
    </row>
    <row r="611" customFormat="1" ht="28.5" customHeight="1" spans="1:14">
      <c r="A611" s="36">
        <v>100</v>
      </c>
      <c r="B611" s="260"/>
      <c r="C611" s="261"/>
      <c r="D611" s="261"/>
      <c r="E611" s="262"/>
      <c r="F611" s="262"/>
      <c r="G611" s="263"/>
      <c r="H611" s="261"/>
      <c r="I611" s="261"/>
      <c r="J611" s="261"/>
      <c r="K611" s="261"/>
      <c r="L611" s="176"/>
      <c r="M611" s="235">
        <f t="shared" si="23"/>
        <v>0</v>
      </c>
      <c r="N611" s="265"/>
    </row>
    <row r="612" customFormat="1" ht="28.5" customHeight="1" spans="1:14">
      <c r="A612" s="36">
        <v>101</v>
      </c>
      <c r="B612" s="260"/>
      <c r="C612" s="261"/>
      <c r="D612" s="261"/>
      <c r="E612" s="262"/>
      <c r="F612" s="262"/>
      <c r="G612" s="263"/>
      <c r="H612" s="261"/>
      <c r="I612" s="261"/>
      <c r="J612" s="261"/>
      <c r="K612" s="261"/>
      <c r="L612" s="176"/>
      <c r="M612" s="235">
        <f t="shared" si="23"/>
        <v>0</v>
      </c>
      <c r="N612" s="265"/>
    </row>
    <row r="613" customFormat="1" ht="28.5" customHeight="1" spans="1:14">
      <c r="A613" s="36">
        <v>102</v>
      </c>
      <c r="B613" s="260"/>
      <c r="C613" s="261"/>
      <c r="D613" s="261"/>
      <c r="E613" s="262"/>
      <c r="F613" s="262"/>
      <c r="G613" s="263"/>
      <c r="H613" s="261"/>
      <c r="I613" s="261"/>
      <c r="J613" s="261"/>
      <c r="K613" s="261"/>
      <c r="L613" s="176"/>
      <c r="M613" s="235">
        <f t="shared" si="23"/>
        <v>0</v>
      </c>
      <c r="N613" s="265"/>
    </row>
    <row r="614" customFormat="1" ht="28.5" customHeight="1" spans="1:14">
      <c r="A614" s="36">
        <v>103</v>
      </c>
      <c r="B614" s="260"/>
      <c r="C614" s="261"/>
      <c r="D614" s="261"/>
      <c r="E614" s="262"/>
      <c r="F614" s="262"/>
      <c r="G614" s="263"/>
      <c r="H614" s="261"/>
      <c r="I614" s="261"/>
      <c r="J614" s="261"/>
      <c r="K614" s="261"/>
      <c r="L614" s="176"/>
      <c r="M614" s="235">
        <f t="shared" si="23"/>
        <v>0</v>
      </c>
      <c r="N614" s="265"/>
    </row>
    <row r="615" customFormat="1" ht="28.5" customHeight="1" spans="1:14">
      <c r="A615" s="36">
        <v>104</v>
      </c>
      <c r="B615" s="260"/>
      <c r="C615" s="261"/>
      <c r="D615" s="261"/>
      <c r="E615" s="262"/>
      <c r="F615" s="262"/>
      <c r="G615" s="263"/>
      <c r="H615" s="261"/>
      <c r="I615" s="261"/>
      <c r="J615" s="261"/>
      <c r="K615" s="261"/>
      <c r="L615" s="176"/>
      <c r="M615" s="235">
        <f t="shared" si="23"/>
        <v>0</v>
      </c>
      <c r="N615" s="265"/>
    </row>
    <row r="616" customFormat="1" ht="28.5" customHeight="1" spans="1:14">
      <c r="A616" s="36">
        <v>105</v>
      </c>
      <c r="B616" s="260"/>
      <c r="C616" s="261"/>
      <c r="D616" s="261"/>
      <c r="E616" s="262"/>
      <c r="F616" s="262"/>
      <c r="G616" s="263"/>
      <c r="H616" s="261"/>
      <c r="I616" s="261"/>
      <c r="J616" s="261"/>
      <c r="K616" s="261"/>
      <c r="L616" s="176"/>
      <c r="M616" s="235">
        <f t="shared" si="23"/>
        <v>0</v>
      </c>
      <c r="N616" s="265"/>
    </row>
    <row r="617" customFormat="1" ht="28.5" customHeight="1" spans="1:14">
      <c r="A617" s="36">
        <v>106</v>
      </c>
      <c r="B617" s="260"/>
      <c r="C617" s="261"/>
      <c r="D617" s="261"/>
      <c r="E617" s="262"/>
      <c r="F617" s="262"/>
      <c r="G617" s="263"/>
      <c r="H617" s="261"/>
      <c r="I617" s="261"/>
      <c r="J617" s="261"/>
      <c r="K617" s="261"/>
      <c r="L617" s="176"/>
      <c r="M617" s="235">
        <f t="shared" si="23"/>
        <v>0</v>
      </c>
      <c r="N617" s="265"/>
    </row>
    <row r="618" customFormat="1" ht="28.5" customHeight="1" spans="1:14">
      <c r="A618" s="36">
        <v>107</v>
      </c>
      <c r="B618" s="260"/>
      <c r="C618" s="261"/>
      <c r="D618" s="261"/>
      <c r="E618" s="262"/>
      <c r="F618" s="262"/>
      <c r="G618" s="263"/>
      <c r="H618" s="261"/>
      <c r="I618" s="261"/>
      <c r="J618" s="261"/>
      <c r="K618" s="261"/>
      <c r="L618" s="176"/>
      <c r="M618" s="235">
        <f t="shared" si="23"/>
        <v>0</v>
      </c>
      <c r="N618" s="265"/>
    </row>
    <row r="619" customFormat="1" ht="28.5" customHeight="1" spans="1:14">
      <c r="A619" s="36">
        <v>108</v>
      </c>
      <c r="B619" s="260"/>
      <c r="C619" s="261"/>
      <c r="D619" s="261"/>
      <c r="E619" s="262"/>
      <c r="F619" s="262"/>
      <c r="G619" s="263"/>
      <c r="H619" s="261"/>
      <c r="I619" s="261"/>
      <c r="J619" s="261"/>
      <c r="K619" s="261"/>
      <c r="L619" s="176"/>
      <c r="M619" s="235">
        <f t="shared" si="23"/>
        <v>0</v>
      </c>
      <c r="N619" s="265"/>
    </row>
    <row r="620" customFormat="1" ht="28.5" customHeight="1" spans="1:14">
      <c r="A620" s="36">
        <v>109</v>
      </c>
      <c r="B620" s="260"/>
      <c r="C620" s="261"/>
      <c r="D620" s="261"/>
      <c r="E620" s="262"/>
      <c r="F620" s="262"/>
      <c r="G620" s="263"/>
      <c r="H620" s="261"/>
      <c r="I620" s="261"/>
      <c r="J620" s="261"/>
      <c r="K620" s="261"/>
      <c r="L620" s="176"/>
      <c r="M620" s="235">
        <f t="shared" si="23"/>
        <v>0</v>
      </c>
      <c r="N620" s="265"/>
    </row>
    <row r="621" customFormat="1" ht="28.5" customHeight="1" spans="1:14">
      <c r="A621" s="36">
        <v>110</v>
      </c>
      <c r="B621" s="260"/>
      <c r="C621" s="261"/>
      <c r="D621" s="261"/>
      <c r="E621" s="262"/>
      <c r="F621" s="262"/>
      <c r="G621" s="263"/>
      <c r="H621" s="261"/>
      <c r="I621" s="261"/>
      <c r="J621" s="261"/>
      <c r="K621" s="261"/>
      <c r="L621" s="176"/>
      <c r="M621" s="235">
        <f t="shared" si="23"/>
        <v>0</v>
      </c>
      <c r="N621" s="265"/>
    </row>
    <row r="622" customFormat="1" ht="28.5" customHeight="1" spans="1:14">
      <c r="A622" s="36">
        <v>111</v>
      </c>
      <c r="B622" s="260"/>
      <c r="C622" s="261"/>
      <c r="D622" s="261"/>
      <c r="E622" s="262"/>
      <c r="F622" s="262"/>
      <c r="G622" s="263"/>
      <c r="H622" s="261"/>
      <c r="I622" s="261"/>
      <c r="J622" s="261"/>
      <c r="K622" s="261"/>
      <c r="L622" s="176"/>
      <c r="M622" s="235">
        <f t="shared" si="23"/>
        <v>0</v>
      </c>
      <c r="N622" s="265"/>
    </row>
    <row r="623" customFormat="1" ht="28.5" customHeight="1" spans="1:14">
      <c r="A623" s="36">
        <v>112</v>
      </c>
      <c r="B623" s="260"/>
      <c r="C623" s="261"/>
      <c r="D623" s="261"/>
      <c r="E623" s="262"/>
      <c r="F623" s="262"/>
      <c r="G623" s="263"/>
      <c r="H623" s="261"/>
      <c r="I623" s="261"/>
      <c r="J623" s="261"/>
      <c r="K623" s="261"/>
      <c r="L623" s="176"/>
      <c r="M623" s="235">
        <f t="shared" si="23"/>
        <v>0</v>
      </c>
      <c r="N623" s="265"/>
    </row>
    <row r="624" customFormat="1" ht="28.5" customHeight="1" spans="1:14">
      <c r="A624" s="36">
        <v>113</v>
      </c>
      <c r="B624" s="260"/>
      <c r="C624" s="261"/>
      <c r="D624" s="261"/>
      <c r="E624" s="262"/>
      <c r="F624" s="262"/>
      <c r="G624" s="263"/>
      <c r="H624" s="261"/>
      <c r="I624" s="261"/>
      <c r="J624" s="261"/>
      <c r="K624" s="261"/>
      <c r="L624" s="176"/>
      <c r="M624" s="235">
        <f t="shared" si="23"/>
        <v>0</v>
      </c>
      <c r="N624" s="265"/>
    </row>
    <row r="625" customFormat="1" ht="28.5" customHeight="1" spans="1:14">
      <c r="A625" s="36">
        <v>114</v>
      </c>
      <c r="B625" s="260"/>
      <c r="C625" s="261"/>
      <c r="D625" s="261"/>
      <c r="E625" s="262"/>
      <c r="F625" s="262"/>
      <c r="G625" s="263"/>
      <c r="H625" s="261"/>
      <c r="I625" s="261"/>
      <c r="J625" s="261"/>
      <c r="K625" s="261"/>
      <c r="L625" s="176"/>
      <c r="M625" s="235">
        <f t="shared" si="23"/>
        <v>0</v>
      </c>
      <c r="N625" s="265"/>
    </row>
    <row r="626" customFormat="1" ht="28.5" customHeight="1" spans="1:14">
      <c r="A626" s="36">
        <v>115</v>
      </c>
      <c r="B626" s="260"/>
      <c r="C626" s="261"/>
      <c r="D626" s="261"/>
      <c r="E626" s="262"/>
      <c r="F626" s="262"/>
      <c r="G626" s="263"/>
      <c r="H626" s="261"/>
      <c r="I626" s="261"/>
      <c r="J626" s="261"/>
      <c r="K626" s="261"/>
      <c r="L626" s="176"/>
      <c r="M626" s="235">
        <f t="shared" ref="M626:M660" si="24">E626*G626</f>
        <v>0</v>
      </c>
      <c r="N626" s="265"/>
    </row>
    <row r="627" customFormat="1" ht="28.5" customHeight="1" spans="1:14">
      <c r="A627" s="36">
        <v>116</v>
      </c>
      <c r="B627" s="260"/>
      <c r="C627" s="261"/>
      <c r="D627" s="261"/>
      <c r="E627" s="262"/>
      <c r="F627" s="262"/>
      <c r="G627" s="263"/>
      <c r="H627" s="261"/>
      <c r="I627" s="261"/>
      <c r="J627" s="261"/>
      <c r="K627" s="261"/>
      <c r="L627" s="176"/>
      <c r="M627" s="235">
        <f t="shared" si="24"/>
        <v>0</v>
      </c>
      <c r="N627" s="265"/>
    </row>
    <row r="628" customFormat="1" ht="28.5" customHeight="1" spans="1:14">
      <c r="A628" s="36">
        <v>117</v>
      </c>
      <c r="B628" s="260"/>
      <c r="C628" s="261"/>
      <c r="D628" s="261"/>
      <c r="E628" s="262"/>
      <c r="F628" s="262"/>
      <c r="G628" s="263"/>
      <c r="H628" s="261"/>
      <c r="I628" s="261"/>
      <c r="J628" s="261"/>
      <c r="K628" s="261"/>
      <c r="L628" s="176"/>
      <c r="M628" s="235">
        <f t="shared" si="24"/>
        <v>0</v>
      </c>
      <c r="N628" s="265"/>
    </row>
    <row r="629" customFormat="1" ht="28.5" customHeight="1" spans="1:14">
      <c r="A629" s="36">
        <v>118</v>
      </c>
      <c r="B629" s="260"/>
      <c r="C629" s="261"/>
      <c r="D629" s="261"/>
      <c r="E629" s="262"/>
      <c r="F629" s="262"/>
      <c r="G629" s="263"/>
      <c r="H629" s="261"/>
      <c r="I629" s="261"/>
      <c r="J629" s="261"/>
      <c r="K629" s="261"/>
      <c r="L629" s="176"/>
      <c r="M629" s="235">
        <f t="shared" si="24"/>
        <v>0</v>
      </c>
      <c r="N629" s="265"/>
    </row>
    <row r="630" customFormat="1" ht="28.5" customHeight="1" spans="1:14">
      <c r="A630" s="36">
        <v>119</v>
      </c>
      <c r="B630" s="260"/>
      <c r="C630" s="261"/>
      <c r="D630" s="261"/>
      <c r="E630" s="262"/>
      <c r="F630" s="262"/>
      <c r="G630" s="263"/>
      <c r="H630" s="261"/>
      <c r="I630" s="261"/>
      <c r="J630" s="261"/>
      <c r="K630" s="261"/>
      <c r="L630" s="176"/>
      <c r="M630" s="235">
        <f t="shared" si="24"/>
        <v>0</v>
      </c>
      <c r="N630" s="265"/>
    </row>
    <row r="631" customFormat="1" ht="28.5" customHeight="1" spans="1:14">
      <c r="A631" s="36">
        <v>120</v>
      </c>
      <c r="B631" s="260"/>
      <c r="C631" s="261"/>
      <c r="D631" s="261"/>
      <c r="E631" s="262"/>
      <c r="F631" s="262"/>
      <c r="G631" s="263"/>
      <c r="H631" s="261"/>
      <c r="I631" s="261"/>
      <c r="J631" s="261"/>
      <c r="K631" s="261"/>
      <c r="L631" s="176"/>
      <c r="M631" s="235">
        <f t="shared" si="24"/>
        <v>0</v>
      </c>
      <c r="N631" s="265"/>
    </row>
    <row r="632" customFormat="1" ht="28.5" customHeight="1" spans="1:14">
      <c r="A632" s="36">
        <v>121</v>
      </c>
      <c r="B632" s="260"/>
      <c r="C632" s="261"/>
      <c r="D632" s="261"/>
      <c r="E632" s="262"/>
      <c r="F632" s="262"/>
      <c r="G632" s="263"/>
      <c r="H632" s="261"/>
      <c r="I632" s="261"/>
      <c r="J632" s="261"/>
      <c r="K632" s="261"/>
      <c r="L632" s="176"/>
      <c r="M632" s="235">
        <f t="shared" si="24"/>
        <v>0</v>
      </c>
      <c r="N632" s="265"/>
    </row>
    <row r="633" customFormat="1" ht="28.5" customHeight="1" spans="1:14">
      <c r="A633" s="36">
        <v>122</v>
      </c>
      <c r="B633" s="260"/>
      <c r="C633" s="261"/>
      <c r="D633" s="261"/>
      <c r="E633" s="262"/>
      <c r="F633" s="262"/>
      <c r="G633" s="263"/>
      <c r="H633" s="261"/>
      <c r="I633" s="261"/>
      <c r="J633" s="261"/>
      <c r="K633" s="261"/>
      <c r="L633" s="176"/>
      <c r="M633" s="235">
        <f t="shared" si="24"/>
        <v>0</v>
      </c>
      <c r="N633" s="265"/>
    </row>
    <row r="634" customFormat="1" ht="28.5" customHeight="1" spans="1:14">
      <c r="A634" s="36">
        <v>123</v>
      </c>
      <c r="B634" s="260"/>
      <c r="C634" s="261"/>
      <c r="D634" s="261"/>
      <c r="E634" s="262"/>
      <c r="F634" s="262"/>
      <c r="G634" s="263"/>
      <c r="H634" s="261"/>
      <c r="I634" s="261"/>
      <c r="J634" s="261"/>
      <c r="K634" s="261"/>
      <c r="L634" s="176"/>
      <c r="M634" s="235">
        <f t="shared" si="24"/>
        <v>0</v>
      </c>
      <c r="N634" s="265"/>
    </row>
    <row r="635" customFormat="1" ht="28.5" customHeight="1" spans="1:14">
      <c r="A635" s="36">
        <v>124</v>
      </c>
      <c r="B635" s="260"/>
      <c r="C635" s="261"/>
      <c r="D635" s="261"/>
      <c r="E635" s="262"/>
      <c r="F635" s="262"/>
      <c r="G635" s="263"/>
      <c r="H635" s="261"/>
      <c r="I635" s="261"/>
      <c r="J635" s="261"/>
      <c r="K635" s="261"/>
      <c r="L635" s="176"/>
      <c r="M635" s="235">
        <f t="shared" si="24"/>
        <v>0</v>
      </c>
      <c r="N635" s="265"/>
    </row>
    <row r="636" customFormat="1" ht="28.5" customHeight="1" spans="1:14">
      <c r="A636" s="36">
        <v>125</v>
      </c>
      <c r="B636" s="260"/>
      <c r="C636" s="261"/>
      <c r="D636" s="261"/>
      <c r="E636" s="262"/>
      <c r="F636" s="262"/>
      <c r="G636" s="263"/>
      <c r="H636" s="261"/>
      <c r="I636" s="261"/>
      <c r="J636" s="261"/>
      <c r="K636" s="261"/>
      <c r="L636" s="176"/>
      <c r="M636" s="235">
        <f t="shared" si="24"/>
        <v>0</v>
      </c>
      <c r="N636" s="265"/>
    </row>
    <row r="637" customFormat="1" ht="28.5" customHeight="1" spans="1:14">
      <c r="A637" s="36">
        <v>126</v>
      </c>
      <c r="B637" s="260"/>
      <c r="C637" s="261"/>
      <c r="D637" s="261"/>
      <c r="E637" s="262"/>
      <c r="F637" s="262"/>
      <c r="G637" s="263"/>
      <c r="H637" s="261"/>
      <c r="I637" s="261"/>
      <c r="J637" s="261"/>
      <c r="K637" s="261"/>
      <c r="L637" s="176"/>
      <c r="M637" s="235">
        <f t="shared" si="24"/>
        <v>0</v>
      </c>
      <c r="N637" s="265"/>
    </row>
    <row r="638" customFormat="1" ht="28.5" customHeight="1" spans="1:14">
      <c r="A638" s="36">
        <v>127</v>
      </c>
      <c r="B638" s="260"/>
      <c r="C638" s="261"/>
      <c r="D638" s="261"/>
      <c r="E638" s="262"/>
      <c r="F638" s="262"/>
      <c r="G638" s="263"/>
      <c r="H638" s="261"/>
      <c r="I638" s="261"/>
      <c r="J638" s="261"/>
      <c r="K638" s="261"/>
      <c r="L638" s="176"/>
      <c r="M638" s="235">
        <f t="shared" si="24"/>
        <v>0</v>
      </c>
      <c r="N638" s="265"/>
    </row>
    <row r="639" customFormat="1" ht="28.5" customHeight="1" spans="1:14">
      <c r="A639" s="36">
        <v>128</v>
      </c>
      <c r="B639" s="260"/>
      <c r="C639" s="261"/>
      <c r="D639" s="261"/>
      <c r="E639" s="262"/>
      <c r="F639" s="262"/>
      <c r="G639" s="263"/>
      <c r="H639" s="261"/>
      <c r="I639" s="261"/>
      <c r="J639" s="261"/>
      <c r="K639" s="261"/>
      <c r="L639" s="176"/>
      <c r="M639" s="235">
        <f t="shared" si="24"/>
        <v>0</v>
      </c>
      <c r="N639" s="265"/>
    </row>
    <row r="640" customFormat="1" ht="28.5" customHeight="1" spans="1:14">
      <c r="A640" s="36">
        <v>129</v>
      </c>
      <c r="B640" s="260"/>
      <c r="C640" s="261"/>
      <c r="D640" s="261"/>
      <c r="E640" s="262"/>
      <c r="F640" s="262"/>
      <c r="G640" s="263"/>
      <c r="H640" s="261"/>
      <c r="I640" s="261"/>
      <c r="J640" s="261"/>
      <c r="K640" s="261"/>
      <c r="L640" s="176"/>
      <c r="M640" s="235">
        <f t="shared" si="24"/>
        <v>0</v>
      </c>
      <c r="N640" s="265"/>
    </row>
    <row r="641" customFormat="1" ht="28.5" customHeight="1" spans="1:14">
      <c r="A641" s="36">
        <v>130</v>
      </c>
      <c r="B641" s="260"/>
      <c r="C641" s="261"/>
      <c r="D641" s="261"/>
      <c r="E641" s="262"/>
      <c r="F641" s="262"/>
      <c r="G641" s="263"/>
      <c r="H641" s="261"/>
      <c r="I641" s="261"/>
      <c r="J641" s="261"/>
      <c r="K641" s="261"/>
      <c r="L641" s="176"/>
      <c r="M641" s="235">
        <f t="shared" si="24"/>
        <v>0</v>
      </c>
      <c r="N641" s="265"/>
    </row>
    <row r="642" customFormat="1" ht="28.5" customHeight="1" spans="1:14">
      <c r="A642" s="36">
        <v>131</v>
      </c>
      <c r="B642" s="260"/>
      <c r="C642" s="261"/>
      <c r="D642" s="261"/>
      <c r="E642" s="262"/>
      <c r="F642" s="262"/>
      <c r="G642" s="263"/>
      <c r="H642" s="261"/>
      <c r="I642" s="261"/>
      <c r="J642" s="261"/>
      <c r="K642" s="261"/>
      <c r="L642" s="176"/>
      <c r="M642" s="235">
        <f t="shared" si="24"/>
        <v>0</v>
      </c>
      <c r="N642" s="265"/>
    </row>
    <row r="643" customFormat="1" ht="28.5" customHeight="1" spans="1:14">
      <c r="A643" s="36">
        <v>132</v>
      </c>
      <c r="B643" s="260"/>
      <c r="C643" s="261"/>
      <c r="D643" s="261"/>
      <c r="E643" s="262"/>
      <c r="F643" s="262"/>
      <c r="G643" s="263"/>
      <c r="H643" s="261"/>
      <c r="I643" s="261"/>
      <c r="J643" s="261"/>
      <c r="K643" s="261"/>
      <c r="L643" s="176"/>
      <c r="M643" s="235">
        <f t="shared" si="24"/>
        <v>0</v>
      </c>
      <c r="N643" s="265"/>
    </row>
    <row r="644" customFormat="1" ht="28.5" customHeight="1" spans="1:14">
      <c r="A644" s="36">
        <v>133</v>
      </c>
      <c r="B644" s="260"/>
      <c r="C644" s="261"/>
      <c r="D644" s="261"/>
      <c r="E644" s="262"/>
      <c r="F644" s="262"/>
      <c r="G644" s="263"/>
      <c r="H644" s="261"/>
      <c r="I644" s="261"/>
      <c r="J644" s="261"/>
      <c r="K644" s="261"/>
      <c r="L644" s="176"/>
      <c r="M644" s="235">
        <f t="shared" si="24"/>
        <v>0</v>
      </c>
      <c r="N644" s="265"/>
    </row>
    <row r="645" customFormat="1" ht="28.5" customHeight="1" spans="1:14">
      <c r="A645" s="36">
        <v>134</v>
      </c>
      <c r="B645" s="260"/>
      <c r="C645" s="261"/>
      <c r="D645" s="261"/>
      <c r="E645" s="262"/>
      <c r="F645" s="262"/>
      <c r="G645" s="263"/>
      <c r="H645" s="261"/>
      <c r="I645" s="261"/>
      <c r="J645" s="261"/>
      <c r="K645" s="261"/>
      <c r="L645" s="176"/>
      <c r="M645" s="235">
        <f t="shared" si="24"/>
        <v>0</v>
      </c>
      <c r="N645" s="265"/>
    </row>
    <row r="646" customFormat="1" ht="28.5" customHeight="1" spans="1:14">
      <c r="A646" s="36">
        <v>135</v>
      </c>
      <c r="B646" s="260"/>
      <c r="C646" s="261"/>
      <c r="D646" s="261"/>
      <c r="E646" s="262"/>
      <c r="F646" s="262"/>
      <c r="G646" s="263"/>
      <c r="H646" s="261"/>
      <c r="I646" s="261"/>
      <c r="J646" s="261"/>
      <c r="K646" s="261"/>
      <c r="L646" s="176"/>
      <c r="M646" s="235">
        <f t="shared" si="24"/>
        <v>0</v>
      </c>
      <c r="N646" s="265"/>
    </row>
    <row r="647" customFormat="1" ht="28.5" customHeight="1" spans="1:14">
      <c r="A647" s="36">
        <v>136</v>
      </c>
      <c r="B647" s="260"/>
      <c r="C647" s="261"/>
      <c r="D647" s="261"/>
      <c r="E647" s="262"/>
      <c r="F647" s="262"/>
      <c r="G647" s="263"/>
      <c r="H647" s="261"/>
      <c r="I647" s="261"/>
      <c r="J647" s="261"/>
      <c r="K647" s="261"/>
      <c r="L647" s="176"/>
      <c r="M647" s="235">
        <f t="shared" si="24"/>
        <v>0</v>
      </c>
      <c r="N647" s="265"/>
    </row>
    <row r="648" customFormat="1" ht="28.5" customHeight="1" spans="1:14">
      <c r="A648" s="36">
        <v>137</v>
      </c>
      <c r="B648" s="260"/>
      <c r="C648" s="261"/>
      <c r="D648" s="261"/>
      <c r="E648" s="262"/>
      <c r="F648" s="262"/>
      <c r="G648" s="263"/>
      <c r="H648" s="261"/>
      <c r="I648" s="261"/>
      <c r="J648" s="261"/>
      <c r="K648" s="261"/>
      <c r="L648" s="176"/>
      <c r="M648" s="235">
        <f t="shared" si="24"/>
        <v>0</v>
      </c>
      <c r="N648" s="265"/>
    </row>
    <row r="649" customFormat="1" ht="28.5" customHeight="1" spans="1:14">
      <c r="A649" s="36">
        <v>138</v>
      </c>
      <c r="B649" s="260"/>
      <c r="C649" s="261"/>
      <c r="D649" s="261"/>
      <c r="E649" s="262"/>
      <c r="F649" s="262"/>
      <c r="G649" s="263"/>
      <c r="H649" s="261"/>
      <c r="I649" s="261"/>
      <c r="J649" s="261"/>
      <c r="K649" s="261"/>
      <c r="L649" s="176"/>
      <c r="M649" s="235">
        <f t="shared" si="24"/>
        <v>0</v>
      </c>
      <c r="N649" s="265"/>
    </row>
    <row r="650" customFormat="1" ht="28.5" customHeight="1" spans="1:14">
      <c r="A650" s="36">
        <v>139</v>
      </c>
      <c r="B650" s="260"/>
      <c r="C650" s="261"/>
      <c r="D650" s="261"/>
      <c r="E650" s="262"/>
      <c r="F650" s="262"/>
      <c r="G650" s="263"/>
      <c r="H650" s="261"/>
      <c r="I650" s="261"/>
      <c r="J650" s="261"/>
      <c r="K650" s="261"/>
      <c r="L650" s="176"/>
      <c r="M650" s="235">
        <f t="shared" si="24"/>
        <v>0</v>
      </c>
      <c r="N650" s="265"/>
    </row>
    <row r="651" customFormat="1" ht="28.5" customHeight="1" spans="1:14">
      <c r="A651" s="36">
        <v>140</v>
      </c>
      <c r="B651" s="260"/>
      <c r="C651" s="261"/>
      <c r="D651" s="261"/>
      <c r="E651" s="262"/>
      <c r="F651" s="262"/>
      <c r="G651" s="263"/>
      <c r="H651" s="261"/>
      <c r="I651" s="261"/>
      <c r="J651" s="261"/>
      <c r="K651" s="261"/>
      <c r="L651" s="176"/>
      <c r="M651" s="235">
        <f t="shared" si="24"/>
        <v>0</v>
      </c>
      <c r="N651" s="265"/>
    </row>
    <row r="652" customFormat="1" ht="28.5" customHeight="1" spans="1:14">
      <c r="A652" s="36">
        <v>141</v>
      </c>
      <c r="B652" s="260"/>
      <c r="C652" s="261"/>
      <c r="D652" s="261"/>
      <c r="E652" s="262"/>
      <c r="F652" s="262"/>
      <c r="G652" s="263"/>
      <c r="H652" s="261"/>
      <c r="I652" s="261"/>
      <c r="J652" s="261"/>
      <c r="K652" s="261"/>
      <c r="L652" s="176"/>
      <c r="M652" s="235">
        <f t="shared" si="24"/>
        <v>0</v>
      </c>
      <c r="N652" s="265"/>
    </row>
    <row r="653" customFormat="1" ht="28.5" customHeight="1" spans="1:14">
      <c r="A653" s="36">
        <v>142</v>
      </c>
      <c r="B653" s="260"/>
      <c r="C653" s="261"/>
      <c r="D653" s="261"/>
      <c r="E653" s="262"/>
      <c r="F653" s="262"/>
      <c r="G653" s="263"/>
      <c r="H653" s="261"/>
      <c r="I653" s="261"/>
      <c r="J653" s="261"/>
      <c r="K653" s="261"/>
      <c r="L653" s="176"/>
      <c r="M653" s="235">
        <f t="shared" si="24"/>
        <v>0</v>
      </c>
      <c r="N653" s="265"/>
    </row>
    <row r="654" customFormat="1" ht="28.5" customHeight="1" spans="1:14">
      <c r="A654" s="36">
        <v>143</v>
      </c>
      <c r="B654" s="260"/>
      <c r="C654" s="261"/>
      <c r="D654" s="261"/>
      <c r="E654" s="262"/>
      <c r="F654" s="262"/>
      <c r="G654" s="263"/>
      <c r="H654" s="261"/>
      <c r="I654" s="261"/>
      <c r="J654" s="261"/>
      <c r="K654" s="261"/>
      <c r="L654" s="176"/>
      <c r="M654" s="235">
        <f t="shared" si="24"/>
        <v>0</v>
      </c>
      <c r="N654" s="265"/>
    </row>
    <row r="655" customFormat="1" ht="28.5" customHeight="1" spans="1:14">
      <c r="A655" s="36">
        <v>144</v>
      </c>
      <c r="B655" s="260"/>
      <c r="C655" s="261"/>
      <c r="D655" s="261"/>
      <c r="E655" s="262"/>
      <c r="F655" s="262"/>
      <c r="G655" s="263"/>
      <c r="H655" s="261"/>
      <c r="I655" s="261"/>
      <c r="J655" s="261"/>
      <c r="K655" s="261"/>
      <c r="L655" s="176"/>
      <c r="M655" s="235">
        <f t="shared" si="24"/>
        <v>0</v>
      </c>
      <c r="N655" s="265"/>
    </row>
    <row r="656" customFormat="1" ht="28.5" customHeight="1" spans="1:14">
      <c r="A656" s="36">
        <v>145</v>
      </c>
      <c r="B656" s="260"/>
      <c r="C656" s="261"/>
      <c r="D656" s="261"/>
      <c r="E656" s="262"/>
      <c r="F656" s="262"/>
      <c r="G656" s="263"/>
      <c r="H656" s="261"/>
      <c r="I656" s="261"/>
      <c r="J656" s="261"/>
      <c r="K656" s="261"/>
      <c r="L656" s="176"/>
      <c r="M656" s="235">
        <f t="shared" si="24"/>
        <v>0</v>
      </c>
      <c r="N656" s="265"/>
    </row>
    <row r="657" customFormat="1" ht="28.5" customHeight="1" spans="1:14">
      <c r="A657" s="36">
        <v>146</v>
      </c>
      <c r="B657" s="260"/>
      <c r="C657" s="261"/>
      <c r="D657" s="261"/>
      <c r="E657" s="262"/>
      <c r="F657" s="262"/>
      <c r="G657" s="263"/>
      <c r="H657" s="261"/>
      <c r="I657" s="261"/>
      <c r="J657" s="261"/>
      <c r="K657" s="261"/>
      <c r="L657" s="176"/>
      <c r="M657" s="235">
        <f t="shared" si="24"/>
        <v>0</v>
      </c>
      <c r="N657" s="265"/>
    </row>
    <row r="658" customFormat="1" ht="28.5" customHeight="1" spans="1:14">
      <c r="A658" s="36">
        <v>147</v>
      </c>
      <c r="B658" s="260"/>
      <c r="C658" s="261"/>
      <c r="D658" s="261"/>
      <c r="E658" s="262"/>
      <c r="F658" s="262"/>
      <c r="G658" s="263"/>
      <c r="H658" s="261"/>
      <c r="I658" s="261"/>
      <c r="J658" s="261"/>
      <c r="K658" s="261"/>
      <c r="L658" s="176"/>
      <c r="M658" s="235">
        <f t="shared" si="24"/>
        <v>0</v>
      </c>
      <c r="N658" s="265"/>
    </row>
    <row r="659" customFormat="1" ht="28.5" customHeight="1" spans="1:14">
      <c r="A659" s="36">
        <v>148</v>
      </c>
      <c r="B659" s="260"/>
      <c r="C659" s="261"/>
      <c r="D659" s="261"/>
      <c r="E659" s="262"/>
      <c r="F659" s="262"/>
      <c r="G659" s="263"/>
      <c r="H659" s="261"/>
      <c r="I659" s="261"/>
      <c r="J659" s="261"/>
      <c r="K659" s="261"/>
      <c r="L659" s="176"/>
      <c r="M659" s="235">
        <f t="shared" si="24"/>
        <v>0</v>
      </c>
      <c r="N659" s="265"/>
    </row>
    <row r="660" customFormat="1" ht="28.5" customHeight="1" spans="1:14">
      <c r="A660" s="36">
        <v>149</v>
      </c>
      <c r="B660" s="260"/>
      <c r="C660" s="261"/>
      <c r="D660" s="261"/>
      <c r="E660" s="262"/>
      <c r="F660" s="262"/>
      <c r="G660" s="263"/>
      <c r="H660" s="261"/>
      <c r="I660" s="261"/>
      <c r="J660" s="261"/>
      <c r="K660" s="261"/>
      <c r="L660" s="176"/>
      <c r="M660" s="235">
        <f t="shared" si="24"/>
        <v>0</v>
      </c>
      <c r="N660" s="265"/>
    </row>
    <row r="661" customFormat="1" ht="28.5" customHeight="1" spans="1:14">
      <c r="A661" s="36">
        <v>150</v>
      </c>
      <c r="B661" s="260"/>
      <c r="C661" s="261"/>
      <c r="D661" s="261"/>
      <c r="E661" s="262"/>
      <c r="F661" s="262"/>
      <c r="G661" s="263"/>
      <c r="H661" s="261"/>
      <c r="I661" s="261"/>
      <c r="J661" s="261"/>
      <c r="K661" s="261"/>
      <c r="L661" s="176"/>
      <c r="M661" s="235">
        <f t="shared" ref="M661:M692" si="25">E661*G661</f>
        <v>0</v>
      </c>
      <c r="N661" s="265"/>
    </row>
    <row r="662" customFormat="1" ht="28.5" customHeight="1" spans="1:14">
      <c r="A662" s="36">
        <v>151</v>
      </c>
      <c r="B662" s="260"/>
      <c r="C662" s="261"/>
      <c r="D662" s="261"/>
      <c r="E662" s="262"/>
      <c r="F662" s="262"/>
      <c r="G662" s="263"/>
      <c r="H662" s="261"/>
      <c r="I662" s="261"/>
      <c r="J662" s="261"/>
      <c r="K662" s="261"/>
      <c r="L662" s="176"/>
      <c r="M662" s="235">
        <f t="shared" si="25"/>
        <v>0</v>
      </c>
      <c r="N662" s="265"/>
    </row>
    <row r="663" customFormat="1" ht="28.5" customHeight="1" spans="1:14">
      <c r="A663" s="36">
        <v>152</v>
      </c>
      <c r="B663" s="260"/>
      <c r="C663" s="261"/>
      <c r="D663" s="261"/>
      <c r="E663" s="262"/>
      <c r="F663" s="262"/>
      <c r="G663" s="263"/>
      <c r="H663" s="261"/>
      <c r="I663" s="261"/>
      <c r="J663" s="261"/>
      <c r="K663" s="261"/>
      <c r="L663" s="176"/>
      <c r="M663" s="235">
        <f t="shared" si="25"/>
        <v>0</v>
      </c>
      <c r="N663" s="265"/>
    </row>
    <row r="664" customFormat="1" ht="28.5" customHeight="1" spans="1:14">
      <c r="A664" s="36">
        <v>153</v>
      </c>
      <c r="B664" s="260"/>
      <c r="C664" s="261"/>
      <c r="D664" s="261"/>
      <c r="E664" s="262"/>
      <c r="F664" s="262"/>
      <c r="G664" s="263"/>
      <c r="H664" s="261"/>
      <c r="I664" s="261"/>
      <c r="J664" s="261"/>
      <c r="K664" s="261"/>
      <c r="L664" s="176"/>
      <c r="M664" s="235">
        <f t="shared" si="25"/>
        <v>0</v>
      </c>
      <c r="N664" s="265"/>
    </row>
    <row r="665" customFormat="1" ht="28.5" customHeight="1" spans="1:14">
      <c r="A665" s="36">
        <v>154</v>
      </c>
      <c r="B665" s="260"/>
      <c r="C665" s="261"/>
      <c r="D665" s="261"/>
      <c r="E665" s="262"/>
      <c r="F665" s="262"/>
      <c r="G665" s="263"/>
      <c r="H665" s="261"/>
      <c r="I665" s="261"/>
      <c r="J665" s="261"/>
      <c r="K665" s="261"/>
      <c r="L665" s="176"/>
      <c r="M665" s="235">
        <f t="shared" si="25"/>
        <v>0</v>
      </c>
      <c r="N665" s="265"/>
    </row>
    <row r="666" customFormat="1" ht="28.5" customHeight="1" spans="1:14">
      <c r="A666" s="36">
        <v>155</v>
      </c>
      <c r="B666" s="260"/>
      <c r="C666" s="261"/>
      <c r="D666" s="261"/>
      <c r="E666" s="262"/>
      <c r="F666" s="262"/>
      <c r="G666" s="263"/>
      <c r="H666" s="261"/>
      <c r="I666" s="261"/>
      <c r="J666" s="261"/>
      <c r="K666" s="261"/>
      <c r="L666" s="176"/>
      <c r="M666" s="235">
        <f t="shared" si="25"/>
        <v>0</v>
      </c>
      <c r="N666" s="265"/>
    </row>
    <row r="667" customFormat="1" ht="28.5" customHeight="1" spans="1:14">
      <c r="A667" s="36">
        <v>156</v>
      </c>
      <c r="B667" s="260"/>
      <c r="C667" s="261"/>
      <c r="D667" s="261"/>
      <c r="E667" s="262"/>
      <c r="F667" s="262"/>
      <c r="G667" s="263"/>
      <c r="H667" s="261"/>
      <c r="I667" s="261"/>
      <c r="J667" s="261"/>
      <c r="K667" s="261"/>
      <c r="L667" s="176"/>
      <c r="M667" s="235">
        <f t="shared" si="25"/>
        <v>0</v>
      </c>
      <c r="N667" s="265"/>
    </row>
    <row r="668" customFormat="1" ht="28.5" customHeight="1" spans="1:14">
      <c r="A668" s="36">
        <v>157</v>
      </c>
      <c r="B668" s="260"/>
      <c r="C668" s="261"/>
      <c r="D668" s="261"/>
      <c r="E668" s="262"/>
      <c r="F668" s="262"/>
      <c r="G668" s="263"/>
      <c r="H668" s="261"/>
      <c r="I668" s="261"/>
      <c r="J668" s="261"/>
      <c r="K668" s="261"/>
      <c r="L668" s="176"/>
      <c r="M668" s="235">
        <f t="shared" si="25"/>
        <v>0</v>
      </c>
      <c r="N668" s="265"/>
    </row>
    <row r="669" customFormat="1" ht="28.5" customHeight="1" spans="1:14">
      <c r="A669" s="36">
        <v>158</v>
      </c>
      <c r="B669" s="260"/>
      <c r="C669" s="261"/>
      <c r="D669" s="261"/>
      <c r="E669" s="262"/>
      <c r="F669" s="262"/>
      <c r="G669" s="263"/>
      <c r="H669" s="261"/>
      <c r="I669" s="261"/>
      <c r="J669" s="261"/>
      <c r="K669" s="261"/>
      <c r="L669" s="176"/>
      <c r="M669" s="235">
        <f t="shared" si="25"/>
        <v>0</v>
      </c>
      <c r="N669" s="265"/>
    </row>
    <row r="670" customFormat="1" ht="28.5" customHeight="1" spans="1:14">
      <c r="A670" s="36">
        <v>159</v>
      </c>
      <c r="B670" s="260"/>
      <c r="C670" s="261"/>
      <c r="D670" s="261"/>
      <c r="E670" s="262"/>
      <c r="F670" s="262"/>
      <c r="G670" s="263"/>
      <c r="H670" s="261"/>
      <c r="I670" s="261"/>
      <c r="J670" s="261"/>
      <c r="K670" s="261"/>
      <c r="L670" s="176"/>
      <c r="M670" s="235">
        <f t="shared" si="25"/>
        <v>0</v>
      </c>
      <c r="N670" s="265"/>
    </row>
    <row r="671" customFormat="1" ht="28.5" customHeight="1" spans="1:14">
      <c r="A671" s="36">
        <v>160</v>
      </c>
      <c r="B671" s="260"/>
      <c r="C671" s="261"/>
      <c r="D671" s="261"/>
      <c r="E671" s="262"/>
      <c r="F671" s="262"/>
      <c r="G671" s="263"/>
      <c r="H671" s="261"/>
      <c r="I671" s="261"/>
      <c r="J671" s="261"/>
      <c r="K671" s="261"/>
      <c r="L671" s="176"/>
      <c r="M671" s="235">
        <f t="shared" si="25"/>
        <v>0</v>
      </c>
      <c r="N671" s="265"/>
    </row>
    <row r="672" customFormat="1" ht="28.5" customHeight="1" spans="1:14">
      <c r="A672" s="36">
        <v>161</v>
      </c>
      <c r="B672" s="260"/>
      <c r="C672" s="261"/>
      <c r="D672" s="261"/>
      <c r="E672" s="262"/>
      <c r="F672" s="262"/>
      <c r="G672" s="263"/>
      <c r="H672" s="261"/>
      <c r="I672" s="261"/>
      <c r="J672" s="261"/>
      <c r="K672" s="261"/>
      <c r="L672" s="176"/>
      <c r="M672" s="235">
        <f t="shared" si="25"/>
        <v>0</v>
      </c>
      <c r="N672" s="265"/>
    </row>
    <row r="673" customFormat="1" ht="28.5" customHeight="1" spans="1:14">
      <c r="A673" s="36">
        <v>162</v>
      </c>
      <c r="B673" s="260"/>
      <c r="C673" s="261"/>
      <c r="D673" s="261"/>
      <c r="E673" s="262"/>
      <c r="F673" s="262"/>
      <c r="G673" s="263"/>
      <c r="H673" s="261"/>
      <c r="I673" s="261"/>
      <c r="J673" s="261"/>
      <c r="K673" s="261"/>
      <c r="L673" s="176"/>
      <c r="M673" s="235">
        <f t="shared" si="25"/>
        <v>0</v>
      </c>
      <c r="N673" s="265"/>
    </row>
    <row r="674" customFormat="1" ht="28.5" customHeight="1" spans="1:14">
      <c r="A674" s="36">
        <v>163</v>
      </c>
      <c r="B674" s="260"/>
      <c r="C674" s="261"/>
      <c r="D674" s="261"/>
      <c r="E674" s="262"/>
      <c r="F674" s="262"/>
      <c r="G674" s="263"/>
      <c r="H674" s="261"/>
      <c r="I674" s="261"/>
      <c r="J674" s="261"/>
      <c r="K674" s="261"/>
      <c r="L674" s="176"/>
      <c r="M674" s="235">
        <f t="shared" si="25"/>
        <v>0</v>
      </c>
      <c r="N674" s="265"/>
    </row>
    <row r="675" customFormat="1" ht="28.5" customHeight="1" spans="1:14">
      <c r="A675" s="36">
        <v>164</v>
      </c>
      <c r="B675" s="260"/>
      <c r="C675" s="261"/>
      <c r="D675" s="261"/>
      <c r="E675" s="262"/>
      <c r="F675" s="262"/>
      <c r="G675" s="263"/>
      <c r="H675" s="261"/>
      <c r="I675" s="261"/>
      <c r="J675" s="261"/>
      <c r="K675" s="261"/>
      <c r="L675" s="176"/>
      <c r="M675" s="235">
        <f t="shared" si="25"/>
        <v>0</v>
      </c>
      <c r="N675" s="265"/>
    </row>
    <row r="676" customFormat="1" ht="28.5" customHeight="1" spans="1:14">
      <c r="A676" s="36">
        <v>165</v>
      </c>
      <c r="B676" s="260"/>
      <c r="C676" s="261"/>
      <c r="D676" s="261"/>
      <c r="E676" s="262"/>
      <c r="F676" s="262"/>
      <c r="G676" s="263"/>
      <c r="H676" s="261"/>
      <c r="I676" s="261"/>
      <c r="J676" s="261"/>
      <c r="K676" s="261"/>
      <c r="L676" s="176"/>
      <c r="M676" s="235">
        <f t="shared" si="25"/>
        <v>0</v>
      </c>
      <c r="N676" s="265"/>
    </row>
    <row r="677" customFormat="1" ht="28.5" customHeight="1" spans="1:14">
      <c r="A677" s="36">
        <v>166</v>
      </c>
      <c r="B677" s="260"/>
      <c r="C677" s="261"/>
      <c r="D677" s="261"/>
      <c r="E677" s="262"/>
      <c r="F677" s="262"/>
      <c r="G677" s="263"/>
      <c r="H677" s="261"/>
      <c r="I677" s="261"/>
      <c r="J677" s="261"/>
      <c r="K677" s="261"/>
      <c r="L677" s="176"/>
      <c r="M677" s="235">
        <f t="shared" si="25"/>
        <v>0</v>
      </c>
      <c r="N677" s="265"/>
    </row>
    <row r="678" customFormat="1" ht="28.5" customHeight="1" spans="1:14">
      <c r="A678" s="36">
        <v>167</v>
      </c>
      <c r="B678" s="260"/>
      <c r="C678" s="261"/>
      <c r="D678" s="261"/>
      <c r="E678" s="262"/>
      <c r="F678" s="262"/>
      <c r="G678" s="263"/>
      <c r="H678" s="261"/>
      <c r="I678" s="261"/>
      <c r="J678" s="261"/>
      <c r="K678" s="261"/>
      <c r="L678" s="176"/>
      <c r="M678" s="235">
        <f t="shared" si="25"/>
        <v>0</v>
      </c>
      <c r="N678" s="265"/>
    </row>
    <row r="679" customFormat="1" ht="28.5" customHeight="1" spans="1:14">
      <c r="A679" s="36">
        <v>168</v>
      </c>
      <c r="B679" s="260"/>
      <c r="C679" s="261"/>
      <c r="D679" s="261"/>
      <c r="E679" s="262"/>
      <c r="F679" s="262"/>
      <c r="G679" s="263"/>
      <c r="H679" s="261"/>
      <c r="I679" s="261"/>
      <c r="J679" s="261"/>
      <c r="K679" s="261"/>
      <c r="L679" s="176"/>
      <c r="M679" s="235">
        <f t="shared" si="25"/>
        <v>0</v>
      </c>
      <c r="N679" s="265"/>
    </row>
    <row r="680" customFormat="1" ht="28.5" customHeight="1" spans="1:14">
      <c r="A680" s="36">
        <v>169</v>
      </c>
      <c r="B680" s="260"/>
      <c r="C680" s="261"/>
      <c r="D680" s="261"/>
      <c r="E680" s="262"/>
      <c r="F680" s="262"/>
      <c r="G680" s="263"/>
      <c r="H680" s="261"/>
      <c r="I680" s="261"/>
      <c r="J680" s="261"/>
      <c r="K680" s="261"/>
      <c r="L680" s="176"/>
      <c r="M680" s="235">
        <f t="shared" si="25"/>
        <v>0</v>
      </c>
      <c r="N680" s="265"/>
    </row>
    <row r="681" customFormat="1" ht="28.5" customHeight="1" spans="1:14">
      <c r="A681" s="36">
        <v>170</v>
      </c>
      <c r="B681" s="260"/>
      <c r="C681" s="261"/>
      <c r="D681" s="261"/>
      <c r="E681" s="262"/>
      <c r="F681" s="262"/>
      <c r="G681" s="263"/>
      <c r="H681" s="261"/>
      <c r="I681" s="261"/>
      <c r="J681" s="261"/>
      <c r="K681" s="261"/>
      <c r="L681" s="176"/>
      <c r="M681" s="235">
        <f t="shared" si="25"/>
        <v>0</v>
      </c>
      <c r="N681" s="265"/>
    </row>
    <row r="682" customFormat="1" ht="28.5" customHeight="1" spans="1:14">
      <c r="A682" s="36">
        <v>171</v>
      </c>
      <c r="B682" s="260"/>
      <c r="C682" s="261"/>
      <c r="D682" s="261"/>
      <c r="E682" s="262"/>
      <c r="F682" s="262"/>
      <c r="G682" s="263"/>
      <c r="H682" s="261"/>
      <c r="I682" s="261"/>
      <c r="J682" s="261"/>
      <c r="K682" s="261"/>
      <c r="L682" s="176"/>
      <c r="M682" s="235">
        <f t="shared" si="25"/>
        <v>0</v>
      </c>
      <c r="N682" s="265"/>
    </row>
    <row r="683" customFormat="1" ht="28.5" customHeight="1" spans="1:14">
      <c r="A683" s="36">
        <v>172</v>
      </c>
      <c r="B683" s="260"/>
      <c r="C683" s="261"/>
      <c r="D683" s="261"/>
      <c r="E683" s="262"/>
      <c r="F683" s="262"/>
      <c r="G683" s="263"/>
      <c r="H683" s="261"/>
      <c r="I683" s="261"/>
      <c r="J683" s="261"/>
      <c r="K683" s="261"/>
      <c r="L683" s="176"/>
      <c r="M683" s="235">
        <f t="shared" si="25"/>
        <v>0</v>
      </c>
      <c r="N683" s="265"/>
    </row>
    <row r="684" customFormat="1" ht="28.5" customHeight="1" spans="1:14">
      <c r="A684" s="36">
        <v>173</v>
      </c>
      <c r="B684" s="260"/>
      <c r="C684" s="261"/>
      <c r="D684" s="261"/>
      <c r="E684" s="262"/>
      <c r="F684" s="262"/>
      <c r="G684" s="263"/>
      <c r="H684" s="261"/>
      <c r="I684" s="261"/>
      <c r="J684" s="261"/>
      <c r="K684" s="261"/>
      <c r="L684" s="176"/>
      <c r="M684" s="235">
        <f t="shared" si="25"/>
        <v>0</v>
      </c>
      <c r="N684" s="265"/>
    </row>
    <row r="685" customFormat="1" ht="28.5" customHeight="1" spans="1:14">
      <c r="A685" s="36">
        <v>174</v>
      </c>
      <c r="B685" s="260"/>
      <c r="C685" s="261"/>
      <c r="D685" s="261"/>
      <c r="E685" s="262"/>
      <c r="F685" s="262"/>
      <c r="G685" s="263"/>
      <c r="H685" s="261"/>
      <c r="I685" s="261"/>
      <c r="J685" s="261"/>
      <c r="K685" s="261"/>
      <c r="L685" s="176"/>
      <c r="M685" s="235">
        <f t="shared" si="25"/>
        <v>0</v>
      </c>
      <c r="N685" s="265"/>
    </row>
    <row r="686" customFormat="1" ht="28.5" customHeight="1" spans="1:14">
      <c r="A686" s="36">
        <v>175</v>
      </c>
      <c r="B686" s="260"/>
      <c r="C686" s="261"/>
      <c r="D686" s="261"/>
      <c r="E686" s="262"/>
      <c r="F686" s="262"/>
      <c r="G686" s="263"/>
      <c r="H686" s="261"/>
      <c r="I686" s="261"/>
      <c r="J686" s="261"/>
      <c r="K686" s="261"/>
      <c r="L686" s="176"/>
      <c r="M686" s="235">
        <f t="shared" si="25"/>
        <v>0</v>
      </c>
      <c r="N686" s="265"/>
    </row>
    <row r="687" customFormat="1" ht="28.5" customHeight="1" spans="1:14">
      <c r="A687" s="36">
        <v>176</v>
      </c>
      <c r="B687" s="260"/>
      <c r="C687" s="261"/>
      <c r="D687" s="261"/>
      <c r="E687" s="262"/>
      <c r="F687" s="262"/>
      <c r="G687" s="263"/>
      <c r="H687" s="261"/>
      <c r="I687" s="261"/>
      <c r="J687" s="261"/>
      <c r="K687" s="261"/>
      <c r="L687" s="176"/>
      <c r="M687" s="235">
        <f t="shared" si="25"/>
        <v>0</v>
      </c>
      <c r="N687" s="265"/>
    </row>
    <row r="688" customFormat="1" ht="28.5" customHeight="1" spans="1:14">
      <c r="A688" s="36">
        <v>177</v>
      </c>
      <c r="B688" s="260"/>
      <c r="C688" s="261"/>
      <c r="D688" s="261"/>
      <c r="E688" s="262"/>
      <c r="F688" s="262"/>
      <c r="G688" s="263"/>
      <c r="H688" s="261"/>
      <c r="I688" s="261"/>
      <c r="J688" s="261"/>
      <c r="K688" s="261"/>
      <c r="L688" s="176"/>
      <c r="M688" s="235">
        <f t="shared" si="25"/>
        <v>0</v>
      </c>
      <c r="N688" s="265"/>
    </row>
    <row r="689" customFormat="1" ht="28.5" customHeight="1" spans="1:14">
      <c r="A689" s="36">
        <v>178</v>
      </c>
      <c r="B689" s="260"/>
      <c r="C689" s="261"/>
      <c r="D689" s="261"/>
      <c r="E689" s="262"/>
      <c r="F689" s="262"/>
      <c r="G689" s="263"/>
      <c r="H689" s="261"/>
      <c r="I689" s="261"/>
      <c r="J689" s="261"/>
      <c r="K689" s="261"/>
      <c r="L689" s="176"/>
      <c r="M689" s="235">
        <f t="shared" si="25"/>
        <v>0</v>
      </c>
      <c r="N689" s="265"/>
    </row>
    <row r="690" customFormat="1" ht="28.5" customHeight="1" spans="1:14">
      <c r="A690" s="36">
        <v>179</v>
      </c>
      <c r="B690" s="260"/>
      <c r="C690" s="261"/>
      <c r="D690" s="261"/>
      <c r="E690" s="262"/>
      <c r="F690" s="262"/>
      <c r="G690" s="263"/>
      <c r="H690" s="261"/>
      <c r="I690" s="261"/>
      <c r="J690" s="261"/>
      <c r="K690" s="261"/>
      <c r="L690" s="176"/>
      <c r="M690" s="235">
        <f t="shared" si="25"/>
        <v>0</v>
      </c>
      <c r="N690" s="265"/>
    </row>
    <row r="691" customFormat="1" ht="28.5" customHeight="1" spans="1:14">
      <c r="A691" s="36">
        <v>180</v>
      </c>
      <c r="B691" s="260"/>
      <c r="C691" s="261"/>
      <c r="D691" s="261"/>
      <c r="E691" s="262"/>
      <c r="F691" s="262"/>
      <c r="G691" s="263"/>
      <c r="H691" s="261"/>
      <c r="I691" s="261"/>
      <c r="J691" s="261"/>
      <c r="K691" s="261"/>
      <c r="L691" s="176"/>
      <c r="M691" s="235">
        <f t="shared" si="25"/>
        <v>0</v>
      </c>
      <c r="N691" s="265"/>
    </row>
    <row r="692" customFormat="1" ht="28.5" customHeight="1" spans="1:14">
      <c r="A692" s="36">
        <v>181</v>
      </c>
      <c r="B692" s="260"/>
      <c r="C692" s="261"/>
      <c r="D692" s="261"/>
      <c r="E692" s="262"/>
      <c r="F692" s="262"/>
      <c r="G692" s="263"/>
      <c r="H692" s="261"/>
      <c r="I692" s="261"/>
      <c r="J692" s="261"/>
      <c r="K692" s="261"/>
      <c r="L692" s="176"/>
      <c r="M692" s="235">
        <f t="shared" si="25"/>
        <v>0</v>
      </c>
      <c r="N692" s="265"/>
    </row>
    <row r="693" customFormat="1" ht="28.5" customHeight="1" spans="1:14">
      <c r="A693" s="36">
        <v>182</v>
      </c>
      <c r="B693" s="260"/>
      <c r="C693" s="261"/>
      <c r="D693" s="261"/>
      <c r="E693" s="262"/>
      <c r="F693" s="262"/>
      <c r="G693" s="263"/>
      <c r="H693" s="261"/>
      <c r="I693" s="261"/>
      <c r="J693" s="261"/>
      <c r="K693" s="261"/>
      <c r="L693" s="176"/>
      <c r="M693" s="235">
        <f t="shared" ref="M693:M711" si="26">E693*G693</f>
        <v>0</v>
      </c>
      <c r="N693" s="265"/>
    </row>
    <row r="694" customFormat="1" ht="28.5" customHeight="1" spans="1:14">
      <c r="A694" s="36">
        <v>183</v>
      </c>
      <c r="B694" s="260"/>
      <c r="C694" s="261"/>
      <c r="D694" s="261"/>
      <c r="E694" s="262"/>
      <c r="F694" s="262"/>
      <c r="G694" s="263"/>
      <c r="H694" s="261"/>
      <c r="I694" s="261"/>
      <c r="J694" s="261"/>
      <c r="K694" s="261"/>
      <c r="L694" s="176"/>
      <c r="M694" s="235">
        <f t="shared" si="26"/>
        <v>0</v>
      </c>
      <c r="N694" s="265"/>
    </row>
    <row r="695" customFormat="1" ht="28.5" customHeight="1" spans="1:14">
      <c r="A695" s="36">
        <v>184</v>
      </c>
      <c r="B695" s="260"/>
      <c r="C695" s="261"/>
      <c r="D695" s="261"/>
      <c r="E695" s="262"/>
      <c r="F695" s="262"/>
      <c r="G695" s="263"/>
      <c r="H695" s="261"/>
      <c r="I695" s="261"/>
      <c r="J695" s="261"/>
      <c r="K695" s="261"/>
      <c r="L695" s="176"/>
      <c r="M695" s="235">
        <f t="shared" si="26"/>
        <v>0</v>
      </c>
      <c r="N695" s="265"/>
    </row>
    <row r="696" customFormat="1" ht="28.5" customHeight="1" spans="1:14">
      <c r="A696" s="36">
        <v>185</v>
      </c>
      <c r="B696" s="260"/>
      <c r="C696" s="261"/>
      <c r="D696" s="261"/>
      <c r="E696" s="262"/>
      <c r="F696" s="262"/>
      <c r="G696" s="263"/>
      <c r="H696" s="261"/>
      <c r="I696" s="261"/>
      <c r="J696" s="261"/>
      <c r="K696" s="261"/>
      <c r="L696" s="176"/>
      <c r="M696" s="235">
        <f t="shared" si="26"/>
        <v>0</v>
      </c>
      <c r="N696" s="265"/>
    </row>
    <row r="697" customFormat="1" ht="28.5" customHeight="1" spans="1:14">
      <c r="A697" s="36">
        <v>186</v>
      </c>
      <c r="B697" s="260"/>
      <c r="C697" s="261"/>
      <c r="D697" s="261"/>
      <c r="E697" s="262"/>
      <c r="F697" s="262"/>
      <c r="G697" s="263"/>
      <c r="H697" s="261"/>
      <c r="I697" s="261"/>
      <c r="J697" s="261"/>
      <c r="K697" s="261"/>
      <c r="L697" s="176"/>
      <c r="M697" s="235">
        <f t="shared" si="26"/>
        <v>0</v>
      </c>
      <c r="N697" s="265"/>
    </row>
    <row r="698" customFormat="1" ht="28.5" customHeight="1" spans="1:14">
      <c r="A698" s="36">
        <v>187</v>
      </c>
      <c r="B698" s="260"/>
      <c r="C698" s="261"/>
      <c r="D698" s="261"/>
      <c r="E698" s="262"/>
      <c r="F698" s="262"/>
      <c r="G698" s="263"/>
      <c r="H698" s="261"/>
      <c r="I698" s="261"/>
      <c r="J698" s="261"/>
      <c r="K698" s="261"/>
      <c r="L698" s="176"/>
      <c r="M698" s="235">
        <f t="shared" si="26"/>
        <v>0</v>
      </c>
      <c r="N698" s="265"/>
    </row>
    <row r="699" customFormat="1" ht="28.5" customHeight="1" spans="1:14">
      <c r="A699" s="36">
        <v>188</v>
      </c>
      <c r="B699" s="260"/>
      <c r="C699" s="261"/>
      <c r="D699" s="261"/>
      <c r="E699" s="262"/>
      <c r="F699" s="262"/>
      <c r="G699" s="263"/>
      <c r="H699" s="261"/>
      <c r="I699" s="261"/>
      <c r="J699" s="261"/>
      <c r="K699" s="261"/>
      <c r="L699" s="176"/>
      <c r="M699" s="235">
        <f t="shared" si="26"/>
        <v>0</v>
      </c>
      <c r="N699" s="265"/>
    </row>
    <row r="700" customFormat="1" ht="28.5" customHeight="1" spans="1:14">
      <c r="A700" s="36">
        <v>189</v>
      </c>
      <c r="B700" s="260"/>
      <c r="C700" s="261"/>
      <c r="D700" s="261"/>
      <c r="E700" s="262"/>
      <c r="F700" s="262"/>
      <c r="G700" s="263"/>
      <c r="H700" s="261"/>
      <c r="I700" s="261"/>
      <c r="J700" s="261"/>
      <c r="K700" s="261"/>
      <c r="L700" s="176"/>
      <c r="M700" s="235">
        <f t="shared" si="26"/>
        <v>0</v>
      </c>
      <c r="N700" s="265"/>
    </row>
    <row r="701" customFormat="1" ht="28.5" customHeight="1" spans="1:14">
      <c r="A701" s="36">
        <v>190</v>
      </c>
      <c r="B701" s="260"/>
      <c r="C701" s="261"/>
      <c r="D701" s="261"/>
      <c r="E701" s="262"/>
      <c r="F701" s="262"/>
      <c r="G701" s="263"/>
      <c r="H701" s="261"/>
      <c r="I701" s="261"/>
      <c r="J701" s="261"/>
      <c r="K701" s="261"/>
      <c r="L701" s="176"/>
      <c r="M701" s="235">
        <f t="shared" si="26"/>
        <v>0</v>
      </c>
      <c r="N701" s="265"/>
    </row>
    <row r="702" customFormat="1" ht="28.5" customHeight="1" spans="1:14">
      <c r="A702" s="36">
        <v>191</v>
      </c>
      <c r="B702" s="260"/>
      <c r="C702" s="261"/>
      <c r="D702" s="261"/>
      <c r="E702" s="262"/>
      <c r="F702" s="262"/>
      <c r="G702" s="263"/>
      <c r="H702" s="261"/>
      <c r="I702" s="261"/>
      <c r="J702" s="261"/>
      <c r="K702" s="261"/>
      <c r="L702" s="176"/>
      <c r="M702" s="235">
        <f t="shared" si="26"/>
        <v>0</v>
      </c>
      <c r="N702" s="265"/>
    </row>
    <row r="703" customFormat="1" ht="28.5" customHeight="1" spans="1:14">
      <c r="A703" s="36">
        <v>192</v>
      </c>
      <c r="B703" s="260"/>
      <c r="C703" s="261"/>
      <c r="D703" s="261"/>
      <c r="E703" s="262"/>
      <c r="F703" s="262"/>
      <c r="G703" s="263"/>
      <c r="H703" s="261"/>
      <c r="I703" s="261"/>
      <c r="J703" s="261"/>
      <c r="K703" s="261"/>
      <c r="L703" s="176"/>
      <c r="M703" s="235">
        <f t="shared" si="26"/>
        <v>0</v>
      </c>
      <c r="N703" s="265"/>
    </row>
    <row r="704" customFormat="1" ht="28.5" customHeight="1" spans="1:14">
      <c r="A704" s="36">
        <v>193</v>
      </c>
      <c r="B704" s="260"/>
      <c r="C704" s="261"/>
      <c r="D704" s="261"/>
      <c r="E704" s="262"/>
      <c r="F704" s="262"/>
      <c r="G704" s="263"/>
      <c r="H704" s="261"/>
      <c r="I704" s="261"/>
      <c r="J704" s="261"/>
      <c r="K704" s="261"/>
      <c r="L704" s="176"/>
      <c r="M704" s="235">
        <f t="shared" si="26"/>
        <v>0</v>
      </c>
      <c r="N704" s="265"/>
    </row>
    <row r="705" customFormat="1" ht="28.5" customHeight="1" spans="1:14">
      <c r="A705" s="36">
        <v>194</v>
      </c>
      <c r="B705" s="260"/>
      <c r="C705" s="261"/>
      <c r="D705" s="261"/>
      <c r="E705" s="262"/>
      <c r="F705" s="262"/>
      <c r="G705" s="263"/>
      <c r="H705" s="261"/>
      <c r="I705" s="261"/>
      <c r="J705" s="261"/>
      <c r="K705" s="261"/>
      <c r="L705" s="176"/>
      <c r="M705" s="235">
        <f t="shared" si="26"/>
        <v>0</v>
      </c>
      <c r="N705" s="265"/>
    </row>
    <row r="706" customFormat="1" ht="28.5" customHeight="1" spans="1:14">
      <c r="A706" s="36">
        <v>195</v>
      </c>
      <c r="B706" s="260"/>
      <c r="C706" s="261"/>
      <c r="D706" s="261"/>
      <c r="E706" s="262"/>
      <c r="F706" s="262"/>
      <c r="G706" s="263"/>
      <c r="H706" s="261"/>
      <c r="I706" s="261"/>
      <c r="J706" s="261"/>
      <c r="K706" s="261"/>
      <c r="L706" s="176"/>
      <c r="M706" s="235">
        <f t="shared" si="26"/>
        <v>0</v>
      </c>
      <c r="N706" s="265"/>
    </row>
    <row r="707" customFormat="1" ht="28.5" customHeight="1" spans="1:14">
      <c r="A707" s="36">
        <v>196</v>
      </c>
      <c r="B707" s="260"/>
      <c r="C707" s="261"/>
      <c r="D707" s="261"/>
      <c r="E707" s="262"/>
      <c r="F707" s="262"/>
      <c r="G707" s="263"/>
      <c r="H707" s="261"/>
      <c r="I707" s="261"/>
      <c r="J707" s="261"/>
      <c r="K707" s="261"/>
      <c r="L707" s="176"/>
      <c r="M707" s="235">
        <f t="shared" si="26"/>
        <v>0</v>
      </c>
      <c r="N707" s="265"/>
    </row>
    <row r="708" customFormat="1" ht="28.5" customHeight="1" spans="1:14">
      <c r="A708" s="36">
        <v>197</v>
      </c>
      <c r="B708" s="260"/>
      <c r="C708" s="261"/>
      <c r="D708" s="261"/>
      <c r="E708" s="262"/>
      <c r="F708" s="262"/>
      <c r="G708" s="263"/>
      <c r="H708" s="261"/>
      <c r="I708" s="261"/>
      <c r="J708" s="261"/>
      <c r="K708" s="261"/>
      <c r="L708" s="176"/>
      <c r="M708" s="235">
        <f t="shared" si="26"/>
        <v>0</v>
      </c>
      <c r="N708" s="265"/>
    </row>
    <row r="709" customFormat="1" ht="28.5" customHeight="1" spans="1:14">
      <c r="A709" s="36">
        <v>198</v>
      </c>
      <c r="B709" s="260"/>
      <c r="C709" s="261"/>
      <c r="D709" s="261"/>
      <c r="E709" s="262"/>
      <c r="F709" s="262"/>
      <c r="G709" s="263"/>
      <c r="H709" s="261"/>
      <c r="I709" s="261"/>
      <c r="J709" s="261"/>
      <c r="K709" s="261"/>
      <c r="L709" s="176"/>
      <c r="M709" s="235">
        <f t="shared" si="26"/>
        <v>0</v>
      </c>
      <c r="N709" s="265"/>
    </row>
    <row r="710" customFormat="1" ht="28.5" customHeight="1" spans="1:14">
      <c r="A710" s="36">
        <v>199</v>
      </c>
      <c r="B710" s="260"/>
      <c r="C710" s="261"/>
      <c r="D710" s="261"/>
      <c r="E710" s="262"/>
      <c r="F710" s="262"/>
      <c r="G710" s="263"/>
      <c r="H710" s="261"/>
      <c r="I710" s="261"/>
      <c r="J710" s="261"/>
      <c r="K710" s="261"/>
      <c r="L710" s="176"/>
      <c r="M710" s="235">
        <f t="shared" si="26"/>
        <v>0</v>
      </c>
      <c r="N710" s="265"/>
    </row>
    <row r="711" customFormat="1" ht="28.5" customHeight="1" spans="1:14">
      <c r="A711" s="36">
        <v>200</v>
      </c>
      <c r="B711" s="260"/>
      <c r="C711" s="261"/>
      <c r="D711" s="261"/>
      <c r="E711" s="262"/>
      <c r="F711" s="262"/>
      <c r="G711" s="263"/>
      <c r="H711" s="261"/>
      <c r="I711" s="261"/>
      <c r="J711" s="261"/>
      <c r="K711" s="261"/>
      <c r="L711" s="176"/>
      <c r="M711" s="235">
        <f t="shared" si="26"/>
        <v>0</v>
      </c>
      <c r="N711" s="265"/>
    </row>
    <row r="712" s="203" customFormat="1" ht="22" customHeight="1" spans="1:14">
      <c r="A712" s="240" t="s">
        <v>317</v>
      </c>
      <c r="B712" s="241" t="s">
        <v>170</v>
      </c>
      <c r="C712" s="242" t="s">
        <v>170</v>
      </c>
      <c r="D712" s="242" t="s">
        <v>170</v>
      </c>
      <c r="E712" s="266" t="s">
        <v>170</v>
      </c>
      <c r="F712" s="266" t="s">
        <v>170</v>
      </c>
      <c r="G712" s="243" t="s">
        <v>170</v>
      </c>
      <c r="H712" s="242" t="s">
        <v>170</v>
      </c>
      <c r="I712" s="242" t="s">
        <v>170</v>
      </c>
      <c r="J712" s="194" t="s">
        <v>170</v>
      </c>
      <c r="K712" s="194" t="s">
        <v>170</v>
      </c>
      <c r="L712" s="194" t="s">
        <v>170</v>
      </c>
      <c r="M712" s="194">
        <f>SUM(M512:M711)</f>
        <v>0</v>
      </c>
      <c r="N712" s="255" t="s">
        <v>170</v>
      </c>
    </row>
    <row r="713" ht="31" customHeight="1" spans="1:14">
      <c r="A713" s="267" t="s">
        <v>333</v>
      </c>
      <c r="B713" s="268"/>
      <c r="C713" s="268"/>
      <c r="D713" s="268"/>
      <c r="E713" s="268"/>
      <c r="F713" s="268"/>
      <c r="G713" s="268"/>
      <c r="H713" s="268"/>
      <c r="I713" s="268"/>
      <c r="J713" s="268"/>
      <c r="K713" s="273"/>
      <c r="L713" s="274">
        <f>M506+M712</f>
        <v>262.89488</v>
      </c>
      <c r="M713" s="274"/>
      <c r="N713" s="275"/>
    </row>
    <row r="714" ht="13.5" customHeight="1" spans="1:14">
      <c r="A714" s="269" t="s">
        <v>334</v>
      </c>
      <c r="B714" s="269"/>
      <c r="C714" s="269"/>
      <c r="D714" s="269"/>
      <c r="E714" s="269"/>
      <c r="F714" s="269"/>
      <c r="G714" s="269"/>
      <c r="H714" s="269"/>
      <c r="I714" s="269"/>
      <c r="J714" s="269"/>
      <c r="K714" s="269"/>
      <c r="L714" s="269"/>
      <c r="M714" s="269"/>
      <c r="N714" s="276"/>
    </row>
    <row r="715" spans="1:14">
      <c r="A715" s="270"/>
      <c r="B715" s="270"/>
      <c r="C715" s="270"/>
      <c r="D715" s="270"/>
      <c r="E715" s="270"/>
      <c r="F715" s="270"/>
      <c r="G715" s="270"/>
      <c r="H715" s="270"/>
      <c r="I715" s="270"/>
      <c r="J715" s="270"/>
      <c r="K715" s="270"/>
      <c r="L715" s="270"/>
      <c r="M715" s="270"/>
      <c r="N715" s="277"/>
    </row>
    <row r="716" spans="1:14">
      <c r="A716" s="270"/>
      <c r="B716" s="270"/>
      <c r="C716" s="270"/>
      <c r="D716" s="270"/>
      <c r="E716" s="270"/>
      <c r="F716" s="270"/>
      <c r="G716" s="270"/>
      <c r="H716" s="270"/>
      <c r="I716" s="270"/>
      <c r="J716" s="270"/>
      <c r="K716" s="270"/>
      <c r="L716" s="270"/>
      <c r="M716" s="270"/>
      <c r="N716" s="277"/>
    </row>
    <row r="717" spans="1:14">
      <c r="A717" s="270"/>
      <c r="B717" s="270"/>
      <c r="C717" s="270"/>
      <c r="D717" s="270"/>
      <c r="E717" s="270"/>
      <c r="F717" s="270"/>
      <c r="G717" s="270"/>
      <c r="H717" s="270"/>
      <c r="I717" s="270"/>
      <c r="J717" s="270"/>
      <c r="K717" s="270"/>
      <c r="L717" s="270"/>
      <c r="M717" s="270"/>
      <c r="N717" s="277"/>
    </row>
    <row r="718" spans="1:14">
      <c r="A718" s="270"/>
      <c r="B718" s="270"/>
      <c r="C718" s="270"/>
      <c r="D718" s="270"/>
      <c r="E718" s="270"/>
      <c r="F718" s="270"/>
      <c r="G718" s="270"/>
      <c r="H718" s="270"/>
      <c r="I718" s="270"/>
      <c r="J718" s="270"/>
      <c r="K718" s="270"/>
      <c r="L718" s="270"/>
      <c r="M718" s="270"/>
      <c r="N718" s="277"/>
    </row>
    <row r="719" spans="1:14">
      <c r="A719" s="270"/>
      <c r="B719" s="270"/>
      <c r="C719" s="270"/>
      <c r="D719" s="270"/>
      <c r="E719" s="270"/>
      <c r="F719" s="270"/>
      <c r="G719" s="270"/>
      <c r="H719" s="270"/>
      <c r="I719" s="270"/>
      <c r="J719" s="270"/>
      <c r="K719" s="270"/>
      <c r="L719" s="270"/>
      <c r="M719" s="270"/>
      <c r="N719" s="277"/>
    </row>
    <row r="720" spans="1:14">
      <c r="A720" s="270"/>
      <c r="B720" s="270"/>
      <c r="C720" s="270"/>
      <c r="D720" s="270"/>
      <c r="E720" s="270"/>
      <c r="F720" s="270"/>
      <c r="G720" s="270"/>
      <c r="H720" s="270"/>
      <c r="I720" s="270"/>
      <c r="J720" s="270"/>
      <c r="K720" s="270"/>
      <c r="L720" s="270"/>
      <c r="M720" s="270"/>
      <c r="N720" s="277"/>
    </row>
    <row r="721" ht="58" customHeight="1" spans="1:14">
      <c r="A721" s="270"/>
      <c r="B721" s="270"/>
      <c r="C721" s="270"/>
      <c r="D721" s="270"/>
      <c r="E721" s="270"/>
      <c r="F721" s="270"/>
      <c r="G721" s="270"/>
      <c r="H721" s="270"/>
      <c r="I721" s="270"/>
      <c r="J721" s="270"/>
      <c r="K721" s="270"/>
      <c r="L721" s="270"/>
      <c r="M721" s="270"/>
      <c r="N721" s="277"/>
    </row>
    <row r="722" ht="392" customHeight="1" spans="1:15">
      <c r="A722" s="271" t="s">
        <v>335</v>
      </c>
      <c r="B722" s="272"/>
      <c r="C722" s="272"/>
      <c r="D722" s="272"/>
      <c r="E722" s="272"/>
      <c r="F722" s="272"/>
      <c r="G722" s="272"/>
      <c r="H722" s="272"/>
      <c r="I722" s="272"/>
      <c r="J722" s="272"/>
      <c r="K722" s="272"/>
      <c r="L722" s="272"/>
      <c r="M722" s="272"/>
      <c r="N722" s="272"/>
      <c r="O722" s="278" t="s">
        <v>174</v>
      </c>
    </row>
  </sheetData>
  <sheetProtection password="CE0A" sheet="1" objects="1"/>
  <mergeCells count="28">
    <mergeCell ref="A1:N1"/>
    <mergeCell ref="A2:N2"/>
    <mergeCell ref="B3:D3"/>
    <mergeCell ref="H3:K3"/>
    <mergeCell ref="A508:N508"/>
    <mergeCell ref="B509:D509"/>
    <mergeCell ref="H509:L509"/>
    <mergeCell ref="A713:K713"/>
    <mergeCell ref="L713:N713"/>
    <mergeCell ref="A722:N722"/>
    <mergeCell ref="A3:A4"/>
    <mergeCell ref="A509:A510"/>
    <mergeCell ref="E3:E4"/>
    <mergeCell ref="E509:E510"/>
    <mergeCell ref="F3:F4"/>
    <mergeCell ref="F509:F510"/>
    <mergeCell ref="G3:G4"/>
    <mergeCell ref="G509:G510"/>
    <mergeCell ref="L3:L4"/>
    <mergeCell ref="M3:M4"/>
    <mergeCell ref="M509:M510"/>
    <mergeCell ref="N3:N4"/>
    <mergeCell ref="N509:N510"/>
    <mergeCell ref="O2:O6"/>
    <mergeCell ref="O8:O9"/>
    <mergeCell ref="O11:O12"/>
    <mergeCell ref="O512:O513"/>
    <mergeCell ref="A714:N721"/>
  </mergeCells>
  <hyperlinks>
    <hyperlink ref="O722" location="外购外协件明细!A1" display="点击此处返回&#10;“顶部”"/>
    <hyperlink ref="O8:O9" location="外购外协件明细!B162" display="点击此处可跳转至&#10;“外协”部分"/>
    <hyperlink ref="O11:O12" location="外购外协件明细!A322" display="点击此处可跳转至&#10;“发票粘贴处”"/>
    <hyperlink ref="O512:O513" location="外购外协件明细!A1" display="点击此处返回&#10;“顶部”"/>
  </hyperlinks>
  <pageMargins left="0.75" right="0.75" top="1" bottom="1" header="0.5" footer="0.5"/>
  <headerFooter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307"/>
  <sheetViews>
    <sheetView showGridLines="0" showZeros="0" zoomScale="70" zoomScaleNormal="70" workbookViewId="0">
      <pane ySplit="4" topLeftCell="A5" activePane="bottomLeft" state="frozen"/>
      <selection/>
      <selection pane="bottomLeft" activeCell="D18" sqref="D18"/>
    </sheetView>
  </sheetViews>
  <sheetFormatPr defaultColWidth="9" defaultRowHeight="14"/>
  <cols>
    <col min="1" max="1" width="6.09090909090909" customWidth="1"/>
    <col min="2" max="2" width="8.63636363636364" customWidth="1"/>
    <col min="3" max="3" width="10.9090909090909" customWidth="1"/>
    <col min="4" max="4" width="24.2727272727273" customWidth="1"/>
    <col min="5" max="7" width="12.6363636363636" customWidth="1"/>
    <col min="8" max="8" width="6.63636363636364" customWidth="1"/>
    <col min="9" max="9" width="8.63636363636364" customWidth="1"/>
    <col min="10" max="10" width="11.6363636363636" customWidth="1"/>
    <col min="11" max="11" width="12" customWidth="1"/>
    <col min="12" max="12" width="8.63636363636364" customWidth="1"/>
    <col min="13" max="13" width="7.63636363636364" customWidth="1"/>
    <col min="14" max="14" width="9.63636363636364" customWidth="1"/>
    <col min="15" max="15" width="12.6363636363636" customWidth="1"/>
    <col min="16" max="16" width="10.6363636363636" customWidth="1"/>
    <col min="17" max="17" width="9.63636363636364" customWidth="1"/>
    <col min="18" max="18" width="8.63636363636364" customWidth="1"/>
    <col min="19" max="19" width="10.6363636363636" customWidth="1"/>
    <col min="20" max="20" width="12.6363636363636" customWidth="1"/>
    <col min="21" max="21" width="10.6363636363636" customWidth="1"/>
  </cols>
  <sheetData>
    <row r="1" ht="25" customHeight="1" spans="1:21">
      <c r="A1" s="153" t="s">
        <v>336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  <c r="P1" s="154"/>
      <c r="Q1" s="154"/>
      <c r="R1" s="154"/>
      <c r="S1" s="154"/>
      <c r="T1" s="154"/>
      <c r="U1" s="154"/>
    </row>
    <row r="2" ht="15" spans="1:21">
      <c r="A2" s="155" t="s">
        <v>1</v>
      </c>
      <c r="B2" s="156" t="s">
        <v>337</v>
      </c>
      <c r="C2" s="156" t="s">
        <v>338</v>
      </c>
      <c r="D2" s="156" t="s">
        <v>339</v>
      </c>
      <c r="E2" s="156" t="s">
        <v>340</v>
      </c>
      <c r="F2" s="156" t="s">
        <v>341</v>
      </c>
      <c r="G2" s="157" t="s">
        <v>342</v>
      </c>
      <c r="H2" s="156" t="s">
        <v>343</v>
      </c>
      <c r="I2" s="168" t="s">
        <v>344</v>
      </c>
      <c r="J2" s="168"/>
      <c r="K2" s="168"/>
      <c r="L2" s="168" t="s">
        <v>345</v>
      </c>
      <c r="M2" s="168"/>
      <c r="N2" s="168"/>
      <c r="O2" s="168"/>
      <c r="P2" s="169" t="s">
        <v>346</v>
      </c>
      <c r="Q2" s="178"/>
      <c r="R2" s="178"/>
      <c r="S2" s="179"/>
      <c r="T2" s="180" t="s">
        <v>347</v>
      </c>
      <c r="U2" s="181" t="s">
        <v>110</v>
      </c>
    </row>
    <row r="3" ht="45" spans="1:21">
      <c r="A3" s="158"/>
      <c r="B3" s="159"/>
      <c r="C3" s="159"/>
      <c r="D3" s="159"/>
      <c r="E3" s="159"/>
      <c r="F3" s="159"/>
      <c r="G3" s="160"/>
      <c r="H3" s="159"/>
      <c r="I3" s="170" t="s">
        <v>348</v>
      </c>
      <c r="J3" s="170" t="s">
        <v>349</v>
      </c>
      <c r="K3" s="170" t="s">
        <v>350</v>
      </c>
      <c r="L3" s="170" t="s">
        <v>330</v>
      </c>
      <c r="M3" s="170" t="s">
        <v>351</v>
      </c>
      <c r="N3" s="171" t="s">
        <v>352</v>
      </c>
      <c r="O3" s="170" t="s">
        <v>353</v>
      </c>
      <c r="P3" s="170" t="s">
        <v>354</v>
      </c>
      <c r="Q3" s="170" t="s">
        <v>355</v>
      </c>
      <c r="R3" s="170" t="s">
        <v>356</v>
      </c>
      <c r="S3" s="170" t="s">
        <v>357</v>
      </c>
      <c r="T3" s="182"/>
      <c r="U3" s="183"/>
    </row>
    <row r="4" ht="24" customHeight="1" spans="1:21">
      <c r="A4" s="161" t="s">
        <v>129</v>
      </c>
      <c r="B4" s="162" t="s">
        <v>358</v>
      </c>
      <c r="C4" s="163" t="s">
        <v>359</v>
      </c>
      <c r="D4" s="164" t="s">
        <v>360</v>
      </c>
      <c r="E4" s="162" t="s">
        <v>361</v>
      </c>
      <c r="F4" s="162" t="s">
        <v>362</v>
      </c>
      <c r="G4" s="162" t="s">
        <v>134</v>
      </c>
      <c r="H4" s="162">
        <v>1.62</v>
      </c>
      <c r="I4" s="162">
        <v>1</v>
      </c>
      <c r="J4" s="162">
        <v>20</v>
      </c>
      <c r="K4" s="172">
        <f t="shared" ref="K4:K67" si="0">H4/60*I4*J4</f>
        <v>0.54</v>
      </c>
      <c r="L4" s="172">
        <v>7.5</v>
      </c>
      <c r="M4" s="173">
        <v>0.65</v>
      </c>
      <c r="N4" s="172">
        <v>0.7</v>
      </c>
      <c r="O4" s="172">
        <f t="shared" ref="O4:O67" si="1">H4/60*L4*M4*N4</f>
        <v>0.0921375</v>
      </c>
      <c r="P4" s="172" t="s">
        <v>363</v>
      </c>
      <c r="Q4" s="172">
        <v>35</v>
      </c>
      <c r="R4" s="184">
        <v>10</v>
      </c>
      <c r="S4" s="172">
        <f>Q4*10000*0.9/R4/6000/60*H4</f>
        <v>0.14175</v>
      </c>
      <c r="T4" s="172">
        <f>(K4+O4+S4)/H4*60</f>
        <v>28.6625</v>
      </c>
      <c r="U4" s="185"/>
    </row>
    <row r="5" ht="28.5" customHeight="1" spans="1:21">
      <c r="A5" s="36">
        <v>1</v>
      </c>
      <c r="B5" s="165"/>
      <c r="C5" s="165" t="s">
        <v>364</v>
      </c>
      <c r="D5" s="165" t="s">
        <v>365</v>
      </c>
      <c r="E5" s="165" t="s">
        <v>366</v>
      </c>
      <c r="F5" s="165" t="s">
        <v>367</v>
      </c>
      <c r="G5" s="165" t="s">
        <v>170</v>
      </c>
      <c r="H5" s="165">
        <v>1</v>
      </c>
      <c r="I5" s="165">
        <v>10</v>
      </c>
      <c r="J5" s="165">
        <v>28.8461538461538</v>
      </c>
      <c r="K5" s="174">
        <f t="shared" si="0"/>
        <v>4.80769230769231</v>
      </c>
      <c r="L5" s="165">
        <v>2.5</v>
      </c>
      <c r="M5" s="175">
        <v>0.7</v>
      </c>
      <c r="N5" s="176">
        <v>0.8</v>
      </c>
      <c r="O5" s="174">
        <f t="shared" si="1"/>
        <v>0.0233333333333333</v>
      </c>
      <c r="P5" s="176" t="s">
        <v>363</v>
      </c>
      <c r="Q5" s="176">
        <v>77.693352</v>
      </c>
      <c r="R5" s="177">
        <v>10</v>
      </c>
      <c r="S5" s="174">
        <f t="shared" ref="S5:S52" si="2">IFERROR(Q5*10000*0.9/R5/300/20/60*H5,"")</f>
        <v>0.19423338</v>
      </c>
      <c r="T5" s="174">
        <f t="shared" ref="T5:T52" si="3">IFERROR((K5+O5+S5)/H5*60,"")</f>
        <v>301.515541261538</v>
      </c>
      <c r="U5" s="186"/>
    </row>
    <row r="6" ht="28.5" customHeight="1" spans="1:21">
      <c r="A6" s="36">
        <v>2</v>
      </c>
      <c r="B6" s="165"/>
      <c r="C6" s="165" t="s">
        <v>364</v>
      </c>
      <c r="D6" s="166" t="s">
        <v>368</v>
      </c>
      <c r="E6" s="165" t="s">
        <v>366</v>
      </c>
      <c r="F6" s="165" t="s">
        <v>367</v>
      </c>
      <c r="G6" s="165" t="s">
        <v>170</v>
      </c>
      <c r="H6" s="165">
        <v>1</v>
      </c>
      <c r="I6" s="165">
        <v>1</v>
      </c>
      <c r="J6" s="165">
        <v>28.8461538461538</v>
      </c>
      <c r="K6" s="174">
        <f t="shared" si="0"/>
        <v>0.480769230769231</v>
      </c>
      <c r="L6" s="165">
        <v>2.5</v>
      </c>
      <c r="M6" s="175">
        <v>0.7</v>
      </c>
      <c r="N6" s="176">
        <v>0.8</v>
      </c>
      <c r="O6" s="174">
        <f t="shared" si="1"/>
        <v>0.0233333333333333</v>
      </c>
      <c r="P6" s="176" t="s">
        <v>363</v>
      </c>
      <c r="Q6" s="176">
        <v>77.693352</v>
      </c>
      <c r="R6" s="177">
        <v>10</v>
      </c>
      <c r="S6" s="174">
        <f t="shared" si="2"/>
        <v>0.19423338</v>
      </c>
      <c r="T6" s="174">
        <f t="shared" si="3"/>
        <v>41.9001566461539</v>
      </c>
      <c r="U6" s="186"/>
    </row>
    <row r="7" ht="28.5" customHeight="1" spans="1:21">
      <c r="A7" s="36">
        <v>3</v>
      </c>
      <c r="B7" s="165"/>
      <c r="C7" s="165" t="s">
        <v>364</v>
      </c>
      <c r="D7" s="166" t="s">
        <v>369</v>
      </c>
      <c r="E7" s="165" t="s">
        <v>366</v>
      </c>
      <c r="F7" s="165" t="s">
        <v>367</v>
      </c>
      <c r="G7" s="165" t="s">
        <v>170</v>
      </c>
      <c r="H7" s="165">
        <v>1</v>
      </c>
      <c r="I7" s="165">
        <v>1</v>
      </c>
      <c r="J7" s="165">
        <v>28.8461538461538</v>
      </c>
      <c r="K7" s="174">
        <f t="shared" si="0"/>
        <v>0.480769230769231</v>
      </c>
      <c r="L7" s="165">
        <v>2.5</v>
      </c>
      <c r="M7" s="175">
        <v>0.7</v>
      </c>
      <c r="N7" s="176">
        <v>0.8</v>
      </c>
      <c r="O7" s="174">
        <f t="shared" si="1"/>
        <v>0.0233333333333333</v>
      </c>
      <c r="P7" s="176" t="s">
        <v>363</v>
      </c>
      <c r="Q7" s="176">
        <v>77.693352</v>
      </c>
      <c r="R7" s="177">
        <v>10</v>
      </c>
      <c r="S7" s="174">
        <f t="shared" si="2"/>
        <v>0.19423338</v>
      </c>
      <c r="T7" s="174">
        <f t="shared" si="3"/>
        <v>41.9001566461539</v>
      </c>
      <c r="U7" s="186"/>
    </row>
    <row r="8" ht="28.5" customHeight="1" spans="1:21">
      <c r="A8" s="36">
        <v>4</v>
      </c>
      <c r="B8" s="165"/>
      <c r="C8" s="165" t="s">
        <v>370</v>
      </c>
      <c r="D8" s="166" t="s">
        <v>371</v>
      </c>
      <c r="E8" s="165" t="s">
        <v>372</v>
      </c>
      <c r="F8" s="165" t="s">
        <v>373</v>
      </c>
      <c r="G8" s="165" t="s">
        <v>170</v>
      </c>
      <c r="H8" s="165">
        <v>1.7</v>
      </c>
      <c r="I8" s="165">
        <v>1</v>
      </c>
      <c r="J8" s="165">
        <v>28.8461538461538</v>
      </c>
      <c r="K8" s="174">
        <f t="shared" si="0"/>
        <v>0.817307692307692</v>
      </c>
      <c r="L8" s="165">
        <v>18.8</v>
      </c>
      <c r="M8" s="175">
        <v>0.7</v>
      </c>
      <c r="N8" s="176">
        <v>0.8</v>
      </c>
      <c r="O8" s="174">
        <f t="shared" si="1"/>
        <v>0.298293333333333</v>
      </c>
      <c r="P8" s="176" t="s">
        <v>363</v>
      </c>
      <c r="Q8" s="176">
        <v>36.53846125</v>
      </c>
      <c r="R8" s="177">
        <v>10</v>
      </c>
      <c r="S8" s="174">
        <f t="shared" si="2"/>
        <v>0.1552884603125</v>
      </c>
      <c r="T8" s="174">
        <f t="shared" si="3"/>
        <v>44.8549230336538</v>
      </c>
      <c r="U8" s="186"/>
    </row>
    <row r="9" ht="28.5" customHeight="1" spans="1:21">
      <c r="A9" s="36">
        <v>5</v>
      </c>
      <c r="B9" s="165"/>
      <c r="C9" s="165" t="s">
        <v>374</v>
      </c>
      <c r="D9" s="166" t="s">
        <v>375</v>
      </c>
      <c r="E9" s="165" t="s">
        <v>376</v>
      </c>
      <c r="F9" s="165" t="s">
        <v>377</v>
      </c>
      <c r="G9" s="165" t="s">
        <v>170</v>
      </c>
      <c r="H9" s="165">
        <v>0.15</v>
      </c>
      <c r="I9" s="165">
        <v>1</v>
      </c>
      <c r="J9" s="165">
        <v>28.8461538461538</v>
      </c>
      <c r="K9" s="174">
        <f t="shared" si="0"/>
        <v>0.0721153846153846</v>
      </c>
      <c r="L9" s="165">
        <v>19.5</v>
      </c>
      <c r="M9" s="175">
        <v>0.7</v>
      </c>
      <c r="N9" s="176">
        <v>0.8</v>
      </c>
      <c r="O9" s="174">
        <f t="shared" si="1"/>
        <v>0.0273</v>
      </c>
      <c r="P9" s="176" t="s">
        <v>363</v>
      </c>
      <c r="Q9" s="176">
        <v>42.735043</v>
      </c>
      <c r="R9" s="177">
        <v>10</v>
      </c>
      <c r="S9" s="174">
        <f t="shared" si="2"/>
        <v>0.016025641125</v>
      </c>
      <c r="T9" s="174">
        <f t="shared" si="3"/>
        <v>46.1764102961539</v>
      </c>
      <c r="U9" s="186"/>
    </row>
    <row r="10" ht="28.5" customHeight="1" spans="1:21">
      <c r="A10" s="36">
        <v>6</v>
      </c>
      <c r="B10" s="165"/>
      <c r="C10" s="165" t="s">
        <v>374</v>
      </c>
      <c r="D10" s="166" t="s">
        <v>378</v>
      </c>
      <c r="E10" s="165" t="s">
        <v>376</v>
      </c>
      <c r="F10" s="165" t="s">
        <v>377</v>
      </c>
      <c r="G10" s="165" t="s">
        <v>170</v>
      </c>
      <c r="H10" s="165">
        <v>0.15</v>
      </c>
      <c r="I10" s="165">
        <v>1</v>
      </c>
      <c r="J10" s="165">
        <v>28.8461538461538</v>
      </c>
      <c r="K10" s="174">
        <f t="shared" si="0"/>
        <v>0.0721153846153846</v>
      </c>
      <c r="L10" s="165">
        <v>19.5</v>
      </c>
      <c r="M10" s="175">
        <v>0.7</v>
      </c>
      <c r="N10" s="176">
        <v>0.8</v>
      </c>
      <c r="O10" s="174">
        <f t="shared" si="1"/>
        <v>0.0273</v>
      </c>
      <c r="P10" s="176" t="s">
        <v>363</v>
      </c>
      <c r="Q10" s="176">
        <v>42.735043</v>
      </c>
      <c r="R10" s="177">
        <v>10</v>
      </c>
      <c r="S10" s="174">
        <f t="shared" si="2"/>
        <v>0.016025641125</v>
      </c>
      <c r="T10" s="174">
        <f t="shared" si="3"/>
        <v>46.1764102961539</v>
      </c>
      <c r="U10" s="186"/>
    </row>
    <row r="11" ht="28.5" customHeight="1" spans="1:21">
      <c r="A11" s="36">
        <v>7</v>
      </c>
      <c r="B11" s="165"/>
      <c r="C11" s="165" t="s">
        <v>379</v>
      </c>
      <c r="D11" s="166" t="s">
        <v>380</v>
      </c>
      <c r="E11" s="165" t="s">
        <v>376</v>
      </c>
      <c r="F11" s="165" t="s">
        <v>377</v>
      </c>
      <c r="G11" s="165" t="s">
        <v>170</v>
      </c>
      <c r="H11" s="165">
        <v>0.1</v>
      </c>
      <c r="I11" s="165">
        <v>1</v>
      </c>
      <c r="J11" s="165">
        <v>28.8461538461538</v>
      </c>
      <c r="K11" s="174">
        <f t="shared" si="0"/>
        <v>0.0480769230769231</v>
      </c>
      <c r="L11" s="165">
        <v>4</v>
      </c>
      <c r="M11" s="175">
        <v>0.7</v>
      </c>
      <c r="N11" s="176">
        <v>0.8</v>
      </c>
      <c r="O11" s="174">
        <f t="shared" si="1"/>
        <v>0.00373333333333333</v>
      </c>
      <c r="P11" s="176" t="s">
        <v>363</v>
      </c>
      <c r="Q11" s="165">
        <v>7.09</v>
      </c>
      <c r="R11" s="177">
        <v>10</v>
      </c>
      <c r="S11" s="174">
        <f t="shared" si="2"/>
        <v>0.0017725</v>
      </c>
      <c r="T11" s="174">
        <f t="shared" si="3"/>
        <v>32.1496538461538</v>
      </c>
      <c r="U11" s="186"/>
    </row>
    <row r="12" ht="28.5" customHeight="1" spans="1:21">
      <c r="A12" s="36">
        <v>8</v>
      </c>
      <c r="B12" s="165"/>
      <c r="C12" s="165" t="s">
        <v>379</v>
      </c>
      <c r="D12" s="165" t="s">
        <v>381</v>
      </c>
      <c r="E12" s="165" t="s">
        <v>376</v>
      </c>
      <c r="F12" s="165" t="s">
        <v>377</v>
      </c>
      <c r="G12" s="165" t="s">
        <v>170</v>
      </c>
      <c r="H12" s="165">
        <v>0.1</v>
      </c>
      <c r="I12" s="165">
        <v>1</v>
      </c>
      <c r="J12" s="165">
        <v>28.8461538461538</v>
      </c>
      <c r="K12" s="174">
        <f t="shared" si="0"/>
        <v>0.0480769230769231</v>
      </c>
      <c r="L12" s="165">
        <v>4</v>
      </c>
      <c r="M12" s="175">
        <v>0.7</v>
      </c>
      <c r="N12" s="176">
        <v>0.8</v>
      </c>
      <c r="O12" s="174">
        <f t="shared" si="1"/>
        <v>0.00373333333333333</v>
      </c>
      <c r="P12" s="176" t="s">
        <v>363</v>
      </c>
      <c r="Q12" s="165">
        <v>7.09</v>
      </c>
      <c r="R12" s="177">
        <v>10</v>
      </c>
      <c r="S12" s="174">
        <f t="shared" si="2"/>
        <v>0.0017725</v>
      </c>
      <c r="T12" s="174">
        <f t="shared" si="3"/>
        <v>32.1496538461538</v>
      </c>
      <c r="U12" s="186"/>
    </row>
    <row r="13" ht="28.5" customHeight="1" spans="1:21">
      <c r="A13" s="36">
        <v>9</v>
      </c>
      <c r="B13" s="165"/>
      <c r="C13" s="165" t="s">
        <v>374</v>
      </c>
      <c r="D13" s="165" t="s">
        <v>382</v>
      </c>
      <c r="E13" s="165" t="s">
        <v>376</v>
      </c>
      <c r="F13" s="165" t="s">
        <v>377</v>
      </c>
      <c r="G13" s="165" t="s">
        <v>170</v>
      </c>
      <c r="H13" s="165">
        <v>0.15</v>
      </c>
      <c r="I13" s="165">
        <v>1</v>
      </c>
      <c r="J13" s="165">
        <v>28.8461538461538</v>
      </c>
      <c r="K13" s="174">
        <f t="shared" si="0"/>
        <v>0.0721153846153846</v>
      </c>
      <c r="L13" s="165">
        <v>19.5</v>
      </c>
      <c r="M13" s="175">
        <v>0.7</v>
      </c>
      <c r="N13" s="176">
        <v>0.8</v>
      </c>
      <c r="O13" s="174">
        <f t="shared" si="1"/>
        <v>0.0273</v>
      </c>
      <c r="P13" s="176" t="s">
        <v>363</v>
      </c>
      <c r="Q13" s="176">
        <v>42.735043</v>
      </c>
      <c r="R13" s="177">
        <v>10</v>
      </c>
      <c r="S13" s="174">
        <f t="shared" si="2"/>
        <v>0.016025641125</v>
      </c>
      <c r="T13" s="174">
        <f t="shared" si="3"/>
        <v>46.1764102961539</v>
      </c>
      <c r="U13" s="186"/>
    </row>
    <row r="14" ht="28.5" customHeight="1" spans="1:21">
      <c r="A14" s="36">
        <v>10</v>
      </c>
      <c r="B14" s="165"/>
      <c r="C14" s="165" t="s">
        <v>370</v>
      </c>
      <c r="D14" s="165" t="s">
        <v>383</v>
      </c>
      <c r="E14" s="165" t="s">
        <v>372</v>
      </c>
      <c r="F14" s="165" t="s">
        <v>373</v>
      </c>
      <c r="G14" s="165" t="s">
        <v>170</v>
      </c>
      <c r="H14" s="165">
        <v>1.5</v>
      </c>
      <c r="I14" s="165">
        <v>1</v>
      </c>
      <c r="J14" s="165">
        <v>28.8461538461538</v>
      </c>
      <c r="K14" s="174">
        <f t="shared" si="0"/>
        <v>0.721153846153846</v>
      </c>
      <c r="L14" s="165">
        <v>18.8</v>
      </c>
      <c r="M14" s="175">
        <v>0.7</v>
      </c>
      <c r="N14" s="176">
        <v>0.8</v>
      </c>
      <c r="O14" s="174">
        <f t="shared" si="1"/>
        <v>0.2632</v>
      </c>
      <c r="P14" s="176" t="s">
        <v>363</v>
      </c>
      <c r="Q14" s="176">
        <v>36.53846125</v>
      </c>
      <c r="R14" s="177">
        <v>10</v>
      </c>
      <c r="S14" s="174">
        <f t="shared" si="2"/>
        <v>0.1370192296875</v>
      </c>
      <c r="T14" s="174">
        <f t="shared" si="3"/>
        <v>44.8549230336539</v>
      </c>
      <c r="U14" s="186"/>
    </row>
    <row r="15" ht="28.5" customHeight="1" spans="1:21">
      <c r="A15" s="36">
        <v>11</v>
      </c>
      <c r="B15" s="165"/>
      <c r="C15" s="165" t="s">
        <v>370</v>
      </c>
      <c r="D15" s="165" t="s">
        <v>384</v>
      </c>
      <c r="E15" s="165" t="s">
        <v>372</v>
      </c>
      <c r="F15" s="165" t="s">
        <v>373</v>
      </c>
      <c r="G15" s="165" t="s">
        <v>170</v>
      </c>
      <c r="H15" s="165">
        <v>1</v>
      </c>
      <c r="I15" s="165">
        <v>1</v>
      </c>
      <c r="J15" s="165">
        <v>28.8461538461538</v>
      </c>
      <c r="K15" s="174">
        <f t="shared" si="0"/>
        <v>0.480769230769231</v>
      </c>
      <c r="L15" s="165">
        <v>18.8</v>
      </c>
      <c r="M15" s="175">
        <v>0.7</v>
      </c>
      <c r="N15" s="176">
        <v>0.8</v>
      </c>
      <c r="O15" s="174">
        <f t="shared" si="1"/>
        <v>0.175466666666667</v>
      </c>
      <c r="P15" s="176" t="s">
        <v>363</v>
      </c>
      <c r="Q15" s="176">
        <v>36.53846125</v>
      </c>
      <c r="R15" s="177">
        <v>10</v>
      </c>
      <c r="S15" s="174">
        <f t="shared" si="2"/>
        <v>0.091346153125</v>
      </c>
      <c r="T15" s="174">
        <f t="shared" si="3"/>
        <v>44.8549230336538</v>
      </c>
      <c r="U15" s="186"/>
    </row>
    <row r="16" ht="28.5" customHeight="1" spans="1:21">
      <c r="A16" s="36">
        <v>12</v>
      </c>
      <c r="B16" s="165"/>
      <c r="C16" s="165" t="s">
        <v>370</v>
      </c>
      <c r="D16" s="165" t="s">
        <v>385</v>
      </c>
      <c r="E16" s="165" t="s">
        <v>372</v>
      </c>
      <c r="F16" s="165" t="s">
        <v>373</v>
      </c>
      <c r="G16" s="165" t="s">
        <v>170</v>
      </c>
      <c r="H16" s="165">
        <v>1</v>
      </c>
      <c r="I16" s="165">
        <v>1</v>
      </c>
      <c r="J16" s="165">
        <v>28.8461538461538</v>
      </c>
      <c r="K16" s="174">
        <f t="shared" si="0"/>
        <v>0.480769230769231</v>
      </c>
      <c r="L16" s="165">
        <v>18.8</v>
      </c>
      <c r="M16" s="175">
        <v>0.7</v>
      </c>
      <c r="N16" s="176">
        <v>0.8</v>
      </c>
      <c r="O16" s="174">
        <f t="shared" si="1"/>
        <v>0.175466666666667</v>
      </c>
      <c r="P16" s="176" t="s">
        <v>363</v>
      </c>
      <c r="Q16" s="176">
        <v>36.53846125</v>
      </c>
      <c r="R16" s="177">
        <v>10</v>
      </c>
      <c r="S16" s="174">
        <f t="shared" si="2"/>
        <v>0.091346153125</v>
      </c>
      <c r="T16" s="174">
        <f t="shared" si="3"/>
        <v>44.8549230336538</v>
      </c>
      <c r="U16" s="186"/>
    </row>
    <row r="17" ht="28.5" customHeight="1" spans="1:21">
      <c r="A17" s="36">
        <v>13</v>
      </c>
      <c r="B17" s="165"/>
      <c r="C17" s="165" t="s">
        <v>386</v>
      </c>
      <c r="D17" s="165" t="s">
        <v>387</v>
      </c>
      <c r="E17" s="165" t="s">
        <v>388</v>
      </c>
      <c r="F17" s="165" t="s">
        <v>389</v>
      </c>
      <c r="G17" s="165" t="s">
        <v>170</v>
      </c>
      <c r="H17" s="165">
        <v>0.18</v>
      </c>
      <c r="I17" s="165">
        <v>22</v>
      </c>
      <c r="J17" s="165">
        <v>28.8461538461538</v>
      </c>
      <c r="K17" s="174">
        <f t="shared" si="0"/>
        <v>1.90384615384615</v>
      </c>
      <c r="L17" s="165">
        <v>360</v>
      </c>
      <c r="M17" s="175">
        <v>0.7</v>
      </c>
      <c r="N17" s="176">
        <v>0.8</v>
      </c>
      <c r="O17" s="174">
        <f t="shared" si="1"/>
        <v>0.6048</v>
      </c>
      <c r="P17" s="176" t="s">
        <v>363</v>
      </c>
      <c r="Q17" s="165">
        <v>1859.876106</v>
      </c>
      <c r="R17" s="177">
        <v>10</v>
      </c>
      <c r="S17" s="174">
        <f t="shared" si="2"/>
        <v>0.8369442477</v>
      </c>
      <c r="T17" s="174">
        <f t="shared" si="3"/>
        <v>1115.19680051538</v>
      </c>
      <c r="U17" s="186"/>
    </row>
    <row r="18" ht="28.5" customHeight="1" spans="1:21">
      <c r="A18" s="36">
        <v>14</v>
      </c>
      <c r="B18" s="165"/>
      <c r="C18" s="165" t="s">
        <v>386</v>
      </c>
      <c r="D18" s="165" t="s">
        <v>390</v>
      </c>
      <c r="E18" s="165" t="s">
        <v>388</v>
      </c>
      <c r="F18" s="165" t="s">
        <v>389</v>
      </c>
      <c r="G18" s="165" t="s">
        <v>170</v>
      </c>
      <c r="H18" s="165">
        <v>0.18</v>
      </c>
      <c r="I18" s="165">
        <v>22</v>
      </c>
      <c r="J18" s="165">
        <v>28.8461538461538</v>
      </c>
      <c r="K18" s="174">
        <f t="shared" si="0"/>
        <v>1.90384615384615</v>
      </c>
      <c r="L18" s="165">
        <v>360</v>
      </c>
      <c r="M18" s="175">
        <v>0.7</v>
      </c>
      <c r="N18" s="176">
        <v>0.8</v>
      </c>
      <c r="O18" s="174">
        <f t="shared" si="1"/>
        <v>0.6048</v>
      </c>
      <c r="P18" s="176" t="s">
        <v>363</v>
      </c>
      <c r="Q18" s="165">
        <v>1859.876106</v>
      </c>
      <c r="R18" s="177">
        <v>10</v>
      </c>
      <c r="S18" s="174">
        <f t="shared" si="2"/>
        <v>0.8369442477</v>
      </c>
      <c r="T18" s="174">
        <f t="shared" si="3"/>
        <v>1115.19680051538</v>
      </c>
      <c r="U18" s="186"/>
    </row>
    <row r="19" ht="28.5" customHeight="1" spans="1:21">
      <c r="A19" s="36">
        <v>15</v>
      </c>
      <c r="B19" s="165"/>
      <c r="C19" s="165"/>
      <c r="D19" s="167"/>
      <c r="E19" s="165"/>
      <c r="F19" s="165"/>
      <c r="G19" s="165"/>
      <c r="H19" s="165"/>
      <c r="I19" s="165"/>
      <c r="J19" s="165"/>
      <c r="K19" s="174">
        <f t="shared" si="0"/>
        <v>0</v>
      </c>
      <c r="L19" s="165"/>
      <c r="M19" s="175"/>
      <c r="N19" s="176"/>
      <c r="O19" s="174">
        <f t="shared" si="1"/>
        <v>0</v>
      </c>
      <c r="P19" s="176"/>
      <c r="Q19" s="165"/>
      <c r="R19" s="177"/>
      <c r="S19" s="174" t="str">
        <f t="shared" si="2"/>
        <v/>
      </c>
      <c r="T19" s="174" t="str">
        <f t="shared" si="3"/>
        <v/>
      </c>
      <c r="U19" s="186"/>
    </row>
    <row r="20" ht="28.5" customHeight="1" spans="1:21">
      <c r="A20" s="36">
        <v>16</v>
      </c>
      <c r="B20" s="165"/>
      <c r="C20" s="165"/>
      <c r="D20" s="167"/>
      <c r="E20" s="165"/>
      <c r="F20" s="165"/>
      <c r="G20" s="165"/>
      <c r="H20" s="165"/>
      <c r="I20" s="165"/>
      <c r="J20" s="177"/>
      <c r="K20" s="174">
        <f t="shared" si="0"/>
        <v>0</v>
      </c>
      <c r="L20" s="165"/>
      <c r="M20" s="175"/>
      <c r="N20" s="176"/>
      <c r="O20" s="174">
        <f t="shared" si="1"/>
        <v>0</v>
      </c>
      <c r="P20" s="176"/>
      <c r="Q20" s="176"/>
      <c r="R20" s="177"/>
      <c r="S20" s="174" t="str">
        <f t="shared" si="2"/>
        <v/>
      </c>
      <c r="T20" s="174" t="str">
        <f t="shared" si="3"/>
        <v/>
      </c>
      <c r="U20" s="186"/>
    </row>
    <row r="21" ht="28.5" customHeight="1" spans="1:21">
      <c r="A21" s="36">
        <v>17</v>
      </c>
      <c r="B21" s="165"/>
      <c r="C21" s="165"/>
      <c r="D21" s="167"/>
      <c r="E21" s="165"/>
      <c r="F21" s="165"/>
      <c r="G21" s="165"/>
      <c r="H21" s="165"/>
      <c r="I21" s="165"/>
      <c r="J21" s="177"/>
      <c r="K21" s="174">
        <f t="shared" si="0"/>
        <v>0</v>
      </c>
      <c r="L21" s="165"/>
      <c r="M21" s="175"/>
      <c r="N21" s="176"/>
      <c r="O21" s="174">
        <f t="shared" si="1"/>
        <v>0</v>
      </c>
      <c r="P21" s="176"/>
      <c r="Q21" s="176"/>
      <c r="R21" s="177"/>
      <c r="S21" s="174" t="str">
        <f t="shared" si="2"/>
        <v/>
      </c>
      <c r="T21" s="174" t="str">
        <f t="shared" si="3"/>
        <v/>
      </c>
      <c r="U21" s="186"/>
    </row>
    <row r="22" ht="28.5" customHeight="1" spans="1:21">
      <c r="A22" s="36">
        <v>18</v>
      </c>
      <c r="B22" s="165"/>
      <c r="C22" s="165"/>
      <c r="D22" s="167"/>
      <c r="E22" s="165"/>
      <c r="F22" s="165"/>
      <c r="G22" s="165"/>
      <c r="H22" s="165"/>
      <c r="I22" s="165"/>
      <c r="J22" s="177"/>
      <c r="K22" s="174">
        <f t="shared" si="0"/>
        <v>0</v>
      </c>
      <c r="L22" s="165"/>
      <c r="M22" s="175"/>
      <c r="N22" s="176"/>
      <c r="O22" s="174">
        <f t="shared" si="1"/>
        <v>0</v>
      </c>
      <c r="P22" s="176"/>
      <c r="Q22" s="176"/>
      <c r="R22" s="177"/>
      <c r="S22" s="174" t="str">
        <f t="shared" si="2"/>
        <v/>
      </c>
      <c r="T22" s="174" t="str">
        <f t="shared" si="3"/>
        <v/>
      </c>
      <c r="U22" s="186"/>
    </row>
    <row r="23" ht="28.5" customHeight="1" spans="1:21">
      <c r="A23" s="36">
        <v>19</v>
      </c>
      <c r="B23" s="165"/>
      <c r="C23" s="165"/>
      <c r="D23" s="167"/>
      <c r="E23" s="165"/>
      <c r="F23" s="165"/>
      <c r="G23" s="165"/>
      <c r="H23" s="165"/>
      <c r="I23" s="165"/>
      <c r="J23" s="177"/>
      <c r="K23" s="174">
        <f t="shared" si="0"/>
        <v>0</v>
      </c>
      <c r="L23" s="165"/>
      <c r="M23" s="175"/>
      <c r="N23" s="176"/>
      <c r="O23" s="174">
        <f t="shared" si="1"/>
        <v>0</v>
      </c>
      <c r="P23" s="176"/>
      <c r="Q23" s="176"/>
      <c r="R23" s="177"/>
      <c r="S23" s="174" t="str">
        <f t="shared" si="2"/>
        <v/>
      </c>
      <c r="T23" s="174" t="str">
        <f t="shared" si="3"/>
        <v/>
      </c>
      <c r="U23" s="186"/>
    </row>
    <row r="24" ht="28.5" customHeight="1" spans="1:21">
      <c r="A24" s="36">
        <v>20</v>
      </c>
      <c r="B24" s="165"/>
      <c r="C24" s="165"/>
      <c r="D24" s="167"/>
      <c r="E24" s="165"/>
      <c r="F24" s="165"/>
      <c r="G24" s="165"/>
      <c r="H24" s="165"/>
      <c r="I24" s="165"/>
      <c r="J24" s="177"/>
      <c r="K24" s="174">
        <f t="shared" si="0"/>
        <v>0</v>
      </c>
      <c r="L24" s="165"/>
      <c r="M24" s="175"/>
      <c r="N24" s="176"/>
      <c r="O24" s="174">
        <f t="shared" si="1"/>
        <v>0</v>
      </c>
      <c r="P24" s="176"/>
      <c r="Q24" s="176"/>
      <c r="R24" s="177"/>
      <c r="S24" s="174" t="str">
        <f t="shared" si="2"/>
        <v/>
      </c>
      <c r="T24" s="174" t="str">
        <f t="shared" si="3"/>
        <v/>
      </c>
      <c r="U24" s="186"/>
    </row>
    <row r="25" ht="28.5" customHeight="1" spans="1:21">
      <c r="A25" s="36">
        <v>21</v>
      </c>
      <c r="B25" s="165"/>
      <c r="C25" s="165"/>
      <c r="D25" s="167"/>
      <c r="E25" s="165"/>
      <c r="F25" s="165"/>
      <c r="G25" s="165"/>
      <c r="H25" s="165"/>
      <c r="I25" s="165"/>
      <c r="J25" s="177"/>
      <c r="K25" s="174">
        <f t="shared" si="0"/>
        <v>0</v>
      </c>
      <c r="L25" s="165"/>
      <c r="M25" s="175"/>
      <c r="N25" s="176"/>
      <c r="O25" s="174">
        <f t="shared" si="1"/>
        <v>0</v>
      </c>
      <c r="P25" s="176"/>
      <c r="Q25" s="176"/>
      <c r="R25" s="177"/>
      <c r="S25" s="174" t="str">
        <f t="shared" si="2"/>
        <v/>
      </c>
      <c r="T25" s="174" t="str">
        <f t="shared" si="3"/>
        <v/>
      </c>
      <c r="U25" s="186"/>
    </row>
    <row r="26" ht="28.5" customHeight="1" spans="1:21">
      <c r="A26" s="36">
        <v>22</v>
      </c>
      <c r="B26" s="165"/>
      <c r="C26" s="165"/>
      <c r="D26" s="167"/>
      <c r="E26" s="165"/>
      <c r="F26" s="165"/>
      <c r="G26" s="165"/>
      <c r="H26" s="165"/>
      <c r="I26" s="165"/>
      <c r="J26" s="177"/>
      <c r="K26" s="174">
        <f t="shared" si="0"/>
        <v>0</v>
      </c>
      <c r="L26" s="165"/>
      <c r="M26" s="175"/>
      <c r="N26" s="176"/>
      <c r="O26" s="174">
        <f t="shared" si="1"/>
        <v>0</v>
      </c>
      <c r="P26" s="176"/>
      <c r="Q26" s="176"/>
      <c r="R26" s="177"/>
      <c r="S26" s="174" t="str">
        <f t="shared" si="2"/>
        <v/>
      </c>
      <c r="T26" s="174" t="str">
        <f t="shared" si="3"/>
        <v/>
      </c>
      <c r="U26" s="186"/>
    </row>
    <row r="27" ht="28.5" customHeight="1" spans="1:21">
      <c r="A27" s="36">
        <v>23</v>
      </c>
      <c r="B27" s="165"/>
      <c r="C27" s="165"/>
      <c r="D27" s="167"/>
      <c r="E27" s="165"/>
      <c r="F27" s="165"/>
      <c r="G27" s="165"/>
      <c r="H27" s="165"/>
      <c r="I27" s="165"/>
      <c r="J27" s="177"/>
      <c r="K27" s="174">
        <f t="shared" si="0"/>
        <v>0</v>
      </c>
      <c r="L27" s="165"/>
      <c r="M27" s="175"/>
      <c r="N27" s="176"/>
      <c r="O27" s="174">
        <f t="shared" si="1"/>
        <v>0</v>
      </c>
      <c r="P27" s="176"/>
      <c r="Q27" s="176"/>
      <c r="R27" s="177"/>
      <c r="S27" s="174" t="str">
        <f t="shared" si="2"/>
        <v/>
      </c>
      <c r="T27" s="174" t="str">
        <f t="shared" si="3"/>
        <v/>
      </c>
      <c r="U27" s="186"/>
    </row>
    <row r="28" ht="28.5" customHeight="1" spans="1:21">
      <c r="A28" s="36">
        <v>24</v>
      </c>
      <c r="B28" s="165"/>
      <c r="C28" s="165"/>
      <c r="D28" s="167"/>
      <c r="E28" s="165"/>
      <c r="F28" s="165"/>
      <c r="G28" s="165"/>
      <c r="H28" s="165"/>
      <c r="I28" s="165"/>
      <c r="J28" s="177"/>
      <c r="K28" s="174">
        <f t="shared" si="0"/>
        <v>0</v>
      </c>
      <c r="L28" s="165"/>
      <c r="M28" s="175"/>
      <c r="N28" s="176"/>
      <c r="O28" s="174">
        <f t="shared" si="1"/>
        <v>0</v>
      </c>
      <c r="P28" s="176"/>
      <c r="Q28" s="176"/>
      <c r="R28" s="177"/>
      <c r="S28" s="174" t="str">
        <f t="shared" si="2"/>
        <v/>
      </c>
      <c r="T28" s="174" t="str">
        <f t="shared" si="3"/>
        <v/>
      </c>
      <c r="U28" s="186"/>
    </row>
    <row r="29" ht="28.5" customHeight="1" spans="1:21">
      <c r="A29" s="36">
        <v>25</v>
      </c>
      <c r="B29" s="165"/>
      <c r="C29" s="165"/>
      <c r="D29" s="167"/>
      <c r="E29" s="165"/>
      <c r="F29" s="165"/>
      <c r="G29" s="165"/>
      <c r="H29" s="165"/>
      <c r="I29" s="165"/>
      <c r="J29" s="177"/>
      <c r="K29" s="174">
        <f t="shared" si="0"/>
        <v>0</v>
      </c>
      <c r="L29" s="165"/>
      <c r="M29" s="175"/>
      <c r="N29" s="176"/>
      <c r="O29" s="174">
        <f t="shared" si="1"/>
        <v>0</v>
      </c>
      <c r="P29" s="176"/>
      <c r="Q29" s="176"/>
      <c r="R29" s="177"/>
      <c r="S29" s="174" t="str">
        <f t="shared" si="2"/>
        <v/>
      </c>
      <c r="T29" s="174" t="str">
        <f t="shared" si="3"/>
        <v/>
      </c>
      <c r="U29" s="186"/>
    </row>
    <row r="30" ht="28.5" customHeight="1" spans="1:21">
      <c r="A30" s="36">
        <v>26</v>
      </c>
      <c r="B30" s="165"/>
      <c r="C30" s="165"/>
      <c r="D30" s="167"/>
      <c r="E30" s="165"/>
      <c r="F30" s="165"/>
      <c r="G30" s="165"/>
      <c r="H30" s="165"/>
      <c r="I30" s="165"/>
      <c r="J30" s="177"/>
      <c r="K30" s="174">
        <f t="shared" si="0"/>
        <v>0</v>
      </c>
      <c r="L30" s="165"/>
      <c r="M30" s="175"/>
      <c r="N30" s="176"/>
      <c r="O30" s="174">
        <f t="shared" si="1"/>
        <v>0</v>
      </c>
      <c r="P30" s="176"/>
      <c r="Q30" s="176"/>
      <c r="R30" s="177"/>
      <c r="S30" s="174" t="str">
        <f t="shared" si="2"/>
        <v/>
      </c>
      <c r="T30" s="174" t="str">
        <f t="shared" si="3"/>
        <v/>
      </c>
      <c r="U30" s="186"/>
    </row>
    <row r="31" ht="28.5" customHeight="1" spans="1:21">
      <c r="A31" s="36">
        <v>27</v>
      </c>
      <c r="B31" s="165"/>
      <c r="C31" s="165"/>
      <c r="D31" s="167"/>
      <c r="E31" s="165"/>
      <c r="F31" s="165"/>
      <c r="G31" s="165"/>
      <c r="H31" s="165"/>
      <c r="I31" s="165"/>
      <c r="J31" s="177"/>
      <c r="K31" s="174">
        <f t="shared" si="0"/>
        <v>0</v>
      </c>
      <c r="L31" s="165"/>
      <c r="M31" s="175"/>
      <c r="N31" s="176"/>
      <c r="O31" s="174">
        <f t="shared" si="1"/>
        <v>0</v>
      </c>
      <c r="P31" s="176"/>
      <c r="Q31" s="176"/>
      <c r="R31" s="177"/>
      <c r="S31" s="174" t="str">
        <f t="shared" si="2"/>
        <v/>
      </c>
      <c r="T31" s="174" t="str">
        <f t="shared" si="3"/>
        <v/>
      </c>
      <c r="U31" s="186"/>
    </row>
    <row r="32" ht="28.5" customHeight="1" spans="1:21">
      <c r="A32" s="36">
        <v>28</v>
      </c>
      <c r="B32" s="165"/>
      <c r="C32" s="165"/>
      <c r="D32" s="167"/>
      <c r="E32" s="165"/>
      <c r="F32" s="165"/>
      <c r="G32" s="165"/>
      <c r="H32" s="165"/>
      <c r="I32" s="165"/>
      <c r="J32" s="177"/>
      <c r="K32" s="174">
        <f t="shared" si="0"/>
        <v>0</v>
      </c>
      <c r="L32" s="165"/>
      <c r="M32" s="175"/>
      <c r="N32" s="176"/>
      <c r="O32" s="174">
        <f t="shared" si="1"/>
        <v>0</v>
      </c>
      <c r="P32" s="176"/>
      <c r="Q32" s="176"/>
      <c r="R32" s="177"/>
      <c r="S32" s="174" t="str">
        <f t="shared" si="2"/>
        <v/>
      </c>
      <c r="T32" s="174" t="str">
        <f t="shared" si="3"/>
        <v/>
      </c>
      <c r="U32" s="186"/>
    </row>
    <row r="33" ht="28.5" customHeight="1" spans="1:21">
      <c r="A33" s="36">
        <v>29</v>
      </c>
      <c r="B33" s="165"/>
      <c r="C33" s="165"/>
      <c r="D33" s="167"/>
      <c r="E33" s="165"/>
      <c r="F33" s="165"/>
      <c r="G33" s="165"/>
      <c r="H33" s="165"/>
      <c r="I33" s="165"/>
      <c r="J33" s="177"/>
      <c r="K33" s="174">
        <f t="shared" si="0"/>
        <v>0</v>
      </c>
      <c r="L33" s="165"/>
      <c r="M33" s="175"/>
      <c r="N33" s="176"/>
      <c r="O33" s="174">
        <f t="shared" si="1"/>
        <v>0</v>
      </c>
      <c r="P33" s="176"/>
      <c r="Q33" s="176"/>
      <c r="R33" s="177"/>
      <c r="S33" s="174" t="str">
        <f t="shared" si="2"/>
        <v/>
      </c>
      <c r="T33" s="174" t="str">
        <f t="shared" si="3"/>
        <v/>
      </c>
      <c r="U33" s="186"/>
    </row>
    <row r="34" ht="28.5" customHeight="1" spans="1:21">
      <c r="A34" s="36">
        <v>30</v>
      </c>
      <c r="B34" s="165"/>
      <c r="C34" s="165"/>
      <c r="D34" s="167"/>
      <c r="E34" s="165"/>
      <c r="F34" s="165"/>
      <c r="G34" s="165"/>
      <c r="H34" s="165"/>
      <c r="I34" s="165"/>
      <c r="J34" s="177"/>
      <c r="K34" s="174">
        <f t="shared" si="0"/>
        <v>0</v>
      </c>
      <c r="L34" s="165"/>
      <c r="M34" s="175"/>
      <c r="N34" s="176"/>
      <c r="O34" s="174">
        <f t="shared" si="1"/>
        <v>0</v>
      </c>
      <c r="P34" s="176"/>
      <c r="Q34" s="176"/>
      <c r="R34" s="177"/>
      <c r="S34" s="174" t="str">
        <f t="shared" si="2"/>
        <v/>
      </c>
      <c r="T34" s="174" t="str">
        <f t="shared" si="3"/>
        <v/>
      </c>
      <c r="U34" s="186"/>
    </row>
    <row r="35" ht="28.5" customHeight="1" spans="1:21">
      <c r="A35" s="36">
        <v>31</v>
      </c>
      <c r="B35" s="165"/>
      <c r="C35" s="165"/>
      <c r="D35" s="167"/>
      <c r="E35" s="165"/>
      <c r="F35" s="165"/>
      <c r="G35" s="165"/>
      <c r="H35" s="165"/>
      <c r="I35" s="165"/>
      <c r="J35" s="177"/>
      <c r="K35" s="174">
        <f t="shared" si="0"/>
        <v>0</v>
      </c>
      <c r="L35" s="165"/>
      <c r="M35" s="175"/>
      <c r="N35" s="176"/>
      <c r="O35" s="174">
        <f t="shared" si="1"/>
        <v>0</v>
      </c>
      <c r="P35" s="176"/>
      <c r="Q35" s="176"/>
      <c r="R35" s="177"/>
      <c r="S35" s="174" t="str">
        <f t="shared" si="2"/>
        <v/>
      </c>
      <c r="T35" s="174" t="str">
        <f t="shared" si="3"/>
        <v/>
      </c>
      <c r="U35" s="186"/>
    </row>
    <row r="36" ht="28.5" customHeight="1" spans="1:21">
      <c r="A36" s="36">
        <v>32</v>
      </c>
      <c r="B36" s="165"/>
      <c r="C36" s="165"/>
      <c r="D36" s="167"/>
      <c r="E36" s="165"/>
      <c r="F36" s="165"/>
      <c r="G36" s="165"/>
      <c r="H36" s="165"/>
      <c r="I36" s="165"/>
      <c r="J36" s="177"/>
      <c r="K36" s="174">
        <f t="shared" si="0"/>
        <v>0</v>
      </c>
      <c r="L36" s="165"/>
      <c r="M36" s="175"/>
      <c r="N36" s="176"/>
      <c r="O36" s="174">
        <f t="shared" si="1"/>
        <v>0</v>
      </c>
      <c r="P36" s="176"/>
      <c r="Q36" s="176"/>
      <c r="R36" s="177"/>
      <c r="S36" s="174" t="str">
        <f t="shared" si="2"/>
        <v/>
      </c>
      <c r="T36" s="174" t="str">
        <f t="shared" si="3"/>
        <v/>
      </c>
      <c r="U36" s="186"/>
    </row>
    <row r="37" ht="28.5" customHeight="1" spans="1:21">
      <c r="A37" s="36">
        <v>33</v>
      </c>
      <c r="B37" s="165"/>
      <c r="C37" s="165"/>
      <c r="D37" s="167"/>
      <c r="E37" s="165"/>
      <c r="F37" s="165"/>
      <c r="G37" s="165"/>
      <c r="H37" s="165"/>
      <c r="I37" s="165"/>
      <c r="J37" s="177"/>
      <c r="K37" s="174">
        <f t="shared" si="0"/>
        <v>0</v>
      </c>
      <c r="L37" s="165"/>
      <c r="M37" s="175"/>
      <c r="N37" s="176"/>
      <c r="O37" s="174">
        <f t="shared" si="1"/>
        <v>0</v>
      </c>
      <c r="P37" s="176"/>
      <c r="Q37" s="176"/>
      <c r="R37" s="177"/>
      <c r="S37" s="174" t="str">
        <f t="shared" si="2"/>
        <v/>
      </c>
      <c r="T37" s="174" t="str">
        <f t="shared" si="3"/>
        <v/>
      </c>
      <c r="U37" s="186"/>
    </row>
    <row r="38" ht="28.5" customHeight="1" spans="1:21">
      <c r="A38" s="36">
        <v>34</v>
      </c>
      <c r="B38" s="165"/>
      <c r="C38" s="165"/>
      <c r="D38" s="167"/>
      <c r="E38" s="165"/>
      <c r="F38" s="165"/>
      <c r="G38" s="165"/>
      <c r="H38" s="165"/>
      <c r="I38" s="165"/>
      <c r="J38" s="177"/>
      <c r="K38" s="174">
        <f t="shared" si="0"/>
        <v>0</v>
      </c>
      <c r="L38" s="165"/>
      <c r="M38" s="175"/>
      <c r="N38" s="176"/>
      <c r="O38" s="174">
        <f t="shared" si="1"/>
        <v>0</v>
      </c>
      <c r="P38" s="176"/>
      <c r="Q38" s="176"/>
      <c r="R38" s="177"/>
      <c r="S38" s="174" t="str">
        <f t="shared" si="2"/>
        <v/>
      </c>
      <c r="T38" s="174" t="str">
        <f t="shared" si="3"/>
        <v/>
      </c>
      <c r="U38" s="186"/>
    </row>
    <row r="39" ht="28.5" customHeight="1" spans="1:21">
      <c r="A39" s="36">
        <v>35</v>
      </c>
      <c r="B39" s="165"/>
      <c r="C39" s="165"/>
      <c r="D39" s="167"/>
      <c r="E39" s="165"/>
      <c r="F39" s="165"/>
      <c r="G39" s="165"/>
      <c r="H39" s="165"/>
      <c r="I39" s="165"/>
      <c r="J39" s="177"/>
      <c r="K39" s="174">
        <f t="shared" si="0"/>
        <v>0</v>
      </c>
      <c r="L39" s="165"/>
      <c r="M39" s="175"/>
      <c r="N39" s="176"/>
      <c r="O39" s="174">
        <f t="shared" si="1"/>
        <v>0</v>
      </c>
      <c r="P39" s="176"/>
      <c r="Q39" s="176"/>
      <c r="R39" s="177"/>
      <c r="S39" s="174" t="str">
        <f t="shared" si="2"/>
        <v/>
      </c>
      <c r="T39" s="174" t="str">
        <f t="shared" si="3"/>
        <v/>
      </c>
      <c r="U39" s="186"/>
    </row>
    <row r="40" ht="28.5" customHeight="1" spans="1:21">
      <c r="A40" s="36">
        <v>36</v>
      </c>
      <c r="B40" s="165"/>
      <c r="C40" s="165"/>
      <c r="D40" s="167"/>
      <c r="E40" s="165"/>
      <c r="F40" s="165"/>
      <c r="G40" s="165"/>
      <c r="H40" s="165"/>
      <c r="I40" s="165"/>
      <c r="J40" s="177"/>
      <c r="K40" s="174">
        <f t="shared" si="0"/>
        <v>0</v>
      </c>
      <c r="L40" s="165"/>
      <c r="M40" s="175"/>
      <c r="N40" s="176"/>
      <c r="O40" s="174">
        <f t="shared" si="1"/>
        <v>0</v>
      </c>
      <c r="P40" s="176"/>
      <c r="Q40" s="176"/>
      <c r="R40" s="177"/>
      <c r="S40" s="174" t="str">
        <f t="shared" si="2"/>
        <v/>
      </c>
      <c r="T40" s="174" t="str">
        <f t="shared" si="3"/>
        <v/>
      </c>
      <c r="U40" s="186"/>
    </row>
    <row r="41" ht="28.5" customHeight="1" spans="1:21">
      <c r="A41" s="36">
        <v>37</v>
      </c>
      <c r="B41" s="165"/>
      <c r="C41" s="165"/>
      <c r="D41" s="167"/>
      <c r="E41" s="165"/>
      <c r="F41" s="165"/>
      <c r="G41" s="165"/>
      <c r="H41" s="165"/>
      <c r="I41" s="165"/>
      <c r="J41" s="177"/>
      <c r="K41" s="174">
        <f t="shared" si="0"/>
        <v>0</v>
      </c>
      <c r="L41" s="165"/>
      <c r="M41" s="175"/>
      <c r="N41" s="176"/>
      <c r="O41" s="174">
        <f t="shared" si="1"/>
        <v>0</v>
      </c>
      <c r="P41" s="176"/>
      <c r="Q41" s="176"/>
      <c r="R41" s="177"/>
      <c r="S41" s="174" t="str">
        <f t="shared" si="2"/>
        <v/>
      </c>
      <c r="T41" s="174" t="str">
        <f t="shared" si="3"/>
        <v/>
      </c>
      <c r="U41" s="186"/>
    </row>
    <row r="42" ht="28.5" customHeight="1" spans="1:21">
      <c r="A42" s="36">
        <v>38</v>
      </c>
      <c r="B42" s="165"/>
      <c r="C42" s="165"/>
      <c r="D42" s="167"/>
      <c r="E42" s="165"/>
      <c r="F42" s="165"/>
      <c r="G42" s="165"/>
      <c r="H42" s="165"/>
      <c r="I42" s="165"/>
      <c r="J42" s="177"/>
      <c r="K42" s="174">
        <f t="shared" si="0"/>
        <v>0</v>
      </c>
      <c r="L42" s="165"/>
      <c r="M42" s="175"/>
      <c r="N42" s="176"/>
      <c r="O42" s="174">
        <f t="shared" si="1"/>
        <v>0</v>
      </c>
      <c r="P42" s="176"/>
      <c r="Q42" s="176"/>
      <c r="R42" s="177"/>
      <c r="S42" s="174" t="str">
        <f t="shared" si="2"/>
        <v/>
      </c>
      <c r="T42" s="174" t="str">
        <f t="shared" si="3"/>
        <v/>
      </c>
      <c r="U42" s="186"/>
    </row>
    <row r="43" ht="28.5" customHeight="1" spans="1:21">
      <c r="A43" s="36">
        <v>39</v>
      </c>
      <c r="B43" s="165"/>
      <c r="C43" s="165"/>
      <c r="D43" s="167"/>
      <c r="E43" s="165"/>
      <c r="F43" s="165"/>
      <c r="G43" s="165"/>
      <c r="H43" s="165"/>
      <c r="I43" s="165"/>
      <c r="J43" s="177"/>
      <c r="K43" s="174">
        <f t="shared" si="0"/>
        <v>0</v>
      </c>
      <c r="L43" s="165"/>
      <c r="M43" s="175"/>
      <c r="N43" s="176"/>
      <c r="O43" s="174">
        <f t="shared" si="1"/>
        <v>0</v>
      </c>
      <c r="P43" s="176"/>
      <c r="Q43" s="176"/>
      <c r="R43" s="177"/>
      <c r="S43" s="174" t="str">
        <f t="shared" si="2"/>
        <v/>
      </c>
      <c r="T43" s="174" t="str">
        <f t="shared" si="3"/>
        <v/>
      </c>
      <c r="U43" s="186"/>
    </row>
    <row r="44" ht="28.5" customHeight="1" spans="1:21">
      <c r="A44" s="36">
        <v>40</v>
      </c>
      <c r="B44" s="165"/>
      <c r="C44" s="165"/>
      <c r="D44" s="167"/>
      <c r="E44" s="165"/>
      <c r="F44" s="165"/>
      <c r="G44" s="165"/>
      <c r="H44" s="165"/>
      <c r="I44" s="165"/>
      <c r="J44" s="177"/>
      <c r="K44" s="174">
        <f t="shared" si="0"/>
        <v>0</v>
      </c>
      <c r="L44" s="165"/>
      <c r="M44" s="175"/>
      <c r="N44" s="176"/>
      <c r="O44" s="174">
        <f t="shared" si="1"/>
        <v>0</v>
      </c>
      <c r="P44" s="176"/>
      <c r="Q44" s="176"/>
      <c r="R44" s="177"/>
      <c r="S44" s="174" t="str">
        <f t="shared" si="2"/>
        <v/>
      </c>
      <c r="T44" s="174" t="str">
        <f t="shared" si="3"/>
        <v/>
      </c>
      <c r="U44" s="186"/>
    </row>
    <row r="45" ht="28.5" customHeight="1" spans="1:21">
      <c r="A45" s="36">
        <v>41</v>
      </c>
      <c r="B45" s="165"/>
      <c r="C45" s="165"/>
      <c r="D45" s="167"/>
      <c r="E45" s="165"/>
      <c r="F45" s="165"/>
      <c r="G45" s="165"/>
      <c r="H45" s="165"/>
      <c r="I45" s="165"/>
      <c r="J45" s="177"/>
      <c r="K45" s="174">
        <f t="shared" si="0"/>
        <v>0</v>
      </c>
      <c r="L45" s="165"/>
      <c r="M45" s="175"/>
      <c r="N45" s="176"/>
      <c r="O45" s="174">
        <f t="shared" si="1"/>
        <v>0</v>
      </c>
      <c r="P45" s="176"/>
      <c r="Q45" s="176"/>
      <c r="R45" s="177"/>
      <c r="S45" s="174" t="str">
        <f t="shared" si="2"/>
        <v/>
      </c>
      <c r="T45" s="174" t="str">
        <f t="shared" si="3"/>
        <v/>
      </c>
      <c r="U45" s="186"/>
    </row>
    <row r="46" ht="28.5" customHeight="1" spans="1:21">
      <c r="A46" s="36">
        <v>42</v>
      </c>
      <c r="B46" s="165"/>
      <c r="C46" s="165"/>
      <c r="D46" s="167"/>
      <c r="E46" s="165"/>
      <c r="F46" s="165"/>
      <c r="G46" s="165"/>
      <c r="H46" s="165"/>
      <c r="I46" s="165"/>
      <c r="J46" s="177"/>
      <c r="K46" s="174">
        <f t="shared" si="0"/>
        <v>0</v>
      </c>
      <c r="L46" s="165"/>
      <c r="M46" s="175"/>
      <c r="N46" s="176"/>
      <c r="O46" s="174">
        <f t="shared" si="1"/>
        <v>0</v>
      </c>
      <c r="P46" s="176"/>
      <c r="Q46" s="176"/>
      <c r="R46" s="177"/>
      <c r="S46" s="174" t="str">
        <f t="shared" si="2"/>
        <v/>
      </c>
      <c r="T46" s="174" t="str">
        <f t="shared" si="3"/>
        <v/>
      </c>
      <c r="U46" s="186"/>
    </row>
    <row r="47" ht="28.5" customHeight="1" spans="1:21">
      <c r="A47" s="36">
        <v>43</v>
      </c>
      <c r="B47" s="165"/>
      <c r="C47" s="165"/>
      <c r="D47" s="167"/>
      <c r="E47" s="165"/>
      <c r="F47" s="165"/>
      <c r="G47" s="165"/>
      <c r="H47" s="165"/>
      <c r="I47" s="165"/>
      <c r="J47" s="177"/>
      <c r="K47" s="174">
        <f t="shared" si="0"/>
        <v>0</v>
      </c>
      <c r="L47" s="165"/>
      <c r="M47" s="175"/>
      <c r="N47" s="176"/>
      <c r="O47" s="174">
        <f t="shared" si="1"/>
        <v>0</v>
      </c>
      <c r="P47" s="176"/>
      <c r="Q47" s="176"/>
      <c r="R47" s="177"/>
      <c r="S47" s="174" t="str">
        <f t="shared" si="2"/>
        <v/>
      </c>
      <c r="T47" s="174" t="str">
        <f t="shared" si="3"/>
        <v/>
      </c>
      <c r="U47" s="186"/>
    </row>
    <row r="48" ht="28.5" customHeight="1" spans="1:21">
      <c r="A48" s="36">
        <v>44</v>
      </c>
      <c r="B48" s="165"/>
      <c r="C48" s="165"/>
      <c r="D48" s="167"/>
      <c r="E48" s="165"/>
      <c r="F48" s="165"/>
      <c r="G48" s="165"/>
      <c r="H48" s="165"/>
      <c r="I48" s="165"/>
      <c r="J48" s="177"/>
      <c r="K48" s="174">
        <f t="shared" si="0"/>
        <v>0</v>
      </c>
      <c r="L48" s="165"/>
      <c r="M48" s="175"/>
      <c r="N48" s="176"/>
      <c r="O48" s="174">
        <f t="shared" si="1"/>
        <v>0</v>
      </c>
      <c r="P48" s="176"/>
      <c r="Q48" s="176"/>
      <c r="R48" s="177"/>
      <c r="S48" s="174" t="str">
        <f t="shared" si="2"/>
        <v/>
      </c>
      <c r="T48" s="174" t="str">
        <f t="shared" si="3"/>
        <v/>
      </c>
      <c r="U48" s="186"/>
    </row>
    <row r="49" ht="28.5" customHeight="1" spans="1:21">
      <c r="A49" s="36">
        <v>45</v>
      </c>
      <c r="B49" s="165"/>
      <c r="C49" s="165"/>
      <c r="D49" s="167"/>
      <c r="E49" s="165"/>
      <c r="F49" s="165"/>
      <c r="G49" s="165"/>
      <c r="H49" s="165"/>
      <c r="I49" s="165"/>
      <c r="J49" s="177"/>
      <c r="K49" s="174">
        <f t="shared" si="0"/>
        <v>0</v>
      </c>
      <c r="L49" s="165"/>
      <c r="M49" s="175"/>
      <c r="N49" s="176"/>
      <c r="O49" s="174">
        <f t="shared" si="1"/>
        <v>0</v>
      </c>
      <c r="P49" s="176"/>
      <c r="Q49" s="176"/>
      <c r="R49" s="177"/>
      <c r="S49" s="174" t="str">
        <f t="shared" si="2"/>
        <v/>
      </c>
      <c r="T49" s="174" t="str">
        <f t="shared" si="3"/>
        <v/>
      </c>
      <c r="U49" s="186"/>
    </row>
    <row r="50" ht="28.5" customHeight="1" spans="1:21">
      <c r="A50" s="36">
        <v>46</v>
      </c>
      <c r="B50" s="165"/>
      <c r="C50" s="165"/>
      <c r="D50" s="167"/>
      <c r="E50" s="165"/>
      <c r="F50" s="165"/>
      <c r="G50" s="165"/>
      <c r="H50" s="165"/>
      <c r="I50" s="165"/>
      <c r="J50" s="177"/>
      <c r="K50" s="174">
        <f t="shared" si="0"/>
        <v>0</v>
      </c>
      <c r="L50" s="165"/>
      <c r="M50" s="175"/>
      <c r="N50" s="176"/>
      <c r="O50" s="174">
        <f t="shared" si="1"/>
        <v>0</v>
      </c>
      <c r="P50" s="176"/>
      <c r="Q50" s="176"/>
      <c r="R50" s="177"/>
      <c r="S50" s="174" t="str">
        <f t="shared" si="2"/>
        <v/>
      </c>
      <c r="T50" s="174" t="str">
        <f t="shared" si="3"/>
        <v/>
      </c>
      <c r="U50" s="186"/>
    </row>
    <row r="51" ht="28.5" customHeight="1" spans="1:21">
      <c r="A51" s="36">
        <v>47</v>
      </c>
      <c r="B51" s="165"/>
      <c r="C51" s="165"/>
      <c r="D51" s="167"/>
      <c r="E51" s="165"/>
      <c r="F51" s="165"/>
      <c r="G51" s="165"/>
      <c r="H51" s="165"/>
      <c r="I51" s="165"/>
      <c r="J51" s="177"/>
      <c r="K51" s="174">
        <f t="shared" si="0"/>
        <v>0</v>
      </c>
      <c r="L51" s="165"/>
      <c r="M51" s="175"/>
      <c r="N51" s="176"/>
      <c r="O51" s="174">
        <f t="shared" si="1"/>
        <v>0</v>
      </c>
      <c r="P51" s="176"/>
      <c r="Q51" s="176"/>
      <c r="R51" s="177"/>
      <c r="S51" s="174" t="str">
        <f t="shared" si="2"/>
        <v/>
      </c>
      <c r="T51" s="174" t="str">
        <f t="shared" si="3"/>
        <v/>
      </c>
      <c r="U51" s="186"/>
    </row>
    <row r="52" ht="28.5" customHeight="1" spans="1:21">
      <c r="A52" s="36">
        <v>48</v>
      </c>
      <c r="B52" s="165"/>
      <c r="C52" s="165"/>
      <c r="D52" s="167"/>
      <c r="E52" s="165"/>
      <c r="F52" s="165"/>
      <c r="G52" s="165"/>
      <c r="H52" s="165"/>
      <c r="I52" s="165"/>
      <c r="J52" s="177"/>
      <c r="K52" s="174">
        <f t="shared" si="0"/>
        <v>0</v>
      </c>
      <c r="L52" s="165"/>
      <c r="M52" s="175"/>
      <c r="N52" s="176"/>
      <c r="O52" s="174">
        <f t="shared" si="1"/>
        <v>0</v>
      </c>
      <c r="P52" s="176"/>
      <c r="Q52" s="176"/>
      <c r="R52" s="177"/>
      <c r="S52" s="174" t="str">
        <f t="shared" si="2"/>
        <v/>
      </c>
      <c r="T52" s="174" t="str">
        <f t="shared" si="3"/>
        <v/>
      </c>
      <c r="U52" s="186"/>
    </row>
    <row r="53" ht="28.5" customHeight="1" spans="1:21">
      <c r="A53" s="36">
        <v>49</v>
      </c>
      <c r="B53" s="165"/>
      <c r="C53" s="165"/>
      <c r="D53" s="167"/>
      <c r="E53" s="165"/>
      <c r="F53" s="165"/>
      <c r="G53" s="165"/>
      <c r="H53" s="165"/>
      <c r="I53" s="165"/>
      <c r="J53" s="177"/>
      <c r="K53" s="174">
        <f t="shared" si="0"/>
        <v>0</v>
      </c>
      <c r="L53" s="165"/>
      <c r="M53" s="175"/>
      <c r="N53" s="176"/>
      <c r="O53" s="174">
        <f t="shared" si="1"/>
        <v>0</v>
      </c>
      <c r="P53" s="176"/>
      <c r="Q53" s="176"/>
      <c r="R53" s="177"/>
      <c r="S53" s="174" t="str">
        <f t="shared" ref="S53:S84" si="4">IFERROR(Q53*10000*0.9/R53/300/20/60*H53,"")</f>
        <v/>
      </c>
      <c r="T53" s="174" t="str">
        <f t="shared" ref="T53:T84" si="5">IFERROR((K53+O53+S53)/H53*60,"")</f>
        <v/>
      </c>
      <c r="U53" s="186"/>
    </row>
    <row r="54" ht="28.5" customHeight="1" spans="1:21">
      <c r="A54" s="36">
        <v>50</v>
      </c>
      <c r="B54" s="165"/>
      <c r="C54" s="165"/>
      <c r="D54" s="167"/>
      <c r="E54" s="165"/>
      <c r="F54" s="165"/>
      <c r="G54" s="165"/>
      <c r="H54" s="165"/>
      <c r="I54" s="165"/>
      <c r="J54" s="177"/>
      <c r="K54" s="174">
        <f t="shared" si="0"/>
        <v>0</v>
      </c>
      <c r="L54" s="165"/>
      <c r="M54" s="175"/>
      <c r="N54" s="176"/>
      <c r="O54" s="174">
        <f t="shared" si="1"/>
        <v>0</v>
      </c>
      <c r="P54" s="176"/>
      <c r="Q54" s="176"/>
      <c r="R54" s="177"/>
      <c r="S54" s="174" t="str">
        <f t="shared" si="4"/>
        <v/>
      </c>
      <c r="T54" s="174" t="str">
        <f t="shared" si="5"/>
        <v/>
      </c>
      <c r="U54" s="186"/>
    </row>
    <row r="55" ht="28.5" customHeight="1" spans="1:21">
      <c r="A55" s="36">
        <v>51</v>
      </c>
      <c r="B55" s="165"/>
      <c r="C55" s="165"/>
      <c r="D55" s="167"/>
      <c r="E55" s="165"/>
      <c r="F55" s="165"/>
      <c r="G55" s="165"/>
      <c r="H55" s="165"/>
      <c r="I55" s="165"/>
      <c r="J55" s="177"/>
      <c r="K55" s="174">
        <f t="shared" si="0"/>
        <v>0</v>
      </c>
      <c r="L55" s="165"/>
      <c r="M55" s="175"/>
      <c r="N55" s="176"/>
      <c r="O55" s="174">
        <f t="shared" si="1"/>
        <v>0</v>
      </c>
      <c r="P55" s="176"/>
      <c r="Q55" s="176"/>
      <c r="R55" s="177"/>
      <c r="S55" s="174" t="str">
        <f t="shared" si="4"/>
        <v/>
      </c>
      <c r="T55" s="174" t="str">
        <f t="shared" si="5"/>
        <v/>
      </c>
      <c r="U55" s="186"/>
    </row>
    <row r="56" ht="28.5" customHeight="1" spans="1:21">
      <c r="A56" s="36">
        <v>52</v>
      </c>
      <c r="B56" s="165"/>
      <c r="C56" s="165"/>
      <c r="D56" s="167"/>
      <c r="E56" s="165"/>
      <c r="F56" s="165"/>
      <c r="G56" s="165"/>
      <c r="H56" s="165"/>
      <c r="I56" s="165"/>
      <c r="J56" s="177"/>
      <c r="K56" s="174">
        <f t="shared" si="0"/>
        <v>0</v>
      </c>
      <c r="L56" s="165"/>
      <c r="M56" s="175"/>
      <c r="N56" s="176"/>
      <c r="O56" s="174">
        <f t="shared" si="1"/>
        <v>0</v>
      </c>
      <c r="P56" s="176"/>
      <c r="Q56" s="176"/>
      <c r="R56" s="177"/>
      <c r="S56" s="174" t="str">
        <f t="shared" si="4"/>
        <v/>
      </c>
      <c r="T56" s="174" t="str">
        <f t="shared" si="5"/>
        <v/>
      </c>
      <c r="U56" s="186"/>
    </row>
    <row r="57" ht="28.5" customHeight="1" spans="1:21">
      <c r="A57" s="36">
        <v>53</v>
      </c>
      <c r="B57" s="165"/>
      <c r="C57" s="165"/>
      <c r="D57" s="167"/>
      <c r="E57" s="165"/>
      <c r="F57" s="165"/>
      <c r="G57" s="165"/>
      <c r="H57" s="165"/>
      <c r="I57" s="165"/>
      <c r="J57" s="177"/>
      <c r="K57" s="174">
        <f t="shared" si="0"/>
        <v>0</v>
      </c>
      <c r="L57" s="165"/>
      <c r="M57" s="175"/>
      <c r="N57" s="176"/>
      <c r="O57" s="174">
        <f t="shared" si="1"/>
        <v>0</v>
      </c>
      <c r="P57" s="176"/>
      <c r="Q57" s="176"/>
      <c r="R57" s="177"/>
      <c r="S57" s="174" t="str">
        <f t="shared" si="4"/>
        <v/>
      </c>
      <c r="T57" s="174" t="str">
        <f t="shared" si="5"/>
        <v/>
      </c>
      <c r="U57" s="186"/>
    </row>
    <row r="58" ht="28.5" customHeight="1" spans="1:21">
      <c r="A58" s="36">
        <v>54</v>
      </c>
      <c r="B58" s="165"/>
      <c r="C58" s="165"/>
      <c r="D58" s="167"/>
      <c r="E58" s="165"/>
      <c r="F58" s="165"/>
      <c r="G58" s="165"/>
      <c r="H58" s="165"/>
      <c r="I58" s="165"/>
      <c r="J58" s="177"/>
      <c r="K58" s="174">
        <f t="shared" si="0"/>
        <v>0</v>
      </c>
      <c r="L58" s="165"/>
      <c r="M58" s="175"/>
      <c r="N58" s="176"/>
      <c r="O58" s="174">
        <f t="shared" si="1"/>
        <v>0</v>
      </c>
      <c r="P58" s="176"/>
      <c r="Q58" s="176"/>
      <c r="R58" s="177"/>
      <c r="S58" s="174" t="str">
        <f t="shared" si="4"/>
        <v/>
      </c>
      <c r="T58" s="174" t="str">
        <f t="shared" si="5"/>
        <v/>
      </c>
      <c r="U58" s="186"/>
    </row>
    <row r="59" ht="28.5" customHeight="1" spans="1:21">
      <c r="A59" s="36">
        <v>55</v>
      </c>
      <c r="B59" s="165"/>
      <c r="C59" s="165"/>
      <c r="D59" s="167"/>
      <c r="E59" s="165"/>
      <c r="F59" s="165"/>
      <c r="G59" s="165"/>
      <c r="H59" s="165"/>
      <c r="I59" s="165"/>
      <c r="J59" s="177"/>
      <c r="K59" s="174">
        <f t="shared" si="0"/>
        <v>0</v>
      </c>
      <c r="L59" s="165"/>
      <c r="M59" s="175"/>
      <c r="N59" s="176"/>
      <c r="O59" s="174">
        <f t="shared" si="1"/>
        <v>0</v>
      </c>
      <c r="P59" s="176"/>
      <c r="Q59" s="176"/>
      <c r="R59" s="177"/>
      <c r="S59" s="174" t="str">
        <f t="shared" si="4"/>
        <v/>
      </c>
      <c r="T59" s="174" t="str">
        <f t="shared" si="5"/>
        <v/>
      </c>
      <c r="U59" s="186"/>
    </row>
    <row r="60" ht="28.5" customHeight="1" spans="1:21">
      <c r="A60" s="36">
        <v>56</v>
      </c>
      <c r="B60" s="165"/>
      <c r="C60" s="165"/>
      <c r="D60" s="167"/>
      <c r="E60" s="165"/>
      <c r="F60" s="165"/>
      <c r="G60" s="165"/>
      <c r="H60" s="165"/>
      <c r="I60" s="165"/>
      <c r="J60" s="177"/>
      <c r="K60" s="174">
        <f t="shared" si="0"/>
        <v>0</v>
      </c>
      <c r="L60" s="165"/>
      <c r="M60" s="175"/>
      <c r="N60" s="176"/>
      <c r="O60" s="174">
        <f t="shared" si="1"/>
        <v>0</v>
      </c>
      <c r="P60" s="176"/>
      <c r="Q60" s="176"/>
      <c r="R60" s="177"/>
      <c r="S60" s="174" t="str">
        <f t="shared" si="4"/>
        <v/>
      </c>
      <c r="T60" s="174" t="str">
        <f t="shared" si="5"/>
        <v/>
      </c>
      <c r="U60" s="186"/>
    </row>
    <row r="61" ht="28.5" customHeight="1" spans="1:21">
      <c r="A61" s="36">
        <v>57</v>
      </c>
      <c r="B61" s="165"/>
      <c r="C61" s="165"/>
      <c r="D61" s="167"/>
      <c r="E61" s="165"/>
      <c r="F61" s="165"/>
      <c r="G61" s="165"/>
      <c r="H61" s="165"/>
      <c r="I61" s="165"/>
      <c r="J61" s="177"/>
      <c r="K61" s="174">
        <f t="shared" si="0"/>
        <v>0</v>
      </c>
      <c r="L61" s="165"/>
      <c r="M61" s="175"/>
      <c r="N61" s="176"/>
      <c r="O61" s="174">
        <f t="shared" si="1"/>
        <v>0</v>
      </c>
      <c r="P61" s="176"/>
      <c r="Q61" s="176"/>
      <c r="R61" s="177"/>
      <c r="S61" s="174" t="str">
        <f t="shared" si="4"/>
        <v/>
      </c>
      <c r="T61" s="174" t="str">
        <f t="shared" si="5"/>
        <v/>
      </c>
      <c r="U61" s="186"/>
    </row>
    <row r="62" ht="28.5" customHeight="1" spans="1:21">
      <c r="A62" s="36">
        <v>58</v>
      </c>
      <c r="B62" s="165"/>
      <c r="C62" s="165"/>
      <c r="D62" s="167"/>
      <c r="E62" s="165"/>
      <c r="F62" s="165"/>
      <c r="G62" s="165"/>
      <c r="H62" s="165"/>
      <c r="I62" s="165"/>
      <c r="J62" s="177"/>
      <c r="K62" s="174">
        <f t="shared" si="0"/>
        <v>0</v>
      </c>
      <c r="L62" s="165"/>
      <c r="M62" s="175"/>
      <c r="N62" s="176"/>
      <c r="O62" s="174">
        <f t="shared" si="1"/>
        <v>0</v>
      </c>
      <c r="P62" s="176"/>
      <c r="Q62" s="176"/>
      <c r="R62" s="177"/>
      <c r="S62" s="174" t="str">
        <f t="shared" si="4"/>
        <v/>
      </c>
      <c r="T62" s="174" t="str">
        <f t="shared" si="5"/>
        <v/>
      </c>
      <c r="U62" s="186"/>
    </row>
    <row r="63" ht="28.5" customHeight="1" spans="1:21">
      <c r="A63" s="36">
        <v>59</v>
      </c>
      <c r="B63" s="165"/>
      <c r="C63" s="165"/>
      <c r="D63" s="167"/>
      <c r="E63" s="165"/>
      <c r="F63" s="165"/>
      <c r="G63" s="165"/>
      <c r="H63" s="165"/>
      <c r="I63" s="165"/>
      <c r="J63" s="177"/>
      <c r="K63" s="174">
        <f t="shared" si="0"/>
        <v>0</v>
      </c>
      <c r="L63" s="165"/>
      <c r="M63" s="175"/>
      <c r="N63" s="176"/>
      <c r="O63" s="174">
        <f t="shared" si="1"/>
        <v>0</v>
      </c>
      <c r="P63" s="176"/>
      <c r="Q63" s="176"/>
      <c r="R63" s="177"/>
      <c r="S63" s="174" t="str">
        <f t="shared" si="4"/>
        <v/>
      </c>
      <c r="T63" s="174" t="str">
        <f t="shared" si="5"/>
        <v/>
      </c>
      <c r="U63" s="186"/>
    </row>
    <row r="64" ht="28.5" customHeight="1" spans="1:21">
      <c r="A64" s="36">
        <v>60</v>
      </c>
      <c r="B64" s="165"/>
      <c r="C64" s="165"/>
      <c r="D64" s="167"/>
      <c r="E64" s="165"/>
      <c r="F64" s="165"/>
      <c r="G64" s="165"/>
      <c r="H64" s="165"/>
      <c r="I64" s="165"/>
      <c r="J64" s="177"/>
      <c r="K64" s="174">
        <f t="shared" si="0"/>
        <v>0</v>
      </c>
      <c r="L64" s="165"/>
      <c r="M64" s="175"/>
      <c r="N64" s="176"/>
      <c r="O64" s="174">
        <f t="shared" si="1"/>
        <v>0</v>
      </c>
      <c r="P64" s="176"/>
      <c r="Q64" s="176"/>
      <c r="R64" s="177"/>
      <c r="S64" s="174" t="str">
        <f t="shared" si="4"/>
        <v/>
      </c>
      <c r="T64" s="174" t="str">
        <f t="shared" si="5"/>
        <v/>
      </c>
      <c r="U64" s="186"/>
    </row>
    <row r="65" ht="28.5" customHeight="1" spans="1:21">
      <c r="A65" s="36">
        <v>61</v>
      </c>
      <c r="B65" s="165"/>
      <c r="C65" s="165"/>
      <c r="D65" s="167"/>
      <c r="E65" s="165"/>
      <c r="F65" s="165"/>
      <c r="G65" s="165"/>
      <c r="H65" s="165"/>
      <c r="I65" s="165"/>
      <c r="J65" s="177"/>
      <c r="K65" s="174">
        <f t="shared" si="0"/>
        <v>0</v>
      </c>
      <c r="L65" s="165"/>
      <c r="M65" s="175"/>
      <c r="N65" s="176"/>
      <c r="O65" s="174">
        <f t="shared" si="1"/>
        <v>0</v>
      </c>
      <c r="P65" s="176"/>
      <c r="Q65" s="176"/>
      <c r="R65" s="177"/>
      <c r="S65" s="174" t="str">
        <f t="shared" si="4"/>
        <v/>
      </c>
      <c r="T65" s="174" t="str">
        <f t="shared" si="5"/>
        <v/>
      </c>
      <c r="U65" s="186"/>
    </row>
    <row r="66" ht="28.5" customHeight="1" spans="1:21">
      <c r="A66" s="36">
        <v>62</v>
      </c>
      <c r="B66" s="165"/>
      <c r="C66" s="165"/>
      <c r="D66" s="167"/>
      <c r="E66" s="165"/>
      <c r="F66" s="165"/>
      <c r="G66" s="165"/>
      <c r="H66" s="165"/>
      <c r="I66" s="165"/>
      <c r="J66" s="177"/>
      <c r="K66" s="174">
        <f t="shared" si="0"/>
        <v>0</v>
      </c>
      <c r="L66" s="165"/>
      <c r="M66" s="175"/>
      <c r="N66" s="176"/>
      <c r="O66" s="174">
        <f t="shared" si="1"/>
        <v>0</v>
      </c>
      <c r="P66" s="176"/>
      <c r="Q66" s="176"/>
      <c r="R66" s="177"/>
      <c r="S66" s="174" t="str">
        <f t="shared" si="4"/>
        <v/>
      </c>
      <c r="T66" s="174" t="str">
        <f t="shared" si="5"/>
        <v/>
      </c>
      <c r="U66" s="186"/>
    </row>
    <row r="67" ht="28.5" customHeight="1" spans="1:21">
      <c r="A67" s="36">
        <v>63</v>
      </c>
      <c r="B67" s="165"/>
      <c r="C67" s="165"/>
      <c r="D67" s="167"/>
      <c r="E67" s="165"/>
      <c r="F67" s="165"/>
      <c r="G67" s="165"/>
      <c r="H67" s="165"/>
      <c r="I67" s="165"/>
      <c r="J67" s="177"/>
      <c r="K67" s="174">
        <f t="shared" si="0"/>
        <v>0</v>
      </c>
      <c r="L67" s="165"/>
      <c r="M67" s="175"/>
      <c r="N67" s="176"/>
      <c r="O67" s="174">
        <f t="shared" si="1"/>
        <v>0</v>
      </c>
      <c r="P67" s="176"/>
      <c r="Q67" s="176"/>
      <c r="R67" s="177"/>
      <c r="S67" s="174" t="str">
        <f t="shared" si="4"/>
        <v/>
      </c>
      <c r="T67" s="174" t="str">
        <f t="shared" si="5"/>
        <v/>
      </c>
      <c r="U67" s="186"/>
    </row>
    <row r="68" ht="28.5" customHeight="1" spans="1:21">
      <c r="A68" s="36">
        <v>64</v>
      </c>
      <c r="B68" s="165"/>
      <c r="C68" s="165"/>
      <c r="D68" s="167"/>
      <c r="E68" s="165"/>
      <c r="F68" s="165"/>
      <c r="G68" s="165"/>
      <c r="H68" s="165"/>
      <c r="I68" s="165"/>
      <c r="J68" s="177"/>
      <c r="K68" s="174">
        <f t="shared" ref="K68:K92" si="6">H68/60*I68*J68</f>
        <v>0</v>
      </c>
      <c r="L68" s="165"/>
      <c r="M68" s="175"/>
      <c r="N68" s="176"/>
      <c r="O68" s="174">
        <f t="shared" ref="O68:O92" si="7">H68/60*L68*M68*N68</f>
        <v>0</v>
      </c>
      <c r="P68" s="176"/>
      <c r="Q68" s="176"/>
      <c r="R68" s="177"/>
      <c r="S68" s="174" t="str">
        <f t="shared" si="4"/>
        <v/>
      </c>
      <c r="T68" s="174" t="str">
        <f t="shared" si="5"/>
        <v/>
      </c>
      <c r="U68" s="186"/>
    </row>
    <row r="69" ht="28.5" customHeight="1" spans="1:21">
      <c r="A69" s="36">
        <v>65</v>
      </c>
      <c r="B69" s="165"/>
      <c r="C69" s="165"/>
      <c r="D69" s="167"/>
      <c r="E69" s="165"/>
      <c r="F69" s="165"/>
      <c r="G69" s="165"/>
      <c r="H69" s="165"/>
      <c r="I69" s="165"/>
      <c r="J69" s="177"/>
      <c r="K69" s="174">
        <f t="shared" si="6"/>
        <v>0</v>
      </c>
      <c r="L69" s="165"/>
      <c r="M69" s="175"/>
      <c r="N69" s="176"/>
      <c r="O69" s="174">
        <f t="shared" si="7"/>
        <v>0</v>
      </c>
      <c r="P69" s="176"/>
      <c r="Q69" s="176"/>
      <c r="R69" s="177"/>
      <c r="S69" s="174" t="str">
        <f t="shared" si="4"/>
        <v/>
      </c>
      <c r="T69" s="174" t="str">
        <f t="shared" si="5"/>
        <v/>
      </c>
      <c r="U69" s="186"/>
    </row>
    <row r="70" ht="28.5" customHeight="1" spans="1:21">
      <c r="A70" s="36">
        <v>66</v>
      </c>
      <c r="B70" s="165"/>
      <c r="C70" s="165"/>
      <c r="D70" s="167"/>
      <c r="E70" s="165"/>
      <c r="F70" s="165"/>
      <c r="G70" s="165"/>
      <c r="H70" s="165"/>
      <c r="I70" s="165"/>
      <c r="J70" s="177"/>
      <c r="K70" s="174">
        <f t="shared" si="6"/>
        <v>0</v>
      </c>
      <c r="L70" s="165"/>
      <c r="M70" s="175"/>
      <c r="N70" s="176"/>
      <c r="O70" s="174">
        <f t="shared" si="7"/>
        <v>0</v>
      </c>
      <c r="P70" s="176"/>
      <c r="Q70" s="176"/>
      <c r="R70" s="177"/>
      <c r="S70" s="174" t="str">
        <f t="shared" si="4"/>
        <v/>
      </c>
      <c r="T70" s="174" t="str">
        <f t="shared" si="5"/>
        <v/>
      </c>
      <c r="U70" s="186"/>
    </row>
    <row r="71" ht="28.5" customHeight="1" spans="1:21">
      <c r="A71" s="36">
        <v>67</v>
      </c>
      <c r="B71" s="165"/>
      <c r="C71" s="165"/>
      <c r="D71" s="167"/>
      <c r="E71" s="165"/>
      <c r="F71" s="165"/>
      <c r="G71" s="165"/>
      <c r="H71" s="165"/>
      <c r="I71" s="165"/>
      <c r="J71" s="177"/>
      <c r="K71" s="174">
        <f t="shared" si="6"/>
        <v>0</v>
      </c>
      <c r="L71" s="165"/>
      <c r="M71" s="175"/>
      <c r="N71" s="176"/>
      <c r="O71" s="174">
        <f t="shared" si="7"/>
        <v>0</v>
      </c>
      <c r="P71" s="176"/>
      <c r="Q71" s="176"/>
      <c r="R71" s="177"/>
      <c r="S71" s="174" t="str">
        <f t="shared" si="4"/>
        <v/>
      </c>
      <c r="T71" s="174" t="str">
        <f t="shared" si="5"/>
        <v/>
      </c>
      <c r="U71" s="186"/>
    </row>
    <row r="72" ht="28.5" customHeight="1" spans="1:21">
      <c r="A72" s="36">
        <v>68</v>
      </c>
      <c r="B72" s="165"/>
      <c r="C72" s="165"/>
      <c r="D72" s="167"/>
      <c r="E72" s="165"/>
      <c r="F72" s="165"/>
      <c r="G72" s="165"/>
      <c r="H72" s="165"/>
      <c r="I72" s="165"/>
      <c r="J72" s="177"/>
      <c r="K72" s="174">
        <f t="shared" si="6"/>
        <v>0</v>
      </c>
      <c r="L72" s="165"/>
      <c r="M72" s="175"/>
      <c r="N72" s="176"/>
      <c r="O72" s="174">
        <f t="shared" si="7"/>
        <v>0</v>
      </c>
      <c r="P72" s="176"/>
      <c r="Q72" s="176"/>
      <c r="R72" s="177"/>
      <c r="S72" s="174" t="str">
        <f t="shared" si="4"/>
        <v/>
      </c>
      <c r="T72" s="174" t="str">
        <f t="shared" si="5"/>
        <v/>
      </c>
      <c r="U72" s="186"/>
    </row>
    <row r="73" ht="28.5" customHeight="1" spans="1:21">
      <c r="A73" s="36">
        <v>69</v>
      </c>
      <c r="B73" s="165"/>
      <c r="C73" s="165"/>
      <c r="D73" s="167"/>
      <c r="E73" s="165"/>
      <c r="F73" s="165"/>
      <c r="G73" s="165"/>
      <c r="H73" s="165"/>
      <c r="I73" s="165"/>
      <c r="J73" s="177"/>
      <c r="K73" s="174">
        <f t="shared" si="6"/>
        <v>0</v>
      </c>
      <c r="L73" s="165"/>
      <c r="M73" s="175"/>
      <c r="N73" s="176"/>
      <c r="O73" s="174">
        <f t="shared" si="7"/>
        <v>0</v>
      </c>
      <c r="P73" s="176"/>
      <c r="Q73" s="176"/>
      <c r="R73" s="177"/>
      <c r="S73" s="174" t="str">
        <f t="shared" si="4"/>
        <v/>
      </c>
      <c r="T73" s="174" t="str">
        <f t="shared" si="5"/>
        <v/>
      </c>
      <c r="U73" s="186"/>
    </row>
    <row r="74" ht="28.5" customHeight="1" spans="1:21">
      <c r="A74" s="36">
        <v>70</v>
      </c>
      <c r="B74" s="165"/>
      <c r="C74" s="165"/>
      <c r="D74" s="167"/>
      <c r="E74" s="165"/>
      <c r="F74" s="165"/>
      <c r="G74" s="165"/>
      <c r="H74" s="165"/>
      <c r="I74" s="165"/>
      <c r="J74" s="177"/>
      <c r="K74" s="174">
        <f t="shared" si="6"/>
        <v>0</v>
      </c>
      <c r="L74" s="165"/>
      <c r="M74" s="175"/>
      <c r="N74" s="176"/>
      <c r="O74" s="174">
        <f t="shared" si="7"/>
        <v>0</v>
      </c>
      <c r="P74" s="176"/>
      <c r="Q74" s="176"/>
      <c r="R74" s="177"/>
      <c r="S74" s="174" t="str">
        <f t="shared" si="4"/>
        <v/>
      </c>
      <c r="T74" s="174" t="str">
        <f t="shared" si="5"/>
        <v/>
      </c>
      <c r="U74" s="186"/>
    </row>
    <row r="75" ht="28.5" customHeight="1" spans="1:21">
      <c r="A75" s="36">
        <v>71</v>
      </c>
      <c r="B75" s="165"/>
      <c r="C75" s="165"/>
      <c r="D75" s="167"/>
      <c r="E75" s="165"/>
      <c r="F75" s="165"/>
      <c r="G75" s="165"/>
      <c r="H75" s="165"/>
      <c r="I75" s="165"/>
      <c r="J75" s="177"/>
      <c r="K75" s="174">
        <f t="shared" si="6"/>
        <v>0</v>
      </c>
      <c r="L75" s="165"/>
      <c r="M75" s="175"/>
      <c r="N75" s="176"/>
      <c r="O75" s="174">
        <f t="shared" si="7"/>
        <v>0</v>
      </c>
      <c r="P75" s="176"/>
      <c r="Q75" s="176"/>
      <c r="R75" s="177"/>
      <c r="S75" s="174" t="str">
        <f t="shared" si="4"/>
        <v/>
      </c>
      <c r="T75" s="174" t="str">
        <f t="shared" si="5"/>
        <v/>
      </c>
      <c r="U75" s="186"/>
    </row>
    <row r="76" ht="28.5" customHeight="1" spans="1:21">
      <c r="A76" s="36">
        <v>72</v>
      </c>
      <c r="B76" s="165"/>
      <c r="C76" s="165"/>
      <c r="D76" s="167"/>
      <c r="E76" s="165"/>
      <c r="F76" s="165"/>
      <c r="G76" s="165"/>
      <c r="H76" s="165"/>
      <c r="I76" s="165"/>
      <c r="J76" s="177"/>
      <c r="K76" s="174">
        <f t="shared" si="6"/>
        <v>0</v>
      </c>
      <c r="L76" s="165"/>
      <c r="M76" s="175"/>
      <c r="N76" s="176"/>
      <c r="O76" s="174">
        <f t="shared" si="7"/>
        <v>0</v>
      </c>
      <c r="P76" s="176"/>
      <c r="Q76" s="176"/>
      <c r="R76" s="177"/>
      <c r="S76" s="174" t="str">
        <f t="shared" si="4"/>
        <v/>
      </c>
      <c r="T76" s="174" t="str">
        <f t="shared" si="5"/>
        <v/>
      </c>
      <c r="U76" s="186"/>
    </row>
    <row r="77" ht="28.5" customHeight="1" spans="1:21">
      <c r="A77" s="36">
        <v>73</v>
      </c>
      <c r="B77" s="165"/>
      <c r="C77" s="165"/>
      <c r="D77" s="167"/>
      <c r="E77" s="165"/>
      <c r="F77" s="165"/>
      <c r="G77" s="165"/>
      <c r="H77" s="165"/>
      <c r="I77" s="165"/>
      <c r="J77" s="177"/>
      <c r="K77" s="174">
        <f t="shared" si="6"/>
        <v>0</v>
      </c>
      <c r="L77" s="165"/>
      <c r="M77" s="175"/>
      <c r="N77" s="176"/>
      <c r="O77" s="174">
        <f t="shared" si="7"/>
        <v>0</v>
      </c>
      <c r="P77" s="176"/>
      <c r="Q77" s="176"/>
      <c r="R77" s="177"/>
      <c r="S77" s="174" t="str">
        <f t="shared" si="4"/>
        <v/>
      </c>
      <c r="T77" s="174" t="str">
        <f t="shared" si="5"/>
        <v/>
      </c>
      <c r="U77" s="186"/>
    </row>
    <row r="78" ht="28.5" customHeight="1" spans="1:21">
      <c r="A78" s="36">
        <v>74</v>
      </c>
      <c r="B78" s="165"/>
      <c r="C78" s="165"/>
      <c r="D78" s="167"/>
      <c r="E78" s="165"/>
      <c r="F78" s="165"/>
      <c r="G78" s="165"/>
      <c r="H78" s="165"/>
      <c r="I78" s="165"/>
      <c r="J78" s="177"/>
      <c r="K78" s="174">
        <f t="shared" si="6"/>
        <v>0</v>
      </c>
      <c r="L78" s="165"/>
      <c r="M78" s="175"/>
      <c r="N78" s="176"/>
      <c r="O78" s="174">
        <f t="shared" si="7"/>
        <v>0</v>
      </c>
      <c r="P78" s="176"/>
      <c r="Q78" s="176"/>
      <c r="R78" s="177"/>
      <c r="S78" s="174" t="str">
        <f t="shared" si="4"/>
        <v/>
      </c>
      <c r="T78" s="174" t="str">
        <f t="shared" si="5"/>
        <v/>
      </c>
      <c r="U78" s="186"/>
    </row>
    <row r="79" ht="28.5" customHeight="1" spans="1:21">
      <c r="A79" s="36">
        <v>75</v>
      </c>
      <c r="B79" s="165"/>
      <c r="C79" s="165"/>
      <c r="D79" s="167"/>
      <c r="E79" s="165"/>
      <c r="F79" s="165"/>
      <c r="G79" s="165"/>
      <c r="H79" s="165"/>
      <c r="I79" s="165"/>
      <c r="J79" s="177"/>
      <c r="K79" s="174">
        <f t="shared" si="6"/>
        <v>0</v>
      </c>
      <c r="L79" s="165"/>
      <c r="M79" s="175"/>
      <c r="N79" s="176"/>
      <c r="O79" s="174">
        <f t="shared" si="7"/>
        <v>0</v>
      </c>
      <c r="P79" s="176"/>
      <c r="Q79" s="176"/>
      <c r="R79" s="177"/>
      <c r="S79" s="174" t="str">
        <f t="shared" si="4"/>
        <v/>
      </c>
      <c r="T79" s="174" t="str">
        <f t="shared" si="5"/>
        <v/>
      </c>
      <c r="U79" s="186"/>
    </row>
    <row r="80" ht="28.5" customHeight="1" spans="1:21">
      <c r="A80" s="36">
        <v>76</v>
      </c>
      <c r="B80" s="165"/>
      <c r="C80" s="165"/>
      <c r="D80" s="167"/>
      <c r="E80" s="165"/>
      <c r="F80" s="165"/>
      <c r="G80" s="165"/>
      <c r="H80" s="165"/>
      <c r="I80" s="165"/>
      <c r="J80" s="177"/>
      <c r="K80" s="174">
        <f t="shared" si="6"/>
        <v>0</v>
      </c>
      <c r="L80" s="165"/>
      <c r="M80" s="175"/>
      <c r="N80" s="176"/>
      <c r="O80" s="174">
        <f t="shared" si="7"/>
        <v>0</v>
      </c>
      <c r="P80" s="176"/>
      <c r="Q80" s="176"/>
      <c r="R80" s="177"/>
      <c r="S80" s="174" t="str">
        <f t="shared" si="4"/>
        <v/>
      </c>
      <c r="T80" s="174" t="str">
        <f t="shared" si="5"/>
        <v/>
      </c>
      <c r="U80" s="186"/>
    </row>
    <row r="81" ht="28.5" customHeight="1" spans="1:21">
      <c r="A81" s="36">
        <v>77</v>
      </c>
      <c r="B81" s="165"/>
      <c r="C81" s="165"/>
      <c r="D81" s="167"/>
      <c r="E81" s="165"/>
      <c r="F81" s="165"/>
      <c r="G81" s="165"/>
      <c r="H81" s="165"/>
      <c r="I81" s="165"/>
      <c r="J81" s="177"/>
      <c r="K81" s="174">
        <f t="shared" si="6"/>
        <v>0</v>
      </c>
      <c r="L81" s="165"/>
      <c r="M81" s="175"/>
      <c r="N81" s="176"/>
      <c r="O81" s="174">
        <f t="shared" si="7"/>
        <v>0</v>
      </c>
      <c r="P81" s="176"/>
      <c r="Q81" s="176"/>
      <c r="R81" s="177"/>
      <c r="S81" s="174" t="str">
        <f t="shared" si="4"/>
        <v/>
      </c>
      <c r="T81" s="174" t="str">
        <f t="shared" si="5"/>
        <v/>
      </c>
      <c r="U81" s="186"/>
    </row>
    <row r="82" ht="28.5" customHeight="1" spans="1:21">
      <c r="A82" s="36">
        <v>78</v>
      </c>
      <c r="B82" s="165"/>
      <c r="C82" s="165"/>
      <c r="D82" s="167"/>
      <c r="E82" s="165"/>
      <c r="F82" s="165"/>
      <c r="G82" s="165"/>
      <c r="H82" s="165"/>
      <c r="I82" s="165"/>
      <c r="J82" s="177"/>
      <c r="K82" s="174">
        <f t="shared" si="6"/>
        <v>0</v>
      </c>
      <c r="L82" s="165"/>
      <c r="M82" s="175"/>
      <c r="N82" s="176"/>
      <c r="O82" s="174">
        <f t="shared" si="7"/>
        <v>0</v>
      </c>
      <c r="P82" s="176"/>
      <c r="Q82" s="176"/>
      <c r="R82" s="177"/>
      <c r="S82" s="174" t="str">
        <f t="shared" si="4"/>
        <v/>
      </c>
      <c r="T82" s="174" t="str">
        <f t="shared" si="5"/>
        <v/>
      </c>
      <c r="U82" s="186"/>
    </row>
    <row r="83" ht="28.5" customHeight="1" spans="1:21">
      <c r="A83" s="36">
        <v>79</v>
      </c>
      <c r="B83" s="165"/>
      <c r="C83" s="165"/>
      <c r="D83" s="167"/>
      <c r="E83" s="165"/>
      <c r="F83" s="165"/>
      <c r="G83" s="165"/>
      <c r="H83" s="165"/>
      <c r="I83" s="165"/>
      <c r="J83" s="177"/>
      <c r="K83" s="174">
        <f t="shared" si="6"/>
        <v>0</v>
      </c>
      <c r="L83" s="165"/>
      <c r="M83" s="175"/>
      <c r="N83" s="176"/>
      <c r="O83" s="174">
        <f t="shared" si="7"/>
        <v>0</v>
      </c>
      <c r="P83" s="176"/>
      <c r="Q83" s="176"/>
      <c r="R83" s="177"/>
      <c r="S83" s="174" t="str">
        <f t="shared" si="4"/>
        <v/>
      </c>
      <c r="T83" s="174" t="str">
        <f t="shared" si="5"/>
        <v/>
      </c>
      <c r="U83" s="186"/>
    </row>
    <row r="84" ht="28.5" customHeight="1" spans="1:21">
      <c r="A84" s="36">
        <v>80</v>
      </c>
      <c r="B84" s="165"/>
      <c r="C84" s="165"/>
      <c r="D84" s="167"/>
      <c r="E84" s="165"/>
      <c r="F84" s="165"/>
      <c r="G84" s="165"/>
      <c r="H84" s="165"/>
      <c r="I84" s="165"/>
      <c r="J84" s="177"/>
      <c r="K84" s="174">
        <f t="shared" si="6"/>
        <v>0</v>
      </c>
      <c r="L84" s="165"/>
      <c r="M84" s="175"/>
      <c r="N84" s="176"/>
      <c r="O84" s="174">
        <f t="shared" si="7"/>
        <v>0</v>
      </c>
      <c r="P84" s="176"/>
      <c r="Q84" s="176"/>
      <c r="R84" s="177"/>
      <c r="S84" s="174" t="str">
        <f t="shared" si="4"/>
        <v/>
      </c>
      <c r="T84" s="174" t="str">
        <f t="shared" si="5"/>
        <v/>
      </c>
      <c r="U84" s="186"/>
    </row>
    <row r="85" ht="28.5" customHeight="1" spans="1:21">
      <c r="A85" s="36">
        <v>81</v>
      </c>
      <c r="B85" s="165"/>
      <c r="C85" s="165"/>
      <c r="D85" s="167"/>
      <c r="E85" s="165"/>
      <c r="F85" s="165"/>
      <c r="G85" s="165"/>
      <c r="H85" s="165"/>
      <c r="I85" s="165"/>
      <c r="J85" s="177"/>
      <c r="K85" s="174">
        <f t="shared" si="6"/>
        <v>0</v>
      </c>
      <c r="L85" s="165"/>
      <c r="M85" s="175"/>
      <c r="N85" s="176"/>
      <c r="O85" s="174">
        <f t="shared" si="7"/>
        <v>0</v>
      </c>
      <c r="P85" s="176"/>
      <c r="Q85" s="176"/>
      <c r="R85" s="177"/>
      <c r="S85" s="174" t="str">
        <f t="shared" ref="S85:S116" si="8">IFERROR(Q85*10000*0.9/R85/300/20/60*H85,"")</f>
        <v/>
      </c>
      <c r="T85" s="174" t="str">
        <f t="shared" ref="T85:T116" si="9">IFERROR((K85+O85+S85)/H85*60,"")</f>
        <v/>
      </c>
      <c r="U85" s="186"/>
    </row>
    <row r="86" ht="28.5" customHeight="1" spans="1:21">
      <c r="A86" s="36">
        <v>82</v>
      </c>
      <c r="B86" s="165"/>
      <c r="C86" s="165"/>
      <c r="D86" s="167"/>
      <c r="E86" s="165"/>
      <c r="F86" s="165"/>
      <c r="G86" s="165"/>
      <c r="H86" s="165"/>
      <c r="I86" s="165"/>
      <c r="J86" s="177"/>
      <c r="K86" s="174">
        <f t="shared" si="6"/>
        <v>0</v>
      </c>
      <c r="L86" s="165"/>
      <c r="M86" s="175"/>
      <c r="N86" s="176"/>
      <c r="O86" s="174">
        <f t="shared" si="7"/>
        <v>0</v>
      </c>
      <c r="P86" s="176"/>
      <c r="Q86" s="176"/>
      <c r="R86" s="177"/>
      <c r="S86" s="174" t="str">
        <f t="shared" si="8"/>
        <v/>
      </c>
      <c r="T86" s="174" t="str">
        <f t="shared" si="9"/>
        <v/>
      </c>
      <c r="U86" s="186"/>
    </row>
    <row r="87" ht="28.5" customHeight="1" spans="1:21">
      <c r="A87" s="36">
        <v>83</v>
      </c>
      <c r="B87" s="165"/>
      <c r="C87" s="165"/>
      <c r="D87" s="167"/>
      <c r="E87" s="165"/>
      <c r="F87" s="165"/>
      <c r="G87" s="165"/>
      <c r="H87" s="165"/>
      <c r="I87" s="165"/>
      <c r="J87" s="177"/>
      <c r="K87" s="174">
        <f t="shared" si="6"/>
        <v>0</v>
      </c>
      <c r="L87" s="165"/>
      <c r="M87" s="175"/>
      <c r="N87" s="176"/>
      <c r="O87" s="174">
        <f t="shared" si="7"/>
        <v>0</v>
      </c>
      <c r="P87" s="176"/>
      <c r="Q87" s="176"/>
      <c r="R87" s="177"/>
      <c r="S87" s="174" t="str">
        <f t="shared" si="8"/>
        <v/>
      </c>
      <c r="T87" s="174" t="str">
        <f t="shared" si="9"/>
        <v/>
      </c>
      <c r="U87" s="186"/>
    </row>
    <row r="88" ht="28.5" customHeight="1" spans="1:21">
      <c r="A88" s="36">
        <v>84</v>
      </c>
      <c r="B88" s="165"/>
      <c r="C88" s="165"/>
      <c r="D88" s="167"/>
      <c r="E88" s="165"/>
      <c r="F88" s="165"/>
      <c r="G88" s="165"/>
      <c r="H88" s="165"/>
      <c r="I88" s="165"/>
      <c r="J88" s="177"/>
      <c r="K88" s="174">
        <f t="shared" si="6"/>
        <v>0</v>
      </c>
      <c r="L88" s="165"/>
      <c r="M88" s="175"/>
      <c r="N88" s="176"/>
      <c r="O88" s="174">
        <f t="shared" si="7"/>
        <v>0</v>
      </c>
      <c r="P88" s="176"/>
      <c r="Q88" s="176"/>
      <c r="R88" s="177"/>
      <c r="S88" s="174" t="str">
        <f t="shared" si="8"/>
        <v/>
      </c>
      <c r="T88" s="174" t="str">
        <f t="shared" si="9"/>
        <v/>
      </c>
      <c r="U88" s="186"/>
    </row>
    <row r="89" ht="28.5" customHeight="1" spans="1:21">
      <c r="A89" s="36">
        <v>85</v>
      </c>
      <c r="B89" s="165"/>
      <c r="C89" s="165"/>
      <c r="D89" s="167"/>
      <c r="E89" s="165"/>
      <c r="F89" s="165"/>
      <c r="G89" s="165"/>
      <c r="H89" s="165"/>
      <c r="I89" s="165"/>
      <c r="J89" s="177"/>
      <c r="K89" s="174">
        <f t="shared" si="6"/>
        <v>0</v>
      </c>
      <c r="L89" s="165"/>
      <c r="M89" s="175"/>
      <c r="N89" s="176"/>
      <c r="O89" s="174">
        <f t="shared" si="7"/>
        <v>0</v>
      </c>
      <c r="P89" s="176"/>
      <c r="Q89" s="176"/>
      <c r="R89" s="177"/>
      <c r="S89" s="174" t="str">
        <f t="shared" si="8"/>
        <v/>
      </c>
      <c r="T89" s="174" t="str">
        <f t="shared" si="9"/>
        <v/>
      </c>
      <c r="U89" s="186"/>
    </row>
    <row r="90" ht="28.5" customHeight="1" spans="1:21">
      <c r="A90" s="36">
        <v>86</v>
      </c>
      <c r="B90" s="165"/>
      <c r="C90" s="165"/>
      <c r="D90" s="167"/>
      <c r="E90" s="165"/>
      <c r="F90" s="165"/>
      <c r="G90" s="165"/>
      <c r="H90" s="165"/>
      <c r="I90" s="165"/>
      <c r="J90" s="177"/>
      <c r="K90" s="174">
        <f t="shared" si="6"/>
        <v>0</v>
      </c>
      <c r="L90" s="165"/>
      <c r="M90" s="175"/>
      <c r="N90" s="176"/>
      <c r="O90" s="174">
        <f t="shared" si="7"/>
        <v>0</v>
      </c>
      <c r="P90" s="176"/>
      <c r="Q90" s="176"/>
      <c r="R90" s="177"/>
      <c r="S90" s="174" t="str">
        <f t="shared" si="8"/>
        <v/>
      </c>
      <c r="T90" s="174" t="str">
        <f t="shared" si="9"/>
        <v/>
      </c>
      <c r="U90" s="186"/>
    </row>
    <row r="91" ht="28.5" customHeight="1" spans="1:21">
      <c r="A91" s="36">
        <v>87</v>
      </c>
      <c r="B91" s="165"/>
      <c r="C91" s="165"/>
      <c r="D91" s="167"/>
      <c r="E91" s="165"/>
      <c r="F91" s="165"/>
      <c r="G91" s="165"/>
      <c r="H91" s="165"/>
      <c r="I91" s="165"/>
      <c r="J91" s="177"/>
      <c r="K91" s="174">
        <f t="shared" si="6"/>
        <v>0</v>
      </c>
      <c r="L91" s="165"/>
      <c r="M91" s="175"/>
      <c r="N91" s="176"/>
      <c r="O91" s="174">
        <f t="shared" si="7"/>
        <v>0</v>
      </c>
      <c r="P91" s="176"/>
      <c r="Q91" s="176"/>
      <c r="R91" s="177"/>
      <c r="S91" s="174" t="str">
        <f t="shared" si="8"/>
        <v/>
      </c>
      <c r="T91" s="174" t="str">
        <f t="shared" si="9"/>
        <v/>
      </c>
      <c r="U91" s="186"/>
    </row>
    <row r="92" ht="28.5" customHeight="1" spans="1:21">
      <c r="A92" s="36">
        <v>88</v>
      </c>
      <c r="B92" s="165"/>
      <c r="C92" s="165"/>
      <c r="D92" s="167"/>
      <c r="E92" s="165"/>
      <c r="F92" s="165"/>
      <c r="G92" s="165"/>
      <c r="H92" s="165"/>
      <c r="I92" s="165"/>
      <c r="J92" s="177"/>
      <c r="K92" s="174">
        <f t="shared" si="6"/>
        <v>0</v>
      </c>
      <c r="L92" s="165"/>
      <c r="M92" s="175"/>
      <c r="N92" s="176"/>
      <c r="O92" s="174">
        <f t="shared" si="7"/>
        <v>0</v>
      </c>
      <c r="P92" s="176"/>
      <c r="Q92" s="176"/>
      <c r="R92" s="177"/>
      <c r="S92" s="174" t="str">
        <f t="shared" si="8"/>
        <v/>
      </c>
      <c r="T92" s="174" t="str">
        <f t="shared" si="9"/>
        <v/>
      </c>
      <c r="U92" s="186"/>
    </row>
    <row r="93" ht="28.5" customHeight="1" spans="1:21">
      <c r="A93" s="36">
        <v>89</v>
      </c>
      <c r="B93" s="165"/>
      <c r="C93" s="165"/>
      <c r="D93" s="167"/>
      <c r="E93" s="165"/>
      <c r="F93" s="165"/>
      <c r="G93" s="165"/>
      <c r="H93" s="165"/>
      <c r="I93" s="165"/>
      <c r="J93" s="177"/>
      <c r="K93" s="174">
        <f t="shared" ref="K93:K124" si="10">H93/60*I93*J93</f>
        <v>0</v>
      </c>
      <c r="L93" s="165"/>
      <c r="M93" s="175"/>
      <c r="N93" s="176"/>
      <c r="O93" s="174">
        <f t="shared" ref="O93:O124" si="11">H93/60*L93*M93*N93</f>
        <v>0</v>
      </c>
      <c r="P93" s="176"/>
      <c r="Q93" s="176"/>
      <c r="R93" s="177"/>
      <c r="S93" s="174" t="str">
        <f t="shared" si="8"/>
        <v/>
      </c>
      <c r="T93" s="174" t="str">
        <f t="shared" si="9"/>
        <v/>
      </c>
      <c r="U93" s="186"/>
    </row>
    <row r="94" ht="28.5" customHeight="1" spans="1:21">
      <c r="A94" s="36">
        <v>90</v>
      </c>
      <c r="B94" s="165"/>
      <c r="C94" s="165"/>
      <c r="D94" s="167"/>
      <c r="E94" s="165"/>
      <c r="F94" s="165"/>
      <c r="G94" s="165"/>
      <c r="H94" s="165"/>
      <c r="I94" s="165"/>
      <c r="J94" s="177"/>
      <c r="K94" s="174">
        <f t="shared" si="10"/>
        <v>0</v>
      </c>
      <c r="L94" s="165"/>
      <c r="M94" s="175"/>
      <c r="N94" s="176"/>
      <c r="O94" s="174">
        <f t="shared" si="11"/>
        <v>0</v>
      </c>
      <c r="P94" s="176"/>
      <c r="Q94" s="176"/>
      <c r="R94" s="177"/>
      <c r="S94" s="174" t="str">
        <f t="shared" si="8"/>
        <v/>
      </c>
      <c r="T94" s="174" t="str">
        <f t="shared" si="9"/>
        <v/>
      </c>
      <c r="U94" s="186"/>
    </row>
    <row r="95" ht="28.5" customHeight="1" spans="1:21">
      <c r="A95" s="36">
        <v>91</v>
      </c>
      <c r="B95" s="165"/>
      <c r="C95" s="165"/>
      <c r="D95" s="167"/>
      <c r="E95" s="165"/>
      <c r="F95" s="165"/>
      <c r="G95" s="165"/>
      <c r="H95" s="165"/>
      <c r="I95" s="165"/>
      <c r="J95" s="177"/>
      <c r="K95" s="174">
        <f t="shared" si="10"/>
        <v>0</v>
      </c>
      <c r="L95" s="165"/>
      <c r="M95" s="175"/>
      <c r="N95" s="176"/>
      <c r="O95" s="174">
        <f t="shared" si="11"/>
        <v>0</v>
      </c>
      <c r="P95" s="176"/>
      <c r="Q95" s="176"/>
      <c r="R95" s="177"/>
      <c r="S95" s="174" t="str">
        <f t="shared" si="8"/>
        <v/>
      </c>
      <c r="T95" s="174" t="str">
        <f t="shared" si="9"/>
        <v/>
      </c>
      <c r="U95" s="186"/>
    </row>
    <row r="96" ht="28.5" customHeight="1" spans="1:21">
      <c r="A96" s="36">
        <v>92</v>
      </c>
      <c r="B96" s="165"/>
      <c r="C96" s="165"/>
      <c r="D96" s="167"/>
      <c r="E96" s="165"/>
      <c r="F96" s="165"/>
      <c r="G96" s="165"/>
      <c r="H96" s="165"/>
      <c r="I96" s="165"/>
      <c r="J96" s="177"/>
      <c r="K96" s="174">
        <f t="shared" si="10"/>
        <v>0</v>
      </c>
      <c r="L96" s="165"/>
      <c r="M96" s="175"/>
      <c r="N96" s="176"/>
      <c r="O96" s="174">
        <f t="shared" si="11"/>
        <v>0</v>
      </c>
      <c r="P96" s="176"/>
      <c r="Q96" s="176"/>
      <c r="R96" s="177"/>
      <c r="S96" s="174" t="str">
        <f t="shared" si="8"/>
        <v/>
      </c>
      <c r="T96" s="174" t="str">
        <f t="shared" si="9"/>
        <v/>
      </c>
      <c r="U96" s="186"/>
    </row>
    <row r="97" ht="28.5" customHeight="1" spans="1:21">
      <c r="A97" s="36">
        <v>93</v>
      </c>
      <c r="B97" s="165"/>
      <c r="C97" s="165"/>
      <c r="D97" s="167"/>
      <c r="E97" s="165"/>
      <c r="F97" s="165"/>
      <c r="G97" s="165"/>
      <c r="H97" s="165"/>
      <c r="I97" s="165"/>
      <c r="J97" s="177"/>
      <c r="K97" s="174">
        <f t="shared" si="10"/>
        <v>0</v>
      </c>
      <c r="L97" s="165"/>
      <c r="M97" s="175"/>
      <c r="N97" s="176"/>
      <c r="O97" s="174">
        <f t="shared" si="11"/>
        <v>0</v>
      </c>
      <c r="P97" s="176"/>
      <c r="Q97" s="176"/>
      <c r="R97" s="177"/>
      <c r="S97" s="174" t="str">
        <f t="shared" si="8"/>
        <v/>
      </c>
      <c r="T97" s="174" t="str">
        <f t="shared" si="9"/>
        <v/>
      </c>
      <c r="U97" s="186"/>
    </row>
    <row r="98" ht="28.5" customHeight="1" spans="1:21">
      <c r="A98" s="36">
        <v>94</v>
      </c>
      <c r="B98" s="165"/>
      <c r="C98" s="165"/>
      <c r="D98" s="167"/>
      <c r="E98" s="165"/>
      <c r="F98" s="165"/>
      <c r="G98" s="165"/>
      <c r="H98" s="165"/>
      <c r="I98" s="165"/>
      <c r="J98" s="177"/>
      <c r="K98" s="174">
        <f t="shared" si="10"/>
        <v>0</v>
      </c>
      <c r="L98" s="165"/>
      <c r="M98" s="175"/>
      <c r="N98" s="176"/>
      <c r="O98" s="174">
        <f t="shared" si="11"/>
        <v>0</v>
      </c>
      <c r="P98" s="176"/>
      <c r="Q98" s="176"/>
      <c r="R98" s="177"/>
      <c r="S98" s="174" t="str">
        <f t="shared" si="8"/>
        <v/>
      </c>
      <c r="T98" s="174" t="str">
        <f t="shared" si="9"/>
        <v/>
      </c>
      <c r="U98" s="186"/>
    </row>
    <row r="99" ht="28.5" customHeight="1" spans="1:21">
      <c r="A99" s="36">
        <v>95</v>
      </c>
      <c r="B99" s="165"/>
      <c r="C99" s="165"/>
      <c r="D99" s="167"/>
      <c r="E99" s="165"/>
      <c r="F99" s="165"/>
      <c r="G99" s="165"/>
      <c r="H99" s="165"/>
      <c r="I99" s="165"/>
      <c r="J99" s="177"/>
      <c r="K99" s="174">
        <f t="shared" si="10"/>
        <v>0</v>
      </c>
      <c r="L99" s="165"/>
      <c r="M99" s="175"/>
      <c r="N99" s="176"/>
      <c r="O99" s="174">
        <f t="shared" si="11"/>
        <v>0</v>
      </c>
      <c r="P99" s="176"/>
      <c r="Q99" s="176"/>
      <c r="R99" s="177"/>
      <c r="S99" s="174" t="str">
        <f t="shared" si="8"/>
        <v/>
      </c>
      <c r="T99" s="174" t="str">
        <f t="shared" si="9"/>
        <v/>
      </c>
      <c r="U99" s="186"/>
    </row>
    <row r="100" ht="28.5" customHeight="1" spans="1:21">
      <c r="A100" s="36">
        <v>96</v>
      </c>
      <c r="B100" s="165"/>
      <c r="C100" s="165"/>
      <c r="D100" s="167"/>
      <c r="E100" s="165"/>
      <c r="F100" s="165"/>
      <c r="G100" s="165"/>
      <c r="H100" s="165"/>
      <c r="I100" s="165"/>
      <c r="J100" s="177"/>
      <c r="K100" s="174">
        <f t="shared" si="10"/>
        <v>0</v>
      </c>
      <c r="L100" s="165"/>
      <c r="M100" s="175"/>
      <c r="N100" s="176"/>
      <c r="O100" s="174">
        <f t="shared" si="11"/>
        <v>0</v>
      </c>
      <c r="P100" s="176"/>
      <c r="Q100" s="176"/>
      <c r="R100" s="177"/>
      <c r="S100" s="174" t="str">
        <f t="shared" si="8"/>
        <v/>
      </c>
      <c r="T100" s="174" t="str">
        <f t="shared" si="9"/>
        <v/>
      </c>
      <c r="U100" s="186"/>
    </row>
    <row r="101" ht="28.5" customHeight="1" spans="1:21">
      <c r="A101" s="36">
        <v>97</v>
      </c>
      <c r="B101" s="165"/>
      <c r="C101" s="165"/>
      <c r="D101" s="167"/>
      <c r="E101" s="165"/>
      <c r="F101" s="165"/>
      <c r="G101" s="165"/>
      <c r="H101" s="165"/>
      <c r="I101" s="165"/>
      <c r="J101" s="177"/>
      <c r="K101" s="174">
        <f t="shared" si="10"/>
        <v>0</v>
      </c>
      <c r="L101" s="165"/>
      <c r="M101" s="175"/>
      <c r="N101" s="176"/>
      <c r="O101" s="174">
        <f t="shared" si="11"/>
        <v>0</v>
      </c>
      <c r="P101" s="176"/>
      <c r="Q101" s="176"/>
      <c r="R101" s="177"/>
      <c r="S101" s="174" t="str">
        <f t="shared" si="8"/>
        <v/>
      </c>
      <c r="T101" s="174" t="str">
        <f t="shared" si="9"/>
        <v/>
      </c>
      <c r="U101" s="186"/>
    </row>
    <row r="102" ht="28.5" customHeight="1" spans="1:21">
      <c r="A102" s="36">
        <v>98</v>
      </c>
      <c r="B102" s="165"/>
      <c r="C102" s="165"/>
      <c r="D102" s="167"/>
      <c r="E102" s="165"/>
      <c r="F102" s="165"/>
      <c r="G102" s="165"/>
      <c r="H102" s="165"/>
      <c r="I102" s="165"/>
      <c r="J102" s="177"/>
      <c r="K102" s="174">
        <f t="shared" si="10"/>
        <v>0</v>
      </c>
      <c r="L102" s="165"/>
      <c r="M102" s="175"/>
      <c r="N102" s="176"/>
      <c r="O102" s="174">
        <f t="shared" si="11"/>
        <v>0</v>
      </c>
      <c r="P102" s="176"/>
      <c r="Q102" s="176"/>
      <c r="R102" s="177"/>
      <c r="S102" s="174" t="str">
        <f t="shared" si="8"/>
        <v/>
      </c>
      <c r="T102" s="174" t="str">
        <f t="shared" si="9"/>
        <v/>
      </c>
      <c r="U102" s="186"/>
    </row>
    <row r="103" ht="28.5" customHeight="1" spans="1:21">
      <c r="A103" s="36">
        <v>99</v>
      </c>
      <c r="B103" s="165"/>
      <c r="C103" s="165"/>
      <c r="D103" s="167"/>
      <c r="E103" s="165"/>
      <c r="F103" s="165"/>
      <c r="G103" s="165"/>
      <c r="H103" s="165"/>
      <c r="I103" s="165"/>
      <c r="J103" s="177"/>
      <c r="K103" s="174">
        <f t="shared" si="10"/>
        <v>0</v>
      </c>
      <c r="L103" s="165"/>
      <c r="M103" s="175"/>
      <c r="N103" s="176"/>
      <c r="O103" s="174">
        <f t="shared" si="11"/>
        <v>0</v>
      </c>
      <c r="P103" s="176"/>
      <c r="Q103" s="176"/>
      <c r="R103" s="177"/>
      <c r="S103" s="174" t="str">
        <f t="shared" si="8"/>
        <v/>
      </c>
      <c r="T103" s="174" t="str">
        <f t="shared" si="9"/>
        <v/>
      </c>
      <c r="U103" s="186"/>
    </row>
    <row r="104" ht="28.5" customHeight="1" spans="1:21">
      <c r="A104" s="36">
        <v>100</v>
      </c>
      <c r="B104" s="165"/>
      <c r="C104" s="165"/>
      <c r="D104" s="167"/>
      <c r="E104" s="165"/>
      <c r="F104" s="165"/>
      <c r="G104" s="165"/>
      <c r="H104" s="165"/>
      <c r="I104" s="165"/>
      <c r="J104" s="177"/>
      <c r="K104" s="174">
        <f t="shared" si="10"/>
        <v>0</v>
      </c>
      <c r="L104" s="165"/>
      <c r="M104" s="175"/>
      <c r="N104" s="176"/>
      <c r="O104" s="174">
        <f t="shared" si="11"/>
        <v>0</v>
      </c>
      <c r="P104" s="176"/>
      <c r="Q104" s="176"/>
      <c r="R104" s="177"/>
      <c r="S104" s="174" t="str">
        <f t="shared" si="8"/>
        <v/>
      </c>
      <c r="T104" s="174" t="str">
        <f t="shared" si="9"/>
        <v/>
      </c>
      <c r="U104" s="186"/>
    </row>
    <row r="105" ht="28.5" customHeight="1" spans="1:21">
      <c r="A105" s="36">
        <v>101</v>
      </c>
      <c r="B105" s="165"/>
      <c r="C105" s="165"/>
      <c r="D105" s="167"/>
      <c r="E105" s="165"/>
      <c r="F105" s="165"/>
      <c r="G105" s="165"/>
      <c r="H105" s="165"/>
      <c r="I105" s="165"/>
      <c r="J105" s="177"/>
      <c r="K105" s="174">
        <f t="shared" si="10"/>
        <v>0</v>
      </c>
      <c r="L105" s="165"/>
      <c r="M105" s="175"/>
      <c r="N105" s="176"/>
      <c r="O105" s="174">
        <f t="shared" si="11"/>
        <v>0</v>
      </c>
      <c r="P105" s="176"/>
      <c r="Q105" s="176"/>
      <c r="R105" s="177"/>
      <c r="S105" s="174" t="str">
        <f t="shared" si="8"/>
        <v/>
      </c>
      <c r="T105" s="174" t="str">
        <f t="shared" si="9"/>
        <v/>
      </c>
      <c r="U105" s="186"/>
    </row>
    <row r="106" ht="28.5" customHeight="1" spans="1:21">
      <c r="A106" s="36">
        <v>102</v>
      </c>
      <c r="B106" s="165"/>
      <c r="C106" s="165"/>
      <c r="D106" s="167"/>
      <c r="E106" s="165"/>
      <c r="F106" s="165"/>
      <c r="G106" s="165"/>
      <c r="H106" s="165"/>
      <c r="I106" s="165"/>
      <c r="J106" s="177"/>
      <c r="K106" s="174">
        <f t="shared" si="10"/>
        <v>0</v>
      </c>
      <c r="L106" s="165"/>
      <c r="M106" s="175"/>
      <c r="N106" s="176"/>
      <c r="O106" s="174">
        <f t="shared" si="11"/>
        <v>0</v>
      </c>
      <c r="P106" s="176"/>
      <c r="Q106" s="176"/>
      <c r="R106" s="177"/>
      <c r="S106" s="174" t="str">
        <f t="shared" si="8"/>
        <v/>
      </c>
      <c r="T106" s="174" t="str">
        <f t="shared" si="9"/>
        <v/>
      </c>
      <c r="U106" s="186"/>
    </row>
    <row r="107" ht="28.5" customHeight="1" spans="1:21">
      <c r="A107" s="36">
        <v>103</v>
      </c>
      <c r="B107" s="165"/>
      <c r="C107" s="165"/>
      <c r="D107" s="167"/>
      <c r="E107" s="165"/>
      <c r="F107" s="165"/>
      <c r="G107" s="165"/>
      <c r="H107" s="165"/>
      <c r="I107" s="165"/>
      <c r="J107" s="177"/>
      <c r="K107" s="174">
        <f t="shared" si="10"/>
        <v>0</v>
      </c>
      <c r="L107" s="165"/>
      <c r="M107" s="175"/>
      <c r="N107" s="176"/>
      <c r="O107" s="174">
        <f t="shared" si="11"/>
        <v>0</v>
      </c>
      <c r="P107" s="176"/>
      <c r="Q107" s="176"/>
      <c r="R107" s="177"/>
      <c r="S107" s="174" t="str">
        <f t="shared" si="8"/>
        <v/>
      </c>
      <c r="T107" s="174" t="str">
        <f t="shared" si="9"/>
        <v/>
      </c>
      <c r="U107" s="186"/>
    </row>
    <row r="108" ht="28.5" customHeight="1" spans="1:21">
      <c r="A108" s="36">
        <v>104</v>
      </c>
      <c r="B108" s="165"/>
      <c r="C108" s="165"/>
      <c r="D108" s="167"/>
      <c r="E108" s="165"/>
      <c r="F108" s="165"/>
      <c r="G108" s="165"/>
      <c r="H108" s="165"/>
      <c r="I108" s="165"/>
      <c r="J108" s="177"/>
      <c r="K108" s="174">
        <f t="shared" si="10"/>
        <v>0</v>
      </c>
      <c r="L108" s="165"/>
      <c r="M108" s="175"/>
      <c r="N108" s="176"/>
      <c r="O108" s="174">
        <f t="shared" si="11"/>
        <v>0</v>
      </c>
      <c r="P108" s="176"/>
      <c r="Q108" s="176"/>
      <c r="R108" s="177"/>
      <c r="S108" s="174" t="str">
        <f t="shared" si="8"/>
        <v/>
      </c>
      <c r="T108" s="174" t="str">
        <f t="shared" si="9"/>
        <v/>
      </c>
      <c r="U108" s="186"/>
    </row>
    <row r="109" ht="28.5" customHeight="1" spans="1:21">
      <c r="A109" s="36">
        <v>105</v>
      </c>
      <c r="B109" s="165"/>
      <c r="C109" s="165"/>
      <c r="D109" s="167"/>
      <c r="E109" s="165"/>
      <c r="F109" s="165"/>
      <c r="G109" s="165"/>
      <c r="H109" s="165"/>
      <c r="I109" s="165"/>
      <c r="J109" s="177"/>
      <c r="K109" s="174">
        <f t="shared" si="10"/>
        <v>0</v>
      </c>
      <c r="L109" s="165"/>
      <c r="M109" s="175"/>
      <c r="N109" s="176"/>
      <c r="O109" s="174">
        <f t="shared" si="11"/>
        <v>0</v>
      </c>
      <c r="P109" s="176"/>
      <c r="Q109" s="176"/>
      <c r="R109" s="177"/>
      <c r="S109" s="174" t="str">
        <f t="shared" si="8"/>
        <v/>
      </c>
      <c r="T109" s="174" t="str">
        <f t="shared" si="9"/>
        <v/>
      </c>
      <c r="U109" s="186"/>
    </row>
    <row r="110" ht="28.5" customHeight="1" spans="1:21">
      <c r="A110" s="36">
        <v>106</v>
      </c>
      <c r="B110" s="165"/>
      <c r="C110" s="165"/>
      <c r="D110" s="167"/>
      <c r="E110" s="165"/>
      <c r="F110" s="165"/>
      <c r="G110" s="165"/>
      <c r="H110" s="165"/>
      <c r="I110" s="165"/>
      <c r="J110" s="177"/>
      <c r="K110" s="174">
        <f t="shared" si="10"/>
        <v>0</v>
      </c>
      <c r="L110" s="165"/>
      <c r="M110" s="175"/>
      <c r="N110" s="176"/>
      <c r="O110" s="174">
        <f t="shared" si="11"/>
        <v>0</v>
      </c>
      <c r="P110" s="176"/>
      <c r="Q110" s="176"/>
      <c r="R110" s="177"/>
      <c r="S110" s="174" t="str">
        <f t="shared" si="8"/>
        <v/>
      </c>
      <c r="T110" s="174" t="str">
        <f t="shared" si="9"/>
        <v/>
      </c>
      <c r="U110" s="186"/>
    </row>
    <row r="111" ht="28.5" customHeight="1" spans="1:21">
      <c r="A111" s="36">
        <v>107</v>
      </c>
      <c r="B111" s="165"/>
      <c r="C111" s="165"/>
      <c r="D111" s="167"/>
      <c r="E111" s="165"/>
      <c r="F111" s="165"/>
      <c r="G111" s="165"/>
      <c r="H111" s="165"/>
      <c r="I111" s="165"/>
      <c r="J111" s="177"/>
      <c r="K111" s="174">
        <f t="shared" si="10"/>
        <v>0</v>
      </c>
      <c r="L111" s="165"/>
      <c r="M111" s="175"/>
      <c r="N111" s="176"/>
      <c r="O111" s="174">
        <f t="shared" si="11"/>
        <v>0</v>
      </c>
      <c r="P111" s="176"/>
      <c r="Q111" s="176"/>
      <c r="R111" s="177"/>
      <c r="S111" s="174" t="str">
        <f t="shared" si="8"/>
        <v/>
      </c>
      <c r="T111" s="174" t="str">
        <f t="shared" si="9"/>
        <v/>
      </c>
      <c r="U111" s="186"/>
    </row>
    <row r="112" ht="28.5" customHeight="1" spans="1:21">
      <c r="A112" s="36">
        <v>108</v>
      </c>
      <c r="B112" s="165"/>
      <c r="C112" s="165"/>
      <c r="D112" s="167"/>
      <c r="E112" s="165"/>
      <c r="F112" s="165"/>
      <c r="G112" s="165"/>
      <c r="H112" s="165"/>
      <c r="I112" s="165"/>
      <c r="J112" s="177"/>
      <c r="K112" s="174">
        <f t="shared" si="10"/>
        <v>0</v>
      </c>
      <c r="L112" s="165"/>
      <c r="M112" s="175"/>
      <c r="N112" s="176"/>
      <c r="O112" s="174">
        <f t="shared" si="11"/>
        <v>0</v>
      </c>
      <c r="P112" s="176"/>
      <c r="Q112" s="176"/>
      <c r="R112" s="177"/>
      <c r="S112" s="174" t="str">
        <f t="shared" si="8"/>
        <v/>
      </c>
      <c r="T112" s="174" t="str">
        <f t="shared" si="9"/>
        <v/>
      </c>
      <c r="U112" s="186"/>
    </row>
    <row r="113" ht="28.5" customHeight="1" spans="1:21">
      <c r="A113" s="36">
        <v>109</v>
      </c>
      <c r="B113" s="165"/>
      <c r="C113" s="165"/>
      <c r="D113" s="167"/>
      <c r="E113" s="165"/>
      <c r="F113" s="165"/>
      <c r="G113" s="165"/>
      <c r="H113" s="165"/>
      <c r="I113" s="165"/>
      <c r="J113" s="177"/>
      <c r="K113" s="174">
        <f t="shared" si="10"/>
        <v>0</v>
      </c>
      <c r="L113" s="165"/>
      <c r="M113" s="175"/>
      <c r="N113" s="176"/>
      <c r="O113" s="174">
        <f t="shared" si="11"/>
        <v>0</v>
      </c>
      <c r="P113" s="176"/>
      <c r="Q113" s="176"/>
      <c r="R113" s="177"/>
      <c r="S113" s="174" t="str">
        <f t="shared" si="8"/>
        <v/>
      </c>
      <c r="T113" s="174" t="str">
        <f t="shared" si="9"/>
        <v/>
      </c>
      <c r="U113" s="186"/>
    </row>
    <row r="114" ht="28.5" customHeight="1" spans="1:21">
      <c r="A114" s="36">
        <v>110</v>
      </c>
      <c r="B114" s="165"/>
      <c r="C114" s="165"/>
      <c r="D114" s="167"/>
      <c r="E114" s="165"/>
      <c r="F114" s="165"/>
      <c r="G114" s="165"/>
      <c r="H114" s="165"/>
      <c r="I114" s="165"/>
      <c r="J114" s="177"/>
      <c r="K114" s="174">
        <f t="shared" si="10"/>
        <v>0</v>
      </c>
      <c r="L114" s="165"/>
      <c r="M114" s="175"/>
      <c r="N114" s="176"/>
      <c r="O114" s="174">
        <f t="shared" si="11"/>
        <v>0</v>
      </c>
      <c r="P114" s="176"/>
      <c r="Q114" s="176"/>
      <c r="R114" s="177"/>
      <c r="S114" s="174" t="str">
        <f t="shared" si="8"/>
        <v/>
      </c>
      <c r="T114" s="174" t="str">
        <f t="shared" si="9"/>
        <v/>
      </c>
      <c r="U114" s="186"/>
    </row>
    <row r="115" ht="28.5" customHeight="1" spans="1:21">
      <c r="A115" s="36">
        <v>111</v>
      </c>
      <c r="B115" s="165"/>
      <c r="C115" s="165"/>
      <c r="D115" s="167"/>
      <c r="E115" s="165"/>
      <c r="F115" s="165"/>
      <c r="G115" s="165"/>
      <c r="H115" s="165"/>
      <c r="I115" s="165"/>
      <c r="J115" s="177"/>
      <c r="K115" s="174">
        <f t="shared" si="10"/>
        <v>0</v>
      </c>
      <c r="L115" s="165"/>
      <c r="M115" s="175"/>
      <c r="N115" s="176"/>
      <c r="O115" s="174">
        <f t="shared" si="11"/>
        <v>0</v>
      </c>
      <c r="P115" s="176"/>
      <c r="Q115" s="176"/>
      <c r="R115" s="177"/>
      <c r="S115" s="174" t="str">
        <f t="shared" si="8"/>
        <v/>
      </c>
      <c r="T115" s="174" t="str">
        <f t="shared" si="9"/>
        <v/>
      </c>
      <c r="U115" s="186"/>
    </row>
    <row r="116" ht="28.5" customHeight="1" spans="1:21">
      <c r="A116" s="36">
        <v>112</v>
      </c>
      <c r="B116" s="165"/>
      <c r="C116" s="165"/>
      <c r="D116" s="167"/>
      <c r="E116" s="165"/>
      <c r="F116" s="165"/>
      <c r="G116" s="165"/>
      <c r="H116" s="165"/>
      <c r="I116" s="165"/>
      <c r="J116" s="177"/>
      <c r="K116" s="174">
        <f t="shared" si="10"/>
        <v>0</v>
      </c>
      <c r="L116" s="165"/>
      <c r="M116" s="175"/>
      <c r="N116" s="176"/>
      <c r="O116" s="174">
        <f t="shared" si="11"/>
        <v>0</v>
      </c>
      <c r="P116" s="176"/>
      <c r="Q116" s="176"/>
      <c r="R116" s="177"/>
      <c r="S116" s="174" t="str">
        <f t="shared" si="8"/>
        <v/>
      </c>
      <c r="T116" s="174" t="str">
        <f t="shared" si="9"/>
        <v/>
      </c>
      <c r="U116" s="186"/>
    </row>
    <row r="117" ht="28.5" customHeight="1" spans="1:21">
      <c r="A117" s="36">
        <v>113</v>
      </c>
      <c r="B117" s="165"/>
      <c r="C117" s="165"/>
      <c r="D117" s="167"/>
      <c r="E117" s="165"/>
      <c r="F117" s="165"/>
      <c r="G117" s="165"/>
      <c r="H117" s="165"/>
      <c r="I117" s="165"/>
      <c r="J117" s="177"/>
      <c r="K117" s="174">
        <f t="shared" si="10"/>
        <v>0</v>
      </c>
      <c r="L117" s="165"/>
      <c r="M117" s="175"/>
      <c r="N117" s="176"/>
      <c r="O117" s="174">
        <f t="shared" si="11"/>
        <v>0</v>
      </c>
      <c r="P117" s="176"/>
      <c r="Q117" s="176"/>
      <c r="R117" s="177"/>
      <c r="S117" s="174" t="str">
        <f t="shared" ref="S117:S153" si="12">IFERROR(Q117*10000*0.9/R117/300/20/60*H117,"")</f>
        <v/>
      </c>
      <c r="T117" s="174" t="str">
        <f t="shared" ref="T117:T153" si="13">IFERROR((K117+O117+S117)/H117*60,"")</f>
        <v/>
      </c>
      <c r="U117" s="186"/>
    </row>
    <row r="118" ht="28.5" customHeight="1" spans="1:21">
      <c r="A118" s="36">
        <v>114</v>
      </c>
      <c r="B118" s="165"/>
      <c r="C118" s="165"/>
      <c r="D118" s="167"/>
      <c r="E118" s="165"/>
      <c r="F118" s="165"/>
      <c r="G118" s="165"/>
      <c r="H118" s="165"/>
      <c r="I118" s="165"/>
      <c r="J118" s="177"/>
      <c r="K118" s="174">
        <f t="shared" si="10"/>
        <v>0</v>
      </c>
      <c r="L118" s="165"/>
      <c r="M118" s="175"/>
      <c r="N118" s="176"/>
      <c r="O118" s="174">
        <f t="shared" si="11"/>
        <v>0</v>
      </c>
      <c r="P118" s="176"/>
      <c r="Q118" s="176"/>
      <c r="R118" s="177"/>
      <c r="S118" s="174" t="str">
        <f t="shared" si="12"/>
        <v/>
      </c>
      <c r="T118" s="174" t="str">
        <f t="shared" si="13"/>
        <v/>
      </c>
      <c r="U118" s="186"/>
    </row>
    <row r="119" ht="28.5" customHeight="1" spans="1:21">
      <c r="A119" s="36">
        <v>115</v>
      </c>
      <c r="B119" s="165"/>
      <c r="C119" s="165"/>
      <c r="D119" s="167"/>
      <c r="E119" s="165"/>
      <c r="F119" s="165"/>
      <c r="G119" s="165"/>
      <c r="H119" s="165"/>
      <c r="I119" s="165"/>
      <c r="J119" s="177"/>
      <c r="K119" s="174">
        <f t="shared" si="10"/>
        <v>0</v>
      </c>
      <c r="L119" s="165"/>
      <c r="M119" s="175"/>
      <c r="N119" s="176"/>
      <c r="O119" s="174">
        <f t="shared" si="11"/>
        <v>0</v>
      </c>
      <c r="P119" s="176"/>
      <c r="Q119" s="176"/>
      <c r="R119" s="177"/>
      <c r="S119" s="174" t="str">
        <f t="shared" si="12"/>
        <v/>
      </c>
      <c r="T119" s="174" t="str">
        <f t="shared" si="13"/>
        <v/>
      </c>
      <c r="U119" s="186"/>
    </row>
    <row r="120" ht="28.5" customHeight="1" spans="1:21">
      <c r="A120" s="36">
        <v>116</v>
      </c>
      <c r="B120" s="165"/>
      <c r="C120" s="165"/>
      <c r="D120" s="167"/>
      <c r="E120" s="165"/>
      <c r="F120" s="165"/>
      <c r="G120" s="165"/>
      <c r="H120" s="165"/>
      <c r="I120" s="165"/>
      <c r="J120" s="177"/>
      <c r="K120" s="174">
        <f t="shared" si="10"/>
        <v>0</v>
      </c>
      <c r="L120" s="165"/>
      <c r="M120" s="175"/>
      <c r="N120" s="176"/>
      <c r="O120" s="174">
        <f t="shared" si="11"/>
        <v>0</v>
      </c>
      <c r="P120" s="176"/>
      <c r="Q120" s="176"/>
      <c r="R120" s="177"/>
      <c r="S120" s="174" t="str">
        <f t="shared" si="12"/>
        <v/>
      </c>
      <c r="T120" s="174" t="str">
        <f t="shared" si="13"/>
        <v/>
      </c>
      <c r="U120" s="186"/>
    </row>
    <row r="121" ht="28.5" customHeight="1" spans="1:21">
      <c r="A121" s="36">
        <v>117</v>
      </c>
      <c r="B121" s="165"/>
      <c r="C121" s="165"/>
      <c r="D121" s="167"/>
      <c r="E121" s="165"/>
      <c r="F121" s="165"/>
      <c r="G121" s="165"/>
      <c r="H121" s="165"/>
      <c r="I121" s="165"/>
      <c r="J121" s="177"/>
      <c r="K121" s="174">
        <f t="shared" si="10"/>
        <v>0</v>
      </c>
      <c r="L121" s="165"/>
      <c r="M121" s="175"/>
      <c r="N121" s="176"/>
      <c r="O121" s="174">
        <f t="shared" si="11"/>
        <v>0</v>
      </c>
      <c r="P121" s="176"/>
      <c r="Q121" s="176"/>
      <c r="R121" s="177"/>
      <c r="S121" s="174" t="str">
        <f t="shared" si="12"/>
        <v/>
      </c>
      <c r="T121" s="174" t="str">
        <f t="shared" si="13"/>
        <v/>
      </c>
      <c r="U121" s="186"/>
    </row>
    <row r="122" ht="28.5" customHeight="1" spans="1:21">
      <c r="A122" s="36">
        <v>118</v>
      </c>
      <c r="B122" s="165"/>
      <c r="C122" s="165"/>
      <c r="D122" s="167"/>
      <c r="E122" s="165"/>
      <c r="F122" s="165"/>
      <c r="G122" s="165"/>
      <c r="H122" s="165"/>
      <c r="I122" s="165"/>
      <c r="J122" s="177"/>
      <c r="K122" s="174">
        <f t="shared" si="10"/>
        <v>0</v>
      </c>
      <c r="L122" s="165"/>
      <c r="M122" s="175"/>
      <c r="N122" s="176"/>
      <c r="O122" s="174">
        <f t="shared" si="11"/>
        <v>0</v>
      </c>
      <c r="P122" s="176"/>
      <c r="Q122" s="176"/>
      <c r="R122" s="177"/>
      <c r="S122" s="174" t="str">
        <f t="shared" si="12"/>
        <v/>
      </c>
      <c r="T122" s="174" t="str">
        <f t="shared" si="13"/>
        <v/>
      </c>
      <c r="U122" s="186"/>
    </row>
    <row r="123" ht="28.5" customHeight="1" spans="1:21">
      <c r="A123" s="36">
        <v>119</v>
      </c>
      <c r="B123" s="165"/>
      <c r="C123" s="165"/>
      <c r="D123" s="167"/>
      <c r="E123" s="165"/>
      <c r="F123" s="165"/>
      <c r="G123" s="165"/>
      <c r="H123" s="165"/>
      <c r="I123" s="165"/>
      <c r="J123" s="177"/>
      <c r="K123" s="174">
        <f t="shared" si="10"/>
        <v>0</v>
      </c>
      <c r="L123" s="165"/>
      <c r="M123" s="175"/>
      <c r="N123" s="176"/>
      <c r="O123" s="174">
        <f t="shared" si="11"/>
        <v>0</v>
      </c>
      <c r="P123" s="176"/>
      <c r="Q123" s="176"/>
      <c r="R123" s="177"/>
      <c r="S123" s="174" t="str">
        <f t="shared" si="12"/>
        <v/>
      </c>
      <c r="T123" s="174" t="str">
        <f t="shared" si="13"/>
        <v/>
      </c>
      <c r="U123" s="186"/>
    </row>
    <row r="124" ht="28.5" customHeight="1" spans="1:21">
      <c r="A124" s="36">
        <v>120</v>
      </c>
      <c r="B124" s="165"/>
      <c r="C124" s="165"/>
      <c r="D124" s="167"/>
      <c r="E124" s="165"/>
      <c r="F124" s="165"/>
      <c r="G124" s="165"/>
      <c r="H124" s="165"/>
      <c r="I124" s="165"/>
      <c r="J124" s="177"/>
      <c r="K124" s="174">
        <f t="shared" si="10"/>
        <v>0</v>
      </c>
      <c r="L124" s="165"/>
      <c r="M124" s="175"/>
      <c r="N124" s="176"/>
      <c r="O124" s="174">
        <f t="shared" si="11"/>
        <v>0</v>
      </c>
      <c r="P124" s="176"/>
      <c r="Q124" s="176"/>
      <c r="R124" s="177"/>
      <c r="S124" s="174" t="str">
        <f t="shared" si="12"/>
        <v/>
      </c>
      <c r="T124" s="174" t="str">
        <f t="shared" si="13"/>
        <v/>
      </c>
      <c r="U124" s="186"/>
    </row>
    <row r="125" ht="28.5" customHeight="1" spans="1:21">
      <c r="A125" s="36">
        <v>121</v>
      </c>
      <c r="B125" s="165"/>
      <c r="C125" s="165"/>
      <c r="D125" s="167"/>
      <c r="E125" s="165"/>
      <c r="F125" s="165"/>
      <c r="G125" s="165"/>
      <c r="H125" s="165"/>
      <c r="I125" s="165"/>
      <c r="J125" s="177"/>
      <c r="K125" s="174">
        <f t="shared" ref="K125:K153" si="14">H125/60*I125*J125</f>
        <v>0</v>
      </c>
      <c r="L125" s="165"/>
      <c r="M125" s="175"/>
      <c r="N125" s="176"/>
      <c r="O125" s="174">
        <f t="shared" ref="O125:O153" si="15">H125/60*L125*M125*N125</f>
        <v>0</v>
      </c>
      <c r="P125" s="176"/>
      <c r="Q125" s="176"/>
      <c r="R125" s="177"/>
      <c r="S125" s="174" t="str">
        <f t="shared" si="12"/>
        <v/>
      </c>
      <c r="T125" s="174" t="str">
        <f t="shared" si="13"/>
        <v/>
      </c>
      <c r="U125" s="186"/>
    </row>
    <row r="126" ht="28.5" customHeight="1" spans="1:21">
      <c r="A126" s="36">
        <v>122</v>
      </c>
      <c r="B126" s="165"/>
      <c r="C126" s="165"/>
      <c r="D126" s="167"/>
      <c r="E126" s="165"/>
      <c r="F126" s="165"/>
      <c r="G126" s="165"/>
      <c r="H126" s="165"/>
      <c r="I126" s="165"/>
      <c r="J126" s="177"/>
      <c r="K126" s="174">
        <f t="shared" si="14"/>
        <v>0</v>
      </c>
      <c r="L126" s="165"/>
      <c r="M126" s="175"/>
      <c r="N126" s="176"/>
      <c r="O126" s="174">
        <f t="shared" si="15"/>
        <v>0</v>
      </c>
      <c r="P126" s="176"/>
      <c r="Q126" s="176"/>
      <c r="R126" s="177"/>
      <c r="S126" s="174" t="str">
        <f t="shared" si="12"/>
        <v/>
      </c>
      <c r="T126" s="174" t="str">
        <f t="shared" si="13"/>
        <v/>
      </c>
      <c r="U126" s="186"/>
    </row>
    <row r="127" ht="28.5" customHeight="1" spans="1:21">
      <c r="A127" s="36">
        <v>123</v>
      </c>
      <c r="B127" s="165"/>
      <c r="C127" s="165"/>
      <c r="D127" s="167"/>
      <c r="E127" s="165"/>
      <c r="F127" s="165"/>
      <c r="G127" s="165"/>
      <c r="H127" s="165"/>
      <c r="I127" s="165"/>
      <c r="J127" s="177"/>
      <c r="K127" s="174">
        <f t="shared" si="14"/>
        <v>0</v>
      </c>
      <c r="L127" s="165"/>
      <c r="M127" s="175"/>
      <c r="N127" s="176"/>
      <c r="O127" s="174">
        <f t="shared" si="15"/>
        <v>0</v>
      </c>
      <c r="P127" s="176"/>
      <c r="Q127" s="176"/>
      <c r="R127" s="177"/>
      <c r="S127" s="174" t="str">
        <f t="shared" si="12"/>
        <v/>
      </c>
      <c r="T127" s="174" t="str">
        <f t="shared" si="13"/>
        <v/>
      </c>
      <c r="U127" s="186"/>
    </row>
    <row r="128" ht="28.5" customHeight="1" spans="1:21">
      <c r="A128" s="36">
        <v>124</v>
      </c>
      <c r="B128" s="165"/>
      <c r="C128" s="165"/>
      <c r="D128" s="167"/>
      <c r="E128" s="165"/>
      <c r="F128" s="165"/>
      <c r="G128" s="165"/>
      <c r="H128" s="165"/>
      <c r="I128" s="165"/>
      <c r="J128" s="177"/>
      <c r="K128" s="174">
        <f t="shared" si="14"/>
        <v>0</v>
      </c>
      <c r="L128" s="165"/>
      <c r="M128" s="175"/>
      <c r="N128" s="176"/>
      <c r="O128" s="174">
        <f t="shared" si="15"/>
        <v>0</v>
      </c>
      <c r="P128" s="176"/>
      <c r="Q128" s="176"/>
      <c r="R128" s="177"/>
      <c r="S128" s="174" t="str">
        <f t="shared" si="12"/>
        <v/>
      </c>
      <c r="T128" s="174" t="str">
        <f t="shared" si="13"/>
        <v/>
      </c>
      <c r="U128" s="186"/>
    </row>
    <row r="129" ht="28.5" customHeight="1" spans="1:21">
      <c r="A129" s="36">
        <v>125</v>
      </c>
      <c r="B129" s="165"/>
      <c r="C129" s="165"/>
      <c r="D129" s="167"/>
      <c r="E129" s="165"/>
      <c r="F129" s="165"/>
      <c r="G129" s="165"/>
      <c r="H129" s="165"/>
      <c r="I129" s="165"/>
      <c r="J129" s="177"/>
      <c r="K129" s="174">
        <f t="shared" si="14"/>
        <v>0</v>
      </c>
      <c r="L129" s="165"/>
      <c r="M129" s="175"/>
      <c r="N129" s="176"/>
      <c r="O129" s="174">
        <f t="shared" si="15"/>
        <v>0</v>
      </c>
      <c r="P129" s="176"/>
      <c r="Q129" s="176"/>
      <c r="R129" s="177"/>
      <c r="S129" s="174" t="str">
        <f t="shared" si="12"/>
        <v/>
      </c>
      <c r="T129" s="174" t="str">
        <f t="shared" si="13"/>
        <v/>
      </c>
      <c r="U129" s="186"/>
    </row>
    <row r="130" ht="28.5" customHeight="1" spans="1:21">
      <c r="A130" s="36">
        <v>126</v>
      </c>
      <c r="B130" s="165"/>
      <c r="C130" s="165"/>
      <c r="D130" s="167"/>
      <c r="E130" s="165"/>
      <c r="F130" s="165"/>
      <c r="G130" s="165"/>
      <c r="H130" s="165"/>
      <c r="I130" s="165"/>
      <c r="J130" s="177"/>
      <c r="K130" s="174">
        <f t="shared" si="14"/>
        <v>0</v>
      </c>
      <c r="L130" s="165"/>
      <c r="M130" s="175"/>
      <c r="N130" s="176"/>
      <c r="O130" s="174">
        <f t="shared" si="15"/>
        <v>0</v>
      </c>
      <c r="P130" s="176"/>
      <c r="Q130" s="176"/>
      <c r="R130" s="177"/>
      <c r="S130" s="174" t="str">
        <f t="shared" si="12"/>
        <v/>
      </c>
      <c r="T130" s="174" t="str">
        <f t="shared" si="13"/>
        <v/>
      </c>
      <c r="U130" s="186"/>
    </row>
    <row r="131" ht="28.5" customHeight="1" spans="1:21">
      <c r="A131" s="36">
        <v>127</v>
      </c>
      <c r="B131" s="165"/>
      <c r="C131" s="165"/>
      <c r="D131" s="167"/>
      <c r="E131" s="165"/>
      <c r="F131" s="165"/>
      <c r="G131" s="165"/>
      <c r="H131" s="165"/>
      <c r="I131" s="165"/>
      <c r="J131" s="177"/>
      <c r="K131" s="174">
        <f t="shared" si="14"/>
        <v>0</v>
      </c>
      <c r="L131" s="165"/>
      <c r="M131" s="175"/>
      <c r="N131" s="176"/>
      <c r="O131" s="174">
        <f t="shared" si="15"/>
        <v>0</v>
      </c>
      <c r="P131" s="176"/>
      <c r="Q131" s="176"/>
      <c r="R131" s="177"/>
      <c r="S131" s="174" t="str">
        <f t="shared" si="12"/>
        <v/>
      </c>
      <c r="T131" s="174" t="str">
        <f t="shared" si="13"/>
        <v/>
      </c>
      <c r="U131" s="186"/>
    </row>
    <row r="132" ht="28.5" customHeight="1" spans="1:21">
      <c r="A132" s="36">
        <v>128</v>
      </c>
      <c r="B132" s="165"/>
      <c r="C132" s="165"/>
      <c r="D132" s="167"/>
      <c r="E132" s="165"/>
      <c r="F132" s="165"/>
      <c r="G132" s="165"/>
      <c r="H132" s="165"/>
      <c r="I132" s="165"/>
      <c r="J132" s="177"/>
      <c r="K132" s="174">
        <f t="shared" si="14"/>
        <v>0</v>
      </c>
      <c r="L132" s="165"/>
      <c r="M132" s="175"/>
      <c r="N132" s="176"/>
      <c r="O132" s="174">
        <f t="shared" si="15"/>
        <v>0</v>
      </c>
      <c r="P132" s="176"/>
      <c r="Q132" s="176"/>
      <c r="R132" s="177"/>
      <c r="S132" s="174" t="str">
        <f t="shared" si="12"/>
        <v/>
      </c>
      <c r="T132" s="174" t="str">
        <f t="shared" si="13"/>
        <v/>
      </c>
      <c r="U132" s="186"/>
    </row>
    <row r="133" ht="28.5" customHeight="1" spans="1:21">
      <c r="A133" s="36">
        <v>129</v>
      </c>
      <c r="B133" s="165"/>
      <c r="C133" s="165"/>
      <c r="D133" s="167"/>
      <c r="E133" s="165"/>
      <c r="F133" s="165"/>
      <c r="G133" s="165"/>
      <c r="H133" s="165"/>
      <c r="I133" s="165"/>
      <c r="J133" s="177"/>
      <c r="K133" s="174">
        <f t="shared" si="14"/>
        <v>0</v>
      </c>
      <c r="L133" s="165"/>
      <c r="M133" s="175"/>
      <c r="N133" s="176"/>
      <c r="O133" s="174">
        <f t="shared" si="15"/>
        <v>0</v>
      </c>
      <c r="P133" s="176"/>
      <c r="Q133" s="176"/>
      <c r="R133" s="177"/>
      <c r="S133" s="174" t="str">
        <f t="shared" si="12"/>
        <v/>
      </c>
      <c r="T133" s="174" t="str">
        <f t="shared" si="13"/>
        <v/>
      </c>
      <c r="U133" s="186"/>
    </row>
    <row r="134" ht="28.5" customHeight="1" spans="1:21">
      <c r="A134" s="36">
        <v>130</v>
      </c>
      <c r="B134" s="165"/>
      <c r="C134" s="165"/>
      <c r="D134" s="167"/>
      <c r="E134" s="165"/>
      <c r="F134" s="165"/>
      <c r="G134" s="165"/>
      <c r="H134" s="165"/>
      <c r="I134" s="165"/>
      <c r="J134" s="177"/>
      <c r="K134" s="174">
        <f t="shared" si="14"/>
        <v>0</v>
      </c>
      <c r="L134" s="165"/>
      <c r="M134" s="175"/>
      <c r="N134" s="176"/>
      <c r="O134" s="174">
        <f t="shared" si="15"/>
        <v>0</v>
      </c>
      <c r="P134" s="176"/>
      <c r="Q134" s="176"/>
      <c r="R134" s="177"/>
      <c r="S134" s="174" t="str">
        <f t="shared" si="12"/>
        <v/>
      </c>
      <c r="T134" s="174" t="str">
        <f t="shared" si="13"/>
        <v/>
      </c>
      <c r="U134" s="186"/>
    </row>
    <row r="135" ht="28.5" customHeight="1" spans="1:21">
      <c r="A135" s="36">
        <v>131</v>
      </c>
      <c r="B135" s="165"/>
      <c r="C135" s="165"/>
      <c r="D135" s="167"/>
      <c r="E135" s="165"/>
      <c r="F135" s="165"/>
      <c r="G135" s="165"/>
      <c r="H135" s="165"/>
      <c r="I135" s="165"/>
      <c r="J135" s="177"/>
      <c r="K135" s="174">
        <f t="shared" si="14"/>
        <v>0</v>
      </c>
      <c r="L135" s="165"/>
      <c r="M135" s="175"/>
      <c r="N135" s="176"/>
      <c r="O135" s="174">
        <f t="shared" si="15"/>
        <v>0</v>
      </c>
      <c r="P135" s="176"/>
      <c r="Q135" s="176"/>
      <c r="R135" s="177"/>
      <c r="S135" s="174" t="str">
        <f t="shared" si="12"/>
        <v/>
      </c>
      <c r="T135" s="174" t="str">
        <f t="shared" si="13"/>
        <v/>
      </c>
      <c r="U135" s="186"/>
    </row>
    <row r="136" ht="28.5" customHeight="1" spans="1:21">
      <c r="A136" s="36">
        <v>132</v>
      </c>
      <c r="B136" s="165"/>
      <c r="C136" s="165"/>
      <c r="D136" s="167"/>
      <c r="E136" s="165"/>
      <c r="F136" s="165"/>
      <c r="G136" s="165"/>
      <c r="H136" s="165"/>
      <c r="I136" s="165"/>
      <c r="J136" s="177"/>
      <c r="K136" s="174">
        <f t="shared" si="14"/>
        <v>0</v>
      </c>
      <c r="L136" s="165"/>
      <c r="M136" s="175"/>
      <c r="N136" s="176"/>
      <c r="O136" s="174">
        <f t="shared" si="15"/>
        <v>0</v>
      </c>
      <c r="P136" s="176"/>
      <c r="Q136" s="176"/>
      <c r="R136" s="177"/>
      <c r="S136" s="174" t="str">
        <f t="shared" si="12"/>
        <v/>
      </c>
      <c r="T136" s="174" t="str">
        <f t="shared" si="13"/>
        <v/>
      </c>
      <c r="U136" s="186"/>
    </row>
    <row r="137" ht="28.5" customHeight="1" spans="1:21">
      <c r="A137" s="36">
        <v>133</v>
      </c>
      <c r="B137" s="165"/>
      <c r="C137" s="165"/>
      <c r="D137" s="167"/>
      <c r="E137" s="165"/>
      <c r="F137" s="165"/>
      <c r="G137" s="165"/>
      <c r="H137" s="165"/>
      <c r="I137" s="165"/>
      <c r="J137" s="177"/>
      <c r="K137" s="174">
        <f t="shared" si="14"/>
        <v>0</v>
      </c>
      <c r="L137" s="165"/>
      <c r="M137" s="175"/>
      <c r="N137" s="176"/>
      <c r="O137" s="174">
        <f t="shared" si="15"/>
        <v>0</v>
      </c>
      <c r="P137" s="176"/>
      <c r="Q137" s="176"/>
      <c r="R137" s="177"/>
      <c r="S137" s="174" t="str">
        <f t="shared" si="12"/>
        <v/>
      </c>
      <c r="T137" s="174" t="str">
        <f t="shared" si="13"/>
        <v/>
      </c>
      <c r="U137" s="186"/>
    </row>
    <row r="138" ht="28.5" customHeight="1" spans="1:21">
      <c r="A138" s="36">
        <v>134</v>
      </c>
      <c r="B138" s="165"/>
      <c r="C138" s="165"/>
      <c r="D138" s="167"/>
      <c r="E138" s="165"/>
      <c r="F138" s="165"/>
      <c r="G138" s="165"/>
      <c r="H138" s="165"/>
      <c r="I138" s="165"/>
      <c r="J138" s="177"/>
      <c r="K138" s="174">
        <f t="shared" si="14"/>
        <v>0</v>
      </c>
      <c r="L138" s="165"/>
      <c r="M138" s="175"/>
      <c r="N138" s="176"/>
      <c r="O138" s="174">
        <f t="shared" si="15"/>
        <v>0</v>
      </c>
      <c r="P138" s="176"/>
      <c r="Q138" s="176"/>
      <c r="R138" s="177"/>
      <c r="S138" s="174" t="str">
        <f t="shared" si="12"/>
        <v/>
      </c>
      <c r="T138" s="174" t="str">
        <f t="shared" si="13"/>
        <v/>
      </c>
      <c r="U138" s="186"/>
    </row>
    <row r="139" ht="28.5" customHeight="1" spans="1:21">
      <c r="A139" s="36">
        <v>135</v>
      </c>
      <c r="B139" s="165"/>
      <c r="C139" s="165"/>
      <c r="D139" s="167"/>
      <c r="E139" s="165"/>
      <c r="F139" s="165"/>
      <c r="G139" s="165"/>
      <c r="H139" s="165"/>
      <c r="I139" s="165"/>
      <c r="J139" s="177"/>
      <c r="K139" s="174">
        <f t="shared" si="14"/>
        <v>0</v>
      </c>
      <c r="L139" s="165"/>
      <c r="M139" s="175"/>
      <c r="N139" s="176"/>
      <c r="O139" s="174">
        <f t="shared" si="15"/>
        <v>0</v>
      </c>
      <c r="P139" s="176"/>
      <c r="Q139" s="176"/>
      <c r="R139" s="177"/>
      <c r="S139" s="174" t="str">
        <f t="shared" si="12"/>
        <v/>
      </c>
      <c r="T139" s="174" t="str">
        <f t="shared" si="13"/>
        <v/>
      </c>
      <c r="U139" s="186"/>
    </row>
    <row r="140" ht="28.5" customHeight="1" spans="1:21">
      <c r="A140" s="36">
        <v>136</v>
      </c>
      <c r="B140" s="165"/>
      <c r="C140" s="165"/>
      <c r="D140" s="167"/>
      <c r="E140" s="165"/>
      <c r="F140" s="165"/>
      <c r="G140" s="165"/>
      <c r="H140" s="165"/>
      <c r="I140" s="165"/>
      <c r="J140" s="177"/>
      <c r="K140" s="174">
        <f t="shared" si="14"/>
        <v>0</v>
      </c>
      <c r="L140" s="165"/>
      <c r="M140" s="175"/>
      <c r="N140" s="176"/>
      <c r="O140" s="174">
        <f t="shared" si="15"/>
        <v>0</v>
      </c>
      <c r="P140" s="176"/>
      <c r="Q140" s="176"/>
      <c r="R140" s="177"/>
      <c r="S140" s="174" t="str">
        <f t="shared" si="12"/>
        <v/>
      </c>
      <c r="T140" s="174" t="str">
        <f t="shared" si="13"/>
        <v/>
      </c>
      <c r="U140" s="186"/>
    </row>
    <row r="141" ht="28.5" customHeight="1" spans="1:21">
      <c r="A141" s="36">
        <v>137</v>
      </c>
      <c r="B141" s="165"/>
      <c r="C141" s="165"/>
      <c r="D141" s="167"/>
      <c r="E141" s="165"/>
      <c r="F141" s="165"/>
      <c r="G141" s="165"/>
      <c r="H141" s="165"/>
      <c r="I141" s="165"/>
      <c r="J141" s="177"/>
      <c r="K141" s="174">
        <f t="shared" si="14"/>
        <v>0</v>
      </c>
      <c r="L141" s="165"/>
      <c r="M141" s="175"/>
      <c r="N141" s="176"/>
      <c r="O141" s="174">
        <f t="shared" si="15"/>
        <v>0</v>
      </c>
      <c r="P141" s="176"/>
      <c r="Q141" s="176"/>
      <c r="R141" s="177"/>
      <c r="S141" s="174" t="str">
        <f t="shared" si="12"/>
        <v/>
      </c>
      <c r="T141" s="174" t="str">
        <f t="shared" si="13"/>
        <v/>
      </c>
      <c r="U141" s="186"/>
    </row>
    <row r="142" ht="28.5" customHeight="1" spans="1:21">
      <c r="A142" s="36">
        <v>138</v>
      </c>
      <c r="B142" s="165"/>
      <c r="C142" s="165"/>
      <c r="D142" s="167"/>
      <c r="E142" s="165"/>
      <c r="F142" s="165"/>
      <c r="G142" s="165"/>
      <c r="H142" s="165"/>
      <c r="I142" s="165"/>
      <c r="J142" s="177"/>
      <c r="K142" s="174">
        <f t="shared" si="14"/>
        <v>0</v>
      </c>
      <c r="L142" s="165"/>
      <c r="M142" s="175"/>
      <c r="N142" s="176"/>
      <c r="O142" s="174">
        <f t="shared" si="15"/>
        <v>0</v>
      </c>
      <c r="P142" s="176"/>
      <c r="Q142" s="176"/>
      <c r="R142" s="177"/>
      <c r="S142" s="174" t="str">
        <f t="shared" si="12"/>
        <v/>
      </c>
      <c r="T142" s="174" t="str">
        <f t="shared" si="13"/>
        <v/>
      </c>
      <c r="U142" s="186"/>
    </row>
    <row r="143" ht="28.5" customHeight="1" spans="1:21">
      <c r="A143" s="36">
        <v>139</v>
      </c>
      <c r="B143" s="165"/>
      <c r="C143" s="165"/>
      <c r="D143" s="167"/>
      <c r="E143" s="165"/>
      <c r="F143" s="165"/>
      <c r="G143" s="165"/>
      <c r="H143" s="165"/>
      <c r="I143" s="165"/>
      <c r="J143" s="177"/>
      <c r="K143" s="174">
        <f t="shared" si="14"/>
        <v>0</v>
      </c>
      <c r="L143" s="165"/>
      <c r="M143" s="175"/>
      <c r="N143" s="176"/>
      <c r="O143" s="174">
        <f t="shared" si="15"/>
        <v>0</v>
      </c>
      <c r="P143" s="176"/>
      <c r="Q143" s="176"/>
      <c r="R143" s="177"/>
      <c r="S143" s="174" t="str">
        <f t="shared" si="12"/>
        <v/>
      </c>
      <c r="T143" s="174" t="str">
        <f t="shared" si="13"/>
        <v/>
      </c>
      <c r="U143" s="186"/>
    </row>
    <row r="144" ht="28.5" customHeight="1" spans="1:21">
      <c r="A144" s="36">
        <v>140</v>
      </c>
      <c r="B144" s="165"/>
      <c r="C144" s="165"/>
      <c r="D144" s="167"/>
      <c r="E144" s="165"/>
      <c r="F144" s="165"/>
      <c r="G144" s="165"/>
      <c r="H144" s="165"/>
      <c r="I144" s="165"/>
      <c r="J144" s="177"/>
      <c r="K144" s="174">
        <f t="shared" si="14"/>
        <v>0</v>
      </c>
      <c r="L144" s="165"/>
      <c r="M144" s="175"/>
      <c r="N144" s="176"/>
      <c r="O144" s="174">
        <f t="shared" si="15"/>
        <v>0</v>
      </c>
      <c r="P144" s="176"/>
      <c r="Q144" s="176"/>
      <c r="R144" s="177"/>
      <c r="S144" s="174" t="str">
        <f t="shared" si="12"/>
        <v/>
      </c>
      <c r="T144" s="174" t="str">
        <f t="shared" si="13"/>
        <v/>
      </c>
      <c r="U144" s="186"/>
    </row>
    <row r="145" ht="28.5" customHeight="1" spans="1:21">
      <c r="A145" s="36">
        <v>141</v>
      </c>
      <c r="B145" s="165"/>
      <c r="C145" s="165"/>
      <c r="D145" s="167"/>
      <c r="E145" s="165"/>
      <c r="F145" s="165"/>
      <c r="G145" s="165"/>
      <c r="H145" s="165"/>
      <c r="I145" s="165"/>
      <c r="J145" s="177"/>
      <c r="K145" s="174">
        <f t="shared" si="14"/>
        <v>0</v>
      </c>
      <c r="L145" s="165"/>
      <c r="M145" s="175"/>
      <c r="N145" s="176"/>
      <c r="O145" s="174">
        <f t="shared" si="15"/>
        <v>0</v>
      </c>
      <c r="P145" s="176"/>
      <c r="Q145" s="176"/>
      <c r="R145" s="177"/>
      <c r="S145" s="174" t="str">
        <f t="shared" si="12"/>
        <v/>
      </c>
      <c r="T145" s="174" t="str">
        <f t="shared" si="13"/>
        <v/>
      </c>
      <c r="U145" s="186"/>
    </row>
    <row r="146" ht="28.5" customHeight="1" spans="1:21">
      <c r="A146" s="36">
        <v>142</v>
      </c>
      <c r="B146" s="165"/>
      <c r="C146" s="165"/>
      <c r="D146" s="167"/>
      <c r="E146" s="165"/>
      <c r="F146" s="165"/>
      <c r="G146" s="165"/>
      <c r="H146" s="165"/>
      <c r="I146" s="165"/>
      <c r="J146" s="177"/>
      <c r="K146" s="174">
        <f t="shared" si="14"/>
        <v>0</v>
      </c>
      <c r="L146" s="165"/>
      <c r="M146" s="175"/>
      <c r="N146" s="176"/>
      <c r="O146" s="174">
        <f t="shared" si="15"/>
        <v>0</v>
      </c>
      <c r="P146" s="176"/>
      <c r="Q146" s="176"/>
      <c r="R146" s="177"/>
      <c r="S146" s="174" t="str">
        <f t="shared" si="12"/>
        <v/>
      </c>
      <c r="T146" s="174" t="str">
        <f t="shared" si="13"/>
        <v/>
      </c>
      <c r="U146" s="186"/>
    </row>
    <row r="147" ht="28.5" customHeight="1" spans="1:21">
      <c r="A147" s="36">
        <v>143</v>
      </c>
      <c r="B147" s="165"/>
      <c r="C147" s="165"/>
      <c r="D147" s="167"/>
      <c r="E147" s="165"/>
      <c r="F147" s="165"/>
      <c r="G147" s="165"/>
      <c r="H147" s="165"/>
      <c r="I147" s="165"/>
      <c r="J147" s="177"/>
      <c r="K147" s="174">
        <f t="shared" si="14"/>
        <v>0</v>
      </c>
      <c r="L147" s="165"/>
      <c r="M147" s="175"/>
      <c r="N147" s="176"/>
      <c r="O147" s="174">
        <f t="shared" si="15"/>
        <v>0</v>
      </c>
      <c r="P147" s="176"/>
      <c r="Q147" s="176"/>
      <c r="R147" s="177"/>
      <c r="S147" s="174" t="str">
        <f t="shared" si="12"/>
        <v/>
      </c>
      <c r="T147" s="174" t="str">
        <f t="shared" si="13"/>
        <v/>
      </c>
      <c r="U147" s="186"/>
    </row>
    <row r="148" ht="28.5" customHeight="1" spans="1:21">
      <c r="A148" s="36">
        <v>144</v>
      </c>
      <c r="B148" s="165"/>
      <c r="C148" s="165"/>
      <c r="D148" s="167"/>
      <c r="E148" s="165"/>
      <c r="F148" s="165"/>
      <c r="G148" s="165"/>
      <c r="H148" s="165"/>
      <c r="I148" s="165"/>
      <c r="J148" s="177"/>
      <c r="K148" s="174">
        <f t="shared" si="14"/>
        <v>0</v>
      </c>
      <c r="L148" s="165"/>
      <c r="M148" s="175"/>
      <c r="N148" s="176"/>
      <c r="O148" s="174">
        <f t="shared" si="15"/>
        <v>0</v>
      </c>
      <c r="P148" s="176"/>
      <c r="Q148" s="176"/>
      <c r="R148" s="177"/>
      <c r="S148" s="174" t="str">
        <f t="shared" si="12"/>
        <v/>
      </c>
      <c r="T148" s="174" t="str">
        <f t="shared" si="13"/>
        <v/>
      </c>
      <c r="U148" s="186"/>
    </row>
    <row r="149" ht="28.5" customHeight="1" spans="1:21">
      <c r="A149" s="36">
        <v>145</v>
      </c>
      <c r="B149" s="165"/>
      <c r="C149" s="165"/>
      <c r="D149" s="167"/>
      <c r="E149" s="165"/>
      <c r="F149" s="165"/>
      <c r="G149" s="165"/>
      <c r="H149" s="165"/>
      <c r="I149" s="165"/>
      <c r="J149" s="177"/>
      <c r="K149" s="174">
        <f t="shared" si="14"/>
        <v>0</v>
      </c>
      <c r="L149" s="165"/>
      <c r="M149" s="175"/>
      <c r="N149" s="176"/>
      <c r="O149" s="174">
        <f t="shared" si="15"/>
        <v>0</v>
      </c>
      <c r="P149" s="176"/>
      <c r="Q149" s="176"/>
      <c r="R149" s="177"/>
      <c r="S149" s="174" t="str">
        <f t="shared" si="12"/>
        <v/>
      </c>
      <c r="T149" s="174" t="str">
        <f t="shared" si="13"/>
        <v/>
      </c>
      <c r="U149" s="186"/>
    </row>
    <row r="150" ht="28.5" customHeight="1" spans="1:21">
      <c r="A150" s="36">
        <v>146</v>
      </c>
      <c r="B150" s="165"/>
      <c r="C150" s="165"/>
      <c r="D150" s="167"/>
      <c r="E150" s="165"/>
      <c r="F150" s="165"/>
      <c r="G150" s="165"/>
      <c r="H150" s="165"/>
      <c r="I150" s="165"/>
      <c r="J150" s="177"/>
      <c r="K150" s="174">
        <f t="shared" si="14"/>
        <v>0</v>
      </c>
      <c r="L150" s="165"/>
      <c r="M150" s="175"/>
      <c r="N150" s="176"/>
      <c r="O150" s="174">
        <f t="shared" si="15"/>
        <v>0</v>
      </c>
      <c r="P150" s="176"/>
      <c r="Q150" s="176"/>
      <c r="R150" s="177"/>
      <c r="S150" s="174" t="str">
        <f t="shared" si="12"/>
        <v/>
      </c>
      <c r="T150" s="174" t="str">
        <f t="shared" si="13"/>
        <v/>
      </c>
      <c r="U150" s="186"/>
    </row>
    <row r="151" ht="28.5" customHeight="1" spans="1:21">
      <c r="A151" s="36">
        <v>147</v>
      </c>
      <c r="B151" s="165"/>
      <c r="C151" s="165"/>
      <c r="D151" s="167"/>
      <c r="E151" s="165"/>
      <c r="F151" s="165"/>
      <c r="G151" s="165"/>
      <c r="H151" s="165"/>
      <c r="I151" s="165"/>
      <c r="J151" s="177"/>
      <c r="K151" s="174">
        <f t="shared" si="14"/>
        <v>0</v>
      </c>
      <c r="L151" s="165"/>
      <c r="M151" s="175"/>
      <c r="N151" s="176"/>
      <c r="O151" s="174">
        <f t="shared" si="15"/>
        <v>0</v>
      </c>
      <c r="P151" s="176"/>
      <c r="Q151" s="176"/>
      <c r="R151" s="177"/>
      <c r="S151" s="174" t="str">
        <f t="shared" si="12"/>
        <v/>
      </c>
      <c r="T151" s="174" t="str">
        <f t="shared" si="13"/>
        <v/>
      </c>
      <c r="U151" s="186"/>
    </row>
    <row r="152" ht="28.5" customHeight="1" spans="1:21">
      <c r="A152" s="36">
        <v>148</v>
      </c>
      <c r="B152" s="165"/>
      <c r="C152" s="165"/>
      <c r="D152" s="167"/>
      <c r="E152" s="165"/>
      <c r="F152" s="165"/>
      <c r="G152" s="165"/>
      <c r="H152" s="165"/>
      <c r="I152" s="165"/>
      <c r="J152" s="177"/>
      <c r="K152" s="174">
        <f t="shared" si="14"/>
        <v>0</v>
      </c>
      <c r="L152" s="165"/>
      <c r="M152" s="175"/>
      <c r="N152" s="176"/>
      <c r="O152" s="174">
        <f t="shared" si="15"/>
        <v>0</v>
      </c>
      <c r="P152" s="176"/>
      <c r="Q152" s="176"/>
      <c r="R152" s="177"/>
      <c r="S152" s="174" t="str">
        <f t="shared" si="12"/>
        <v/>
      </c>
      <c r="T152" s="174" t="str">
        <f t="shared" si="13"/>
        <v/>
      </c>
      <c r="U152" s="186"/>
    </row>
    <row r="153" ht="28.5" customHeight="1" spans="1:21">
      <c r="A153" s="36">
        <v>149</v>
      </c>
      <c r="B153" s="165"/>
      <c r="C153" s="165"/>
      <c r="D153" s="167"/>
      <c r="E153" s="165"/>
      <c r="F153" s="165"/>
      <c r="G153" s="165"/>
      <c r="H153" s="165"/>
      <c r="I153" s="165"/>
      <c r="J153" s="177"/>
      <c r="K153" s="174">
        <f t="shared" si="14"/>
        <v>0</v>
      </c>
      <c r="L153" s="165"/>
      <c r="M153" s="175"/>
      <c r="N153" s="176"/>
      <c r="O153" s="174">
        <f t="shared" si="15"/>
        <v>0</v>
      </c>
      <c r="P153" s="176"/>
      <c r="Q153" s="176"/>
      <c r="R153" s="177"/>
      <c r="S153" s="174" t="str">
        <f t="shared" si="12"/>
        <v/>
      </c>
      <c r="T153" s="174" t="str">
        <f t="shared" si="13"/>
        <v/>
      </c>
      <c r="U153" s="186"/>
    </row>
    <row r="154" ht="28.5" customHeight="1" spans="1:21">
      <c r="A154" s="36">
        <v>150</v>
      </c>
      <c r="B154" s="165"/>
      <c r="C154" s="165"/>
      <c r="D154" s="167"/>
      <c r="E154" s="165"/>
      <c r="F154" s="165"/>
      <c r="G154" s="165"/>
      <c r="H154" s="165"/>
      <c r="I154" s="165"/>
      <c r="J154" s="177"/>
      <c r="K154" s="174">
        <f t="shared" ref="K154:K185" si="16">H154/60*I154*J154</f>
        <v>0</v>
      </c>
      <c r="L154" s="165"/>
      <c r="M154" s="175"/>
      <c r="N154" s="176"/>
      <c r="O154" s="174">
        <f t="shared" ref="O154:O185" si="17">H154/60*L154*M154*N154</f>
        <v>0</v>
      </c>
      <c r="P154" s="176"/>
      <c r="Q154" s="176"/>
      <c r="R154" s="177"/>
      <c r="S154" s="174" t="str">
        <f t="shared" ref="S154:S185" si="18">IFERROR(Q154*10000*0.9/R154/300/20/60*H154,"")</f>
        <v/>
      </c>
      <c r="T154" s="174" t="str">
        <f t="shared" ref="T154:T185" si="19">IFERROR((K154+O154+S154)/H154*60,"")</f>
        <v/>
      </c>
      <c r="U154" s="186"/>
    </row>
    <row r="155" ht="28.5" customHeight="1" spans="1:21">
      <c r="A155" s="36">
        <v>151</v>
      </c>
      <c r="B155" s="165"/>
      <c r="C155" s="165"/>
      <c r="D155" s="167"/>
      <c r="E155" s="165"/>
      <c r="F155" s="165"/>
      <c r="G155" s="165"/>
      <c r="H155" s="165"/>
      <c r="I155" s="165"/>
      <c r="J155" s="177"/>
      <c r="K155" s="174">
        <f t="shared" si="16"/>
        <v>0</v>
      </c>
      <c r="L155" s="165"/>
      <c r="M155" s="175"/>
      <c r="N155" s="176"/>
      <c r="O155" s="174">
        <f t="shared" si="17"/>
        <v>0</v>
      </c>
      <c r="P155" s="176"/>
      <c r="Q155" s="176"/>
      <c r="R155" s="177"/>
      <c r="S155" s="174" t="str">
        <f t="shared" si="18"/>
        <v/>
      </c>
      <c r="T155" s="174" t="str">
        <f t="shared" si="19"/>
        <v/>
      </c>
      <c r="U155" s="186"/>
    </row>
    <row r="156" ht="28.5" customHeight="1" spans="1:21">
      <c r="A156" s="36">
        <v>152</v>
      </c>
      <c r="B156" s="165"/>
      <c r="C156" s="165"/>
      <c r="D156" s="167"/>
      <c r="E156" s="165"/>
      <c r="F156" s="165"/>
      <c r="G156" s="165"/>
      <c r="H156" s="165"/>
      <c r="I156" s="165"/>
      <c r="J156" s="177"/>
      <c r="K156" s="174">
        <f t="shared" si="16"/>
        <v>0</v>
      </c>
      <c r="L156" s="165"/>
      <c r="M156" s="175"/>
      <c r="N156" s="176"/>
      <c r="O156" s="174">
        <f t="shared" si="17"/>
        <v>0</v>
      </c>
      <c r="P156" s="176"/>
      <c r="Q156" s="176"/>
      <c r="R156" s="177"/>
      <c r="S156" s="174" t="str">
        <f t="shared" si="18"/>
        <v/>
      </c>
      <c r="T156" s="174" t="str">
        <f t="shared" si="19"/>
        <v/>
      </c>
      <c r="U156" s="186"/>
    </row>
    <row r="157" ht="28.5" customHeight="1" spans="1:21">
      <c r="A157" s="36">
        <v>153</v>
      </c>
      <c r="B157" s="165"/>
      <c r="C157" s="165"/>
      <c r="D157" s="167"/>
      <c r="E157" s="165"/>
      <c r="F157" s="165"/>
      <c r="G157" s="165"/>
      <c r="H157" s="165"/>
      <c r="I157" s="165"/>
      <c r="J157" s="177"/>
      <c r="K157" s="174">
        <f t="shared" si="16"/>
        <v>0</v>
      </c>
      <c r="L157" s="165"/>
      <c r="M157" s="175"/>
      <c r="N157" s="176"/>
      <c r="O157" s="174">
        <f t="shared" si="17"/>
        <v>0</v>
      </c>
      <c r="P157" s="176"/>
      <c r="Q157" s="176"/>
      <c r="R157" s="177"/>
      <c r="S157" s="174" t="str">
        <f t="shared" si="18"/>
        <v/>
      </c>
      <c r="T157" s="174" t="str">
        <f t="shared" si="19"/>
        <v/>
      </c>
      <c r="U157" s="186"/>
    </row>
    <row r="158" ht="28.5" customHeight="1" spans="1:21">
      <c r="A158" s="36">
        <v>154</v>
      </c>
      <c r="B158" s="165"/>
      <c r="C158" s="165"/>
      <c r="D158" s="167"/>
      <c r="E158" s="165"/>
      <c r="F158" s="165"/>
      <c r="G158" s="165"/>
      <c r="H158" s="165"/>
      <c r="I158" s="165"/>
      <c r="J158" s="177"/>
      <c r="K158" s="174">
        <f t="shared" si="16"/>
        <v>0</v>
      </c>
      <c r="L158" s="165"/>
      <c r="M158" s="175"/>
      <c r="N158" s="176"/>
      <c r="O158" s="174">
        <f t="shared" si="17"/>
        <v>0</v>
      </c>
      <c r="P158" s="176"/>
      <c r="Q158" s="176"/>
      <c r="R158" s="177"/>
      <c r="S158" s="174" t="str">
        <f t="shared" si="18"/>
        <v/>
      </c>
      <c r="T158" s="174" t="str">
        <f t="shared" si="19"/>
        <v/>
      </c>
      <c r="U158" s="186"/>
    </row>
    <row r="159" ht="28.5" customHeight="1" spans="1:21">
      <c r="A159" s="36">
        <v>155</v>
      </c>
      <c r="B159" s="165"/>
      <c r="C159" s="165"/>
      <c r="D159" s="167"/>
      <c r="E159" s="165"/>
      <c r="F159" s="165"/>
      <c r="G159" s="165"/>
      <c r="H159" s="165"/>
      <c r="I159" s="165"/>
      <c r="J159" s="177"/>
      <c r="K159" s="174">
        <f t="shared" si="16"/>
        <v>0</v>
      </c>
      <c r="L159" s="165"/>
      <c r="M159" s="175"/>
      <c r="N159" s="176"/>
      <c r="O159" s="174">
        <f t="shared" si="17"/>
        <v>0</v>
      </c>
      <c r="P159" s="176"/>
      <c r="Q159" s="176"/>
      <c r="R159" s="177"/>
      <c r="S159" s="174" t="str">
        <f t="shared" si="18"/>
        <v/>
      </c>
      <c r="T159" s="174" t="str">
        <f t="shared" si="19"/>
        <v/>
      </c>
      <c r="U159" s="186"/>
    </row>
    <row r="160" ht="28.5" customHeight="1" spans="1:21">
      <c r="A160" s="36">
        <v>156</v>
      </c>
      <c r="B160" s="165"/>
      <c r="C160" s="165"/>
      <c r="D160" s="167"/>
      <c r="E160" s="165"/>
      <c r="F160" s="165"/>
      <c r="G160" s="165"/>
      <c r="H160" s="165"/>
      <c r="I160" s="165"/>
      <c r="J160" s="177"/>
      <c r="K160" s="174">
        <f t="shared" si="16"/>
        <v>0</v>
      </c>
      <c r="L160" s="165"/>
      <c r="M160" s="175"/>
      <c r="N160" s="176"/>
      <c r="O160" s="174">
        <f t="shared" si="17"/>
        <v>0</v>
      </c>
      <c r="P160" s="176"/>
      <c r="Q160" s="176"/>
      <c r="R160" s="177"/>
      <c r="S160" s="174" t="str">
        <f t="shared" si="18"/>
        <v/>
      </c>
      <c r="T160" s="174" t="str">
        <f t="shared" si="19"/>
        <v/>
      </c>
      <c r="U160" s="186"/>
    </row>
    <row r="161" ht="28.5" customHeight="1" spans="1:21">
      <c r="A161" s="36">
        <v>157</v>
      </c>
      <c r="B161" s="165"/>
      <c r="C161" s="165"/>
      <c r="D161" s="167"/>
      <c r="E161" s="165"/>
      <c r="F161" s="165"/>
      <c r="G161" s="165"/>
      <c r="H161" s="165"/>
      <c r="I161" s="165"/>
      <c r="J161" s="177"/>
      <c r="K161" s="174">
        <f t="shared" si="16"/>
        <v>0</v>
      </c>
      <c r="L161" s="165"/>
      <c r="M161" s="175"/>
      <c r="N161" s="176"/>
      <c r="O161" s="174">
        <f t="shared" si="17"/>
        <v>0</v>
      </c>
      <c r="P161" s="176"/>
      <c r="Q161" s="176"/>
      <c r="R161" s="177"/>
      <c r="S161" s="174" t="str">
        <f t="shared" si="18"/>
        <v/>
      </c>
      <c r="T161" s="174" t="str">
        <f t="shared" si="19"/>
        <v/>
      </c>
      <c r="U161" s="186"/>
    </row>
    <row r="162" ht="28.5" customHeight="1" spans="1:21">
      <c r="A162" s="36">
        <v>158</v>
      </c>
      <c r="B162" s="165"/>
      <c r="C162" s="165"/>
      <c r="D162" s="167"/>
      <c r="E162" s="165"/>
      <c r="F162" s="165"/>
      <c r="G162" s="165"/>
      <c r="H162" s="165"/>
      <c r="I162" s="165"/>
      <c r="J162" s="177"/>
      <c r="K162" s="174">
        <f t="shared" si="16"/>
        <v>0</v>
      </c>
      <c r="L162" s="165"/>
      <c r="M162" s="175"/>
      <c r="N162" s="176"/>
      <c r="O162" s="174">
        <f t="shared" si="17"/>
        <v>0</v>
      </c>
      <c r="P162" s="176"/>
      <c r="Q162" s="176"/>
      <c r="R162" s="177"/>
      <c r="S162" s="174" t="str">
        <f t="shared" si="18"/>
        <v/>
      </c>
      <c r="T162" s="174" t="str">
        <f t="shared" si="19"/>
        <v/>
      </c>
      <c r="U162" s="186"/>
    </row>
    <row r="163" ht="28.5" customHeight="1" spans="1:21">
      <c r="A163" s="36">
        <v>159</v>
      </c>
      <c r="B163" s="165"/>
      <c r="C163" s="165"/>
      <c r="D163" s="167"/>
      <c r="E163" s="165"/>
      <c r="F163" s="165"/>
      <c r="G163" s="165"/>
      <c r="H163" s="165"/>
      <c r="I163" s="165"/>
      <c r="J163" s="177"/>
      <c r="K163" s="174">
        <f t="shared" si="16"/>
        <v>0</v>
      </c>
      <c r="L163" s="165"/>
      <c r="M163" s="175"/>
      <c r="N163" s="176"/>
      <c r="O163" s="174">
        <f t="shared" si="17"/>
        <v>0</v>
      </c>
      <c r="P163" s="176"/>
      <c r="Q163" s="176"/>
      <c r="R163" s="177"/>
      <c r="S163" s="174" t="str">
        <f t="shared" si="18"/>
        <v/>
      </c>
      <c r="T163" s="174" t="str">
        <f t="shared" si="19"/>
        <v/>
      </c>
      <c r="U163" s="186"/>
    </row>
    <row r="164" ht="28.5" customHeight="1" spans="1:21">
      <c r="A164" s="36">
        <v>160</v>
      </c>
      <c r="B164" s="165"/>
      <c r="C164" s="165"/>
      <c r="D164" s="167"/>
      <c r="E164" s="165"/>
      <c r="F164" s="165"/>
      <c r="G164" s="165"/>
      <c r="H164" s="165"/>
      <c r="I164" s="165"/>
      <c r="J164" s="177"/>
      <c r="K164" s="174">
        <f t="shared" si="16"/>
        <v>0</v>
      </c>
      <c r="L164" s="165"/>
      <c r="M164" s="175"/>
      <c r="N164" s="176"/>
      <c r="O164" s="174">
        <f t="shared" si="17"/>
        <v>0</v>
      </c>
      <c r="P164" s="176"/>
      <c r="Q164" s="176"/>
      <c r="R164" s="177"/>
      <c r="S164" s="174" t="str">
        <f t="shared" si="18"/>
        <v/>
      </c>
      <c r="T164" s="174" t="str">
        <f t="shared" si="19"/>
        <v/>
      </c>
      <c r="U164" s="186"/>
    </row>
    <row r="165" ht="28.5" customHeight="1" spans="1:21">
      <c r="A165" s="36">
        <v>161</v>
      </c>
      <c r="B165" s="165"/>
      <c r="C165" s="165"/>
      <c r="D165" s="167"/>
      <c r="E165" s="165"/>
      <c r="F165" s="165"/>
      <c r="G165" s="165"/>
      <c r="H165" s="165"/>
      <c r="I165" s="165"/>
      <c r="J165" s="177"/>
      <c r="K165" s="174">
        <f t="shared" si="16"/>
        <v>0</v>
      </c>
      <c r="L165" s="165"/>
      <c r="M165" s="175"/>
      <c r="N165" s="176"/>
      <c r="O165" s="174">
        <f t="shared" si="17"/>
        <v>0</v>
      </c>
      <c r="P165" s="176"/>
      <c r="Q165" s="176"/>
      <c r="R165" s="177"/>
      <c r="S165" s="174" t="str">
        <f t="shared" si="18"/>
        <v/>
      </c>
      <c r="T165" s="174" t="str">
        <f t="shared" si="19"/>
        <v/>
      </c>
      <c r="U165" s="186"/>
    </row>
    <row r="166" ht="28.5" customHeight="1" spans="1:21">
      <c r="A166" s="36">
        <v>162</v>
      </c>
      <c r="B166" s="165"/>
      <c r="C166" s="165"/>
      <c r="D166" s="167"/>
      <c r="E166" s="165"/>
      <c r="F166" s="165"/>
      <c r="G166" s="165"/>
      <c r="H166" s="165"/>
      <c r="I166" s="165"/>
      <c r="J166" s="177"/>
      <c r="K166" s="174">
        <f t="shared" si="16"/>
        <v>0</v>
      </c>
      <c r="L166" s="165"/>
      <c r="M166" s="175"/>
      <c r="N166" s="176"/>
      <c r="O166" s="174">
        <f t="shared" si="17"/>
        <v>0</v>
      </c>
      <c r="P166" s="176"/>
      <c r="Q166" s="176"/>
      <c r="R166" s="177"/>
      <c r="S166" s="174" t="str">
        <f t="shared" si="18"/>
        <v/>
      </c>
      <c r="T166" s="174" t="str">
        <f t="shared" si="19"/>
        <v/>
      </c>
      <c r="U166" s="186"/>
    </row>
    <row r="167" ht="28.5" customHeight="1" spans="1:21">
      <c r="A167" s="36">
        <v>163</v>
      </c>
      <c r="B167" s="165"/>
      <c r="C167" s="165"/>
      <c r="D167" s="167"/>
      <c r="E167" s="165"/>
      <c r="F167" s="165"/>
      <c r="G167" s="165"/>
      <c r="H167" s="165"/>
      <c r="I167" s="165"/>
      <c r="J167" s="177"/>
      <c r="K167" s="174">
        <f t="shared" si="16"/>
        <v>0</v>
      </c>
      <c r="L167" s="165"/>
      <c r="M167" s="175"/>
      <c r="N167" s="176"/>
      <c r="O167" s="174">
        <f t="shared" si="17"/>
        <v>0</v>
      </c>
      <c r="P167" s="176"/>
      <c r="Q167" s="176"/>
      <c r="R167" s="177"/>
      <c r="S167" s="174" t="str">
        <f t="shared" si="18"/>
        <v/>
      </c>
      <c r="T167" s="174" t="str">
        <f t="shared" si="19"/>
        <v/>
      </c>
      <c r="U167" s="186"/>
    </row>
    <row r="168" ht="28.5" customHeight="1" spans="1:21">
      <c r="A168" s="36">
        <v>164</v>
      </c>
      <c r="B168" s="165"/>
      <c r="C168" s="165"/>
      <c r="D168" s="167"/>
      <c r="E168" s="165"/>
      <c r="F168" s="165"/>
      <c r="G168" s="165"/>
      <c r="H168" s="165"/>
      <c r="I168" s="165"/>
      <c r="J168" s="177"/>
      <c r="K168" s="174">
        <f t="shared" si="16"/>
        <v>0</v>
      </c>
      <c r="L168" s="165"/>
      <c r="M168" s="175"/>
      <c r="N168" s="176"/>
      <c r="O168" s="174">
        <f t="shared" si="17"/>
        <v>0</v>
      </c>
      <c r="P168" s="176"/>
      <c r="Q168" s="176"/>
      <c r="R168" s="177"/>
      <c r="S168" s="174" t="str">
        <f t="shared" si="18"/>
        <v/>
      </c>
      <c r="T168" s="174" t="str">
        <f t="shared" si="19"/>
        <v/>
      </c>
      <c r="U168" s="186"/>
    </row>
    <row r="169" ht="28.5" customHeight="1" spans="1:21">
      <c r="A169" s="36">
        <v>165</v>
      </c>
      <c r="B169" s="165"/>
      <c r="C169" s="165"/>
      <c r="D169" s="167"/>
      <c r="E169" s="165"/>
      <c r="F169" s="165"/>
      <c r="G169" s="165"/>
      <c r="H169" s="165"/>
      <c r="I169" s="165"/>
      <c r="J169" s="177"/>
      <c r="K169" s="174">
        <f t="shared" si="16"/>
        <v>0</v>
      </c>
      <c r="L169" s="165"/>
      <c r="M169" s="175"/>
      <c r="N169" s="176"/>
      <c r="O169" s="174">
        <f t="shared" si="17"/>
        <v>0</v>
      </c>
      <c r="P169" s="176"/>
      <c r="Q169" s="176"/>
      <c r="R169" s="177"/>
      <c r="S169" s="174" t="str">
        <f t="shared" si="18"/>
        <v/>
      </c>
      <c r="T169" s="174" t="str">
        <f t="shared" si="19"/>
        <v/>
      </c>
      <c r="U169" s="186"/>
    </row>
    <row r="170" ht="28.5" customHeight="1" spans="1:21">
      <c r="A170" s="36">
        <v>166</v>
      </c>
      <c r="B170" s="165"/>
      <c r="C170" s="165"/>
      <c r="D170" s="167"/>
      <c r="E170" s="165"/>
      <c r="F170" s="165"/>
      <c r="G170" s="165"/>
      <c r="H170" s="165"/>
      <c r="I170" s="165"/>
      <c r="J170" s="177"/>
      <c r="K170" s="174">
        <f t="shared" si="16"/>
        <v>0</v>
      </c>
      <c r="L170" s="165"/>
      <c r="M170" s="175"/>
      <c r="N170" s="176"/>
      <c r="O170" s="174">
        <f t="shared" si="17"/>
        <v>0</v>
      </c>
      <c r="P170" s="176"/>
      <c r="Q170" s="176"/>
      <c r="R170" s="177"/>
      <c r="S170" s="174" t="str">
        <f t="shared" si="18"/>
        <v/>
      </c>
      <c r="T170" s="174" t="str">
        <f t="shared" si="19"/>
        <v/>
      </c>
      <c r="U170" s="186"/>
    </row>
    <row r="171" ht="28.5" customHeight="1" spans="1:21">
      <c r="A171" s="36">
        <v>167</v>
      </c>
      <c r="B171" s="165"/>
      <c r="C171" s="165"/>
      <c r="D171" s="167"/>
      <c r="E171" s="165"/>
      <c r="F171" s="165"/>
      <c r="G171" s="165"/>
      <c r="H171" s="165"/>
      <c r="I171" s="165"/>
      <c r="J171" s="177"/>
      <c r="K171" s="174">
        <f t="shared" si="16"/>
        <v>0</v>
      </c>
      <c r="L171" s="165"/>
      <c r="M171" s="175"/>
      <c r="N171" s="176"/>
      <c r="O171" s="174">
        <f t="shared" si="17"/>
        <v>0</v>
      </c>
      <c r="P171" s="176"/>
      <c r="Q171" s="176"/>
      <c r="R171" s="177"/>
      <c r="S171" s="174" t="str">
        <f t="shared" si="18"/>
        <v/>
      </c>
      <c r="T171" s="174" t="str">
        <f t="shared" si="19"/>
        <v/>
      </c>
      <c r="U171" s="186"/>
    </row>
    <row r="172" ht="28.5" customHeight="1" spans="1:21">
      <c r="A172" s="36">
        <v>168</v>
      </c>
      <c r="B172" s="165"/>
      <c r="C172" s="165"/>
      <c r="D172" s="167"/>
      <c r="E172" s="165"/>
      <c r="F172" s="165"/>
      <c r="G172" s="165"/>
      <c r="H172" s="165"/>
      <c r="I172" s="165"/>
      <c r="J172" s="177"/>
      <c r="K172" s="174">
        <f t="shared" si="16"/>
        <v>0</v>
      </c>
      <c r="L172" s="165"/>
      <c r="M172" s="175"/>
      <c r="N172" s="176"/>
      <c r="O172" s="174">
        <f t="shared" si="17"/>
        <v>0</v>
      </c>
      <c r="P172" s="176"/>
      <c r="Q172" s="176"/>
      <c r="R172" s="177"/>
      <c r="S172" s="174" t="str">
        <f t="shared" si="18"/>
        <v/>
      </c>
      <c r="T172" s="174" t="str">
        <f t="shared" si="19"/>
        <v/>
      </c>
      <c r="U172" s="186"/>
    </row>
    <row r="173" ht="28.5" customHeight="1" spans="1:21">
      <c r="A173" s="36">
        <v>169</v>
      </c>
      <c r="B173" s="165"/>
      <c r="C173" s="165"/>
      <c r="D173" s="167"/>
      <c r="E173" s="165"/>
      <c r="F173" s="165"/>
      <c r="G173" s="165"/>
      <c r="H173" s="165"/>
      <c r="I173" s="165"/>
      <c r="J173" s="177"/>
      <c r="K173" s="174">
        <f t="shared" si="16"/>
        <v>0</v>
      </c>
      <c r="L173" s="165"/>
      <c r="M173" s="175"/>
      <c r="N173" s="176"/>
      <c r="O173" s="174">
        <f t="shared" si="17"/>
        <v>0</v>
      </c>
      <c r="P173" s="176"/>
      <c r="Q173" s="176"/>
      <c r="R173" s="177"/>
      <c r="S173" s="174" t="str">
        <f t="shared" si="18"/>
        <v/>
      </c>
      <c r="T173" s="174" t="str">
        <f t="shared" si="19"/>
        <v/>
      </c>
      <c r="U173" s="186"/>
    </row>
    <row r="174" ht="28.5" customHeight="1" spans="1:21">
      <c r="A174" s="36">
        <v>170</v>
      </c>
      <c r="B174" s="165"/>
      <c r="C174" s="165"/>
      <c r="D174" s="167"/>
      <c r="E174" s="165"/>
      <c r="F174" s="165"/>
      <c r="G174" s="165"/>
      <c r="H174" s="165"/>
      <c r="I174" s="165"/>
      <c r="J174" s="177"/>
      <c r="K174" s="174">
        <f t="shared" si="16"/>
        <v>0</v>
      </c>
      <c r="L174" s="165"/>
      <c r="M174" s="175"/>
      <c r="N174" s="176"/>
      <c r="O174" s="174">
        <f t="shared" si="17"/>
        <v>0</v>
      </c>
      <c r="P174" s="176"/>
      <c r="Q174" s="176"/>
      <c r="R174" s="177"/>
      <c r="S174" s="174" t="str">
        <f t="shared" si="18"/>
        <v/>
      </c>
      <c r="T174" s="174" t="str">
        <f t="shared" si="19"/>
        <v/>
      </c>
      <c r="U174" s="186"/>
    </row>
    <row r="175" ht="28.5" customHeight="1" spans="1:21">
      <c r="A175" s="36">
        <v>171</v>
      </c>
      <c r="B175" s="165"/>
      <c r="C175" s="165"/>
      <c r="D175" s="167"/>
      <c r="E175" s="165"/>
      <c r="F175" s="165"/>
      <c r="G175" s="165"/>
      <c r="H175" s="165"/>
      <c r="I175" s="165"/>
      <c r="J175" s="177"/>
      <c r="K175" s="174">
        <f t="shared" si="16"/>
        <v>0</v>
      </c>
      <c r="L175" s="165"/>
      <c r="M175" s="175"/>
      <c r="N175" s="176"/>
      <c r="O175" s="174">
        <f t="shared" si="17"/>
        <v>0</v>
      </c>
      <c r="P175" s="176"/>
      <c r="Q175" s="176"/>
      <c r="R175" s="177"/>
      <c r="S175" s="174" t="str">
        <f t="shared" si="18"/>
        <v/>
      </c>
      <c r="T175" s="174" t="str">
        <f t="shared" si="19"/>
        <v/>
      </c>
      <c r="U175" s="186"/>
    </row>
    <row r="176" ht="28.5" customHeight="1" spans="1:21">
      <c r="A176" s="36">
        <v>172</v>
      </c>
      <c r="B176" s="165"/>
      <c r="C176" s="165"/>
      <c r="D176" s="167"/>
      <c r="E176" s="165"/>
      <c r="F176" s="165"/>
      <c r="G176" s="165"/>
      <c r="H176" s="165"/>
      <c r="I176" s="165"/>
      <c r="J176" s="177"/>
      <c r="K176" s="174">
        <f t="shared" si="16"/>
        <v>0</v>
      </c>
      <c r="L176" s="165"/>
      <c r="M176" s="175"/>
      <c r="N176" s="176"/>
      <c r="O176" s="174">
        <f t="shared" si="17"/>
        <v>0</v>
      </c>
      <c r="P176" s="176"/>
      <c r="Q176" s="176"/>
      <c r="R176" s="177"/>
      <c r="S176" s="174" t="str">
        <f t="shared" si="18"/>
        <v/>
      </c>
      <c r="T176" s="174" t="str">
        <f t="shared" si="19"/>
        <v/>
      </c>
      <c r="U176" s="186"/>
    </row>
    <row r="177" ht="28.5" customHeight="1" spans="1:21">
      <c r="A177" s="36">
        <v>173</v>
      </c>
      <c r="B177" s="165"/>
      <c r="C177" s="165"/>
      <c r="D177" s="167"/>
      <c r="E177" s="165"/>
      <c r="F177" s="165"/>
      <c r="G177" s="165"/>
      <c r="H177" s="165"/>
      <c r="I177" s="165"/>
      <c r="J177" s="177"/>
      <c r="K177" s="174">
        <f t="shared" si="16"/>
        <v>0</v>
      </c>
      <c r="L177" s="165"/>
      <c r="M177" s="175"/>
      <c r="N177" s="176"/>
      <c r="O177" s="174">
        <f t="shared" si="17"/>
        <v>0</v>
      </c>
      <c r="P177" s="176"/>
      <c r="Q177" s="176"/>
      <c r="R177" s="177"/>
      <c r="S177" s="174" t="str">
        <f t="shared" si="18"/>
        <v/>
      </c>
      <c r="T177" s="174" t="str">
        <f t="shared" si="19"/>
        <v/>
      </c>
      <c r="U177" s="186"/>
    </row>
    <row r="178" ht="28.5" customHeight="1" spans="1:21">
      <c r="A178" s="36">
        <v>174</v>
      </c>
      <c r="B178" s="165"/>
      <c r="C178" s="165"/>
      <c r="D178" s="167"/>
      <c r="E178" s="165"/>
      <c r="F178" s="165"/>
      <c r="G178" s="165"/>
      <c r="H178" s="165"/>
      <c r="I178" s="165"/>
      <c r="J178" s="177"/>
      <c r="K178" s="174">
        <f t="shared" si="16"/>
        <v>0</v>
      </c>
      <c r="L178" s="165"/>
      <c r="M178" s="175"/>
      <c r="N178" s="176"/>
      <c r="O178" s="174">
        <f t="shared" si="17"/>
        <v>0</v>
      </c>
      <c r="P178" s="176"/>
      <c r="Q178" s="176"/>
      <c r="R178" s="177"/>
      <c r="S178" s="174" t="str">
        <f t="shared" si="18"/>
        <v/>
      </c>
      <c r="T178" s="174" t="str">
        <f t="shared" si="19"/>
        <v/>
      </c>
      <c r="U178" s="186"/>
    </row>
    <row r="179" ht="28.5" customHeight="1" spans="1:21">
      <c r="A179" s="36">
        <v>175</v>
      </c>
      <c r="B179" s="165"/>
      <c r="C179" s="165"/>
      <c r="D179" s="167"/>
      <c r="E179" s="165"/>
      <c r="F179" s="165"/>
      <c r="G179" s="165"/>
      <c r="H179" s="165"/>
      <c r="I179" s="165"/>
      <c r="J179" s="177"/>
      <c r="K179" s="174">
        <f t="shared" si="16"/>
        <v>0</v>
      </c>
      <c r="L179" s="165"/>
      <c r="M179" s="175"/>
      <c r="N179" s="176"/>
      <c r="O179" s="174">
        <f t="shared" si="17"/>
        <v>0</v>
      </c>
      <c r="P179" s="176"/>
      <c r="Q179" s="176"/>
      <c r="R179" s="177"/>
      <c r="S179" s="174" t="str">
        <f t="shared" si="18"/>
        <v/>
      </c>
      <c r="T179" s="174" t="str">
        <f t="shared" si="19"/>
        <v/>
      </c>
      <c r="U179" s="186"/>
    </row>
    <row r="180" ht="28.5" customHeight="1" spans="1:21">
      <c r="A180" s="36">
        <v>176</v>
      </c>
      <c r="B180" s="165"/>
      <c r="C180" s="165"/>
      <c r="D180" s="167"/>
      <c r="E180" s="165"/>
      <c r="F180" s="165"/>
      <c r="G180" s="165"/>
      <c r="H180" s="165"/>
      <c r="I180" s="165"/>
      <c r="J180" s="177"/>
      <c r="K180" s="174">
        <f t="shared" si="16"/>
        <v>0</v>
      </c>
      <c r="L180" s="165"/>
      <c r="M180" s="175"/>
      <c r="N180" s="176"/>
      <c r="O180" s="174">
        <f t="shared" si="17"/>
        <v>0</v>
      </c>
      <c r="P180" s="176"/>
      <c r="Q180" s="176"/>
      <c r="R180" s="177"/>
      <c r="S180" s="174" t="str">
        <f t="shared" si="18"/>
        <v/>
      </c>
      <c r="T180" s="174" t="str">
        <f t="shared" si="19"/>
        <v/>
      </c>
      <c r="U180" s="186"/>
    </row>
    <row r="181" ht="28.5" customHeight="1" spans="1:21">
      <c r="A181" s="36">
        <v>177</v>
      </c>
      <c r="B181" s="165"/>
      <c r="C181" s="165"/>
      <c r="D181" s="167"/>
      <c r="E181" s="165"/>
      <c r="F181" s="165"/>
      <c r="G181" s="165"/>
      <c r="H181" s="165"/>
      <c r="I181" s="165"/>
      <c r="J181" s="177"/>
      <c r="K181" s="174">
        <f t="shared" si="16"/>
        <v>0</v>
      </c>
      <c r="L181" s="165"/>
      <c r="M181" s="175"/>
      <c r="N181" s="176"/>
      <c r="O181" s="174">
        <f t="shared" si="17"/>
        <v>0</v>
      </c>
      <c r="P181" s="176"/>
      <c r="Q181" s="176"/>
      <c r="R181" s="177"/>
      <c r="S181" s="174" t="str">
        <f t="shared" si="18"/>
        <v/>
      </c>
      <c r="T181" s="174" t="str">
        <f t="shared" si="19"/>
        <v/>
      </c>
      <c r="U181" s="186"/>
    </row>
    <row r="182" ht="28.5" customHeight="1" spans="1:21">
      <c r="A182" s="36">
        <v>178</v>
      </c>
      <c r="B182" s="165"/>
      <c r="C182" s="165"/>
      <c r="D182" s="167"/>
      <c r="E182" s="165"/>
      <c r="F182" s="165"/>
      <c r="G182" s="165"/>
      <c r="H182" s="165"/>
      <c r="I182" s="165"/>
      <c r="J182" s="177"/>
      <c r="K182" s="174">
        <f t="shared" si="16"/>
        <v>0</v>
      </c>
      <c r="L182" s="165"/>
      <c r="M182" s="175"/>
      <c r="N182" s="176"/>
      <c r="O182" s="174">
        <f t="shared" si="17"/>
        <v>0</v>
      </c>
      <c r="P182" s="176"/>
      <c r="Q182" s="176"/>
      <c r="R182" s="177"/>
      <c r="S182" s="174" t="str">
        <f t="shared" si="18"/>
        <v/>
      </c>
      <c r="T182" s="174" t="str">
        <f t="shared" si="19"/>
        <v/>
      </c>
      <c r="U182" s="186"/>
    </row>
    <row r="183" ht="28.5" customHeight="1" spans="1:21">
      <c r="A183" s="36">
        <v>179</v>
      </c>
      <c r="B183" s="165"/>
      <c r="C183" s="165"/>
      <c r="D183" s="167"/>
      <c r="E183" s="165"/>
      <c r="F183" s="165"/>
      <c r="G183" s="165"/>
      <c r="H183" s="165"/>
      <c r="I183" s="165"/>
      <c r="J183" s="177"/>
      <c r="K183" s="174">
        <f t="shared" si="16"/>
        <v>0</v>
      </c>
      <c r="L183" s="165"/>
      <c r="M183" s="175"/>
      <c r="N183" s="176"/>
      <c r="O183" s="174">
        <f t="shared" si="17"/>
        <v>0</v>
      </c>
      <c r="P183" s="176"/>
      <c r="Q183" s="176"/>
      <c r="R183" s="177"/>
      <c r="S183" s="174" t="str">
        <f t="shared" si="18"/>
        <v/>
      </c>
      <c r="T183" s="174" t="str">
        <f t="shared" si="19"/>
        <v/>
      </c>
      <c r="U183" s="186"/>
    </row>
    <row r="184" ht="28.5" customHeight="1" spans="1:21">
      <c r="A184" s="36">
        <v>180</v>
      </c>
      <c r="B184" s="165"/>
      <c r="C184" s="165"/>
      <c r="D184" s="167"/>
      <c r="E184" s="165"/>
      <c r="F184" s="165"/>
      <c r="G184" s="165"/>
      <c r="H184" s="165"/>
      <c r="I184" s="165"/>
      <c r="J184" s="177"/>
      <c r="K184" s="174">
        <f t="shared" si="16"/>
        <v>0</v>
      </c>
      <c r="L184" s="165"/>
      <c r="M184" s="175"/>
      <c r="N184" s="176"/>
      <c r="O184" s="174">
        <f t="shared" si="17"/>
        <v>0</v>
      </c>
      <c r="P184" s="176"/>
      <c r="Q184" s="176"/>
      <c r="R184" s="177"/>
      <c r="S184" s="174" t="str">
        <f t="shared" si="18"/>
        <v/>
      </c>
      <c r="T184" s="174" t="str">
        <f t="shared" si="19"/>
        <v/>
      </c>
      <c r="U184" s="186"/>
    </row>
    <row r="185" ht="28.5" customHeight="1" spans="1:21">
      <c r="A185" s="36">
        <v>181</v>
      </c>
      <c r="B185" s="165"/>
      <c r="C185" s="165"/>
      <c r="D185" s="167"/>
      <c r="E185" s="165"/>
      <c r="F185" s="165"/>
      <c r="G185" s="165"/>
      <c r="H185" s="165"/>
      <c r="I185" s="165"/>
      <c r="J185" s="177"/>
      <c r="K185" s="174">
        <f t="shared" si="16"/>
        <v>0</v>
      </c>
      <c r="L185" s="165"/>
      <c r="M185" s="175"/>
      <c r="N185" s="176"/>
      <c r="O185" s="174">
        <f t="shared" si="17"/>
        <v>0</v>
      </c>
      <c r="P185" s="176"/>
      <c r="Q185" s="176"/>
      <c r="R185" s="177"/>
      <c r="S185" s="174" t="str">
        <f t="shared" si="18"/>
        <v/>
      </c>
      <c r="T185" s="174" t="str">
        <f t="shared" si="19"/>
        <v/>
      </c>
      <c r="U185" s="186"/>
    </row>
    <row r="186" ht="28.5" customHeight="1" spans="1:21">
      <c r="A186" s="36">
        <v>182</v>
      </c>
      <c r="B186" s="165"/>
      <c r="C186" s="165"/>
      <c r="D186" s="167"/>
      <c r="E186" s="165"/>
      <c r="F186" s="165"/>
      <c r="G186" s="165"/>
      <c r="H186" s="165"/>
      <c r="I186" s="165"/>
      <c r="J186" s="177"/>
      <c r="K186" s="174">
        <f t="shared" ref="K186:K217" si="20">H186/60*I186*J186</f>
        <v>0</v>
      </c>
      <c r="L186" s="165"/>
      <c r="M186" s="175"/>
      <c r="N186" s="176"/>
      <c r="O186" s="174">
        <f t="shared" ref="O186:O217" si="21">H186/60*L186*M186*N186</f>
        <v>0</v>
      </c>
      <c r="P186" s="176"/>
      <c r="Q186" s="176"/>
      <c r="R186" s="177"/>
      <c r="S186" s="174" t="str">
        <f t="shared" ref="S186:S217" si="22">IFERROR(Q186*10000*0.9/R186/300/20/60*H186,"")</f>
        <v/>
      </c>
      <c r="T186" s="174" t="str">
        <f t="shared" ref="T186:T217" si="23">IFERROR((K186+O186+S186)/H186*60,"")</f>
        <v/>
      </c>
      <c r="U186" s="186"/>
    </row>
    <row r="187" ht="28.5" customHeight="1" spans="1:21">
      <c r="A187" s="36">
        <v>183</v>
      </c>
      <c r="B187" s="165"/>
      <c r="C187" s="165"/>
      <c r="D187" s="167"/>
      <c r="E187" s="165"/>
      <c r="F187" s="165"/>
      <c r="G187" s="165"/>
      <c r="H187" s="165"/>
      <c r="I187" s="165"/>
      <c r="J187" s="177"/>
      <c r="K187" s="174">
        <f t="shared" si="20"/>
        <v>0</v>
      </c>
      <c r="L187" s="165"/>
      <c r="M187" s="175"/>
      <c r="N187" s="176"/>
      <c r="O187" s="174">
        <f t="shared" si="21"/>
        <v>0</v>
      </c>
      <c r="P187" s="176"/>
      <c r="Q187" s="176"/>
      <c r="R187" s="177"/>
      <c r="S187" s="174" t="str">
        <f t="shared" si="22"/>
        <v/>
      </c>
      <c r="T187" s="174" t="str">
        <f t="shared" si="23"/>
        <v/>
      </c>
      <c r="U187" s="186"/>
    </row>
    <row r="188" ht="28.5" customHeight="1" spans="1:21">
      <c r="A188" s="36">
        <v>184</v>
      </c>
      <c r="B188" s="165"/>
      <c r="C188" s="165"/>
      <c r="D188" s="167"/>
      <c r="E188" s="165"/>
      <c r="F188" s="165"/>
      <c r="G188" s="165"/>
      <c r="H188" s="165"/>
      <c r="I188" s="165"/>
      <c r="J188" s="177"/>
      <c r="K188" s="174">
        <f t="shared" si="20"/>
        <v>0</v>
      </c>
      <c r="L188" s="165"/>
      <c r="M188" s="175"/>
      <c r="N188" s="176"/>
      <c r="O188" s="174">
        <f t="shared" si="21"/>
        <v>0</v>
      </c>
      <c r="P188" s="176"/>
      <c r="Q188" s="176"/>
      <c r="R188" s="177"/>
      <c r="S188" s="174" t="str">
        <f t="shared" si="22"/>
        <v/>
      </c>
      <c r="T188" s="174" t="str">
        <f t="shared" si="23"/>
        <v/>
      </c>
      <c r="U188" s="186"/>
    </row>
    <row r="189" ht="28.5" customHeight="1" spans="1:21">
      <c r="A189" s="36">
        <v>185</v>
      </c>
      <c r="B189" s="165"/>
      <c r="C189" s="165"/>
      <c r="D189" s="167"/>
      <c r="E189" s="165"/>
      <c r="F189" s="165"/>
      <c r="G189" s="165"/>
      <c r="H189" s="165"/>
      <c r="I189" s="165"/>
      <c r="J189" s="177"/>
      <c r="K189" s="174">
        <f t="shared" si="20"/>
        <v>0</v>
      </c>
      <c r="L189" s="165"/>
      <c r="M189" s="175"/>
      <c r="N189" s="176"/>
      <c r="O189" s="174">
        <f t="shared" si="21"/>
        <v>0</v>
      </c>
      <c r="P189" s="176"/>
      <c r="Q189" s="176"/>
      <c r="R189" s="177"/>
      <c r="S189" s="174" t="str">
        <f t="shared" si="22"/>
        <v/>
      </c>
      <c r="T189" s="174" t="str">
        <f t="shared" si="23"/>
        <v/>
      </c>
      <c r="U189" s="186"/>
    </row>
    <row r="190" ht="28.5" customHeight="1" spans="1:21">
      <c r="A190" s="36">
        <v>186</v>
      </c>
      <c r="B190" s="165"/>
      <c r="C190" s="165"/>
      <c r="D190" s="167"/>
      <c r="E190" s="165"/>
      <c r="F190" s="165"/>
      <c r="G190" s="165"/>
      <c r="H190" s="165"/>
      <c r="I190" s="165"/>
      <c r="J190" s="177"/>
      <c r="K190" s="174">
        <f t="shared" si="20"/>
        <v>0</v>
      </c>
      <c r="L190" s="165"/>
      <c r="M190" s="175"/>
      <c r="N190" s="176"/>
      <c r="O190" s="174">
        <f t="shared" si="21"/>
        <v>0</v>
      </c>
      <c r="P190" s="176"/>
      <c r="Q190" s="176"/>
      <c r="R190" s="177"/>
      <c r="S190" s="174" t="str">
        <f t="shared" si="22"/>
        <v/>
      </c>
      <c r="T190" s="174" t="str">
        <f t="shared" si="23"/>
        <v/>
      </c>
      <c r="U190" s="186"/>
    </row>
    <row r="191" ht="28.5" customHeight="1" spans="1:21">
      <c r="A191" s="36">
        <v>187</v>
      </c>
      <c r="B191" s="165"/>
      <c r="C191" s="165"/>
      <c r="D191" s="167"/>
      <c r="E191" s="165"/>
      <c r="F191" s="165"/>
      <c r="G191" s="165"/>
      <c r="H191" s="165"/>
      <c r="I191" s="165"/>
      <c r="J191" s="177"/>
      <c r="K191" s="174">
        <f t="shared" si="20"/>
        <v>0</v>
      </c>
      <c r="L191" s="165"/>
      <c r="M191" s="175"/>
      <c r="N191" s="176"/>
      <c r="O191" s="174">
        <f t="shared" si="21"/>
        <v>0</v>
      </c>
      <c r="P191" s="176"/>
      <c r="Q191" s="176"/>
      <c r="R191" s="177"/>
      <c r="S191" s="174" t="str">
        <f t="shared" si="22"/>
        <v/>
      </c>
      <c r="T191" s="174" t="str">
        <f t="shared" si="23"/>
        <v/>
      </c>
      <c r="U191" s="186"/>
    </row>
    <row r="192" ht="28.5" customHeight="1" spans="1:21">
      <c r="A192" s="36">
        <v>188</v>
      </c>
      <c r="B192" s="165"/>
      <c r="C192" s="165"/>
      <c r="D192" s="167"/>
      <c r="E192" s="165"/>
      <c r="F192" s="165"/>
      <c r="G192" s="165"/>
      <c r="H192" s="165"/>
      <c r="I192" s="165"/>
      <c r="J192" s="177"/>
      <c r="K192" s="174">
        <f t="shared" si="20"/>
        <v>0</v>
      </c>
      <c r="L192" s="165"/>
      <c r="M192" s="175"/>
      <c r="N192" s="176"/>
      <c r="O192" s="174">
        <f t="shared" si="21"/>
        <v>0</v>
      </c>
      <c r="P192" s="176"/>
      <c r="Q192" s="176"/>
      <c r="R192" s="177"/>
      <c r="S192" s="174" t="str">
        <f t="shared" si="22"/>
        <v/>
      </c>
      <c r="T192" s="174" t="str">
        <f t="shared" si="23"/>
        <v/>
      </c>
      <c r="U192" s="186"/>
    </row>
    <row r="193" ht="28.5" customHeight="1" spans="1:21">
      <c r="A193" s="36">
        <v>189</v>
      </c>
      <c r="B193" s="165"/>
      <c r="C193" s="165"/>
      <c r="D193" s="167"/>
      <c r="E193" s="165"/>
      <c r="F193" s="165"/>
      <c r="G193" s="165"/>
      <c r="H193" s="165"/>
      <c r="I193" s="165"/>
      <c r="J193" s="177"/>
      <c r="K193" s="174">
        <f t="shared" si="20"/>
        <v>0</v>
      </c>
      <c r="L193" s="165"/>
      <c r="M193" s="175"/>
      <c r="N193" s="176"/>
      <c r="O193" s="174">
        <f t="shared" si="21"/>
        <v>0</v>
      </c>
      <c r="P193" s="176"/>
      <c r="Q193" s="176"/>
      <c r="R193" s="177"/>
      <c r="S193" s="174" t="str">
        <f t="shared" si="22"/>
        <v/>
      </c>
      <c r="T193" s="174" t="str">
        <f t="shared" si="23"/>
        <v/>
      </c>
      <c r="U193" s="186"/>
    </row>
    <row r="194" ht="28.5" customHeight="1" spans="1:21">
      <c r="A194" s="36">
        <v>190</v>
      </c>
      <c r="B194" s="165"/>
      <c r="C194" s="165"/>
      <c r="D194" s="167"/>
      <c r="E194" s="165"/>
      <c r="F194" s="165"/>
      <c r="G194" s="165"/>
      <c r="H194" s="165"/>
      <c r="I194" s="165"/>
      <c r="J194" s="177"/>
      <c r="K194" s="174">
        <f t="shared" si="20"/>
        <v>0</v>
      </c>
      <c r="L194" s="165"/>
      <c r="M194" s="175"/>
      <c r="N194" s="176"/>
      <c r="O194" s="174">
        <f t="shared" si="21"/>
        <v>0</v>
      </c>
      <c r="P194" s="176"/>
      <c r="Q194" s="176"/>
      <c r="R194" s="177"/>
      <c r="S194" s="174" t="str">
        <f t="shared" si="22"/>
        <v/>
      </c>
      <c r="T194" s="174" t="str">
        <f t="shared" si="23"/>
        <v/>
      </c>
      <c r="U194" s="186"/>
    </row>
    <row r="195" ht="28.5" customHeight="1" spans="1:21">
      <c r="A195" s="36">
        <v>191</v>
      </c>
      <c r="B195" s="165"/>
      <c r="C195" s="165"/>
      <c r="D195" s="167"/>
      <c r="E195" s="165"/>
      <c r="F195" s="165"/>
      <c r="G195" s="165"/>
      <c r="H195" s="165"/>
      <c r="I195" s="165"/>
      <c r="J195" s="177"/>
      <c r="K195" s="174">
        <f t="shared" si="20"/>
        <v>0</v>
      </c>
      <c r="L195" s="165"/>
      <c r="M195" s="175"/>
      <c r="N195" s="176"/>
      <c r="O195" s="174">
        <f t="shared" si="21"/>
        <v>0</v>
      </c>
      <c r="P195" s="176"/>
      <c r="Q195" s="176"/>
      <c r="R195" s="177"/>
      <c r="S195" s="174" t="str">
        <f t="shared" si="22"/>
        <v/>
      </c>
      <c r="T195" s="174" t="str">
        <f t="shared" si="23"/>
        <v/>
      </c>
      <c r="U195" s="186"/>
    </row>
    <row r="196" ht="28.5" customHeight="1" spans="1:21">
      <c r="A196" s="36">
        <v>192</v>
      </c>
      <c r="B196" s="165"/>
      <c r="C196" s="165"/>
      <c r="D196" s="167"/>
      <c r="E196" s="165"/>
      <c r="F196" s="165"/>
      <c r="G196" s="165"/>
      <c r="H196" s="165"/>
      <c r="I196" s="165"/>
      <c r="J196" s="177"/>
      <c r="K196" s="174">
        <f t="shared" si="20"/>
        <v>0</v>
      </c>
      <c r="L196" s="165"/>
      <c r="M196" s="175"/>
      <c r="N196" s="176"/>
      <c r="O196" s="174">
        <f t="shared" si="21"/>
        <v>0</v>
      </c>
      <c r="P196" s="176"/>
      <c r="Q196" s="176"/>
      <c r="R196" s="177"/>
      <c r="S196" s="174" t="str">
        <f t="shared" si="22"/>
        <v/>
      </c>
      <c r="T196" s="174" t="str">
        <f t="shared" si="23"/>
        <v/>
      </c>
      <c r="U196" s="186"/>
    </row>
    <row r="197" ht="28.5" customHeight="1" spans="1:21">
      <c r="A197" s="36">
        <v>193</v>
      </c>
      <c r="B197" s="165"/>
      <c r="C197" s="165"/>
      <c r="D197" s="167"/>
      <c r="E197" s="165"/>
      <c r="F197" s="165"/>
      <c r="G197" s="165"/>
      <c r="H197" s="165"/>
      <c r="I197" s="165"/>
      <c r="J197" s="177"/>
      <c r="K197" s="174">
        <f t="shared" si="20"/>
        <v>0</v>
      </c>
      <c r="L197" s="165"/>
      <c r="M197" s="175"/>
      <c r="N197" s="176"/>
      <c r="O197" s="174">
        <f t="shared" si="21"/>
        <v>0</v>
      </c>
      <c r="P197" s="176"/>
      <c r="Q197" s="176"/>
      <c r="R197" s="177"/>
      <c r="S197" s="174" t="str">
        <f t="shared" si="22"/>
        <v/>
      </c>
      <c r="T197" s="174" t="str">
        <f t="shared" si="23"/>
        <v/>
      </c>
      <c r="U197" s="186"/>
    </row>
    <row r="198" ht="28.5" customHeight="1" spans="1:21">
      <c r="A198" s="36">
        <v>194</v>
      </c>
      <c r="B198" s="165"/>
      <c r="C198" s="165"/>
      <c r="D198" s="167"/>
      <c r="E198" s="165"/>
      <c r="F198" s="165"/>
      <c r="G198" s="165"/>
      <c r="H198" s="165"/>
      <c r="I198" s="165"/>
      <c r="J198" s="177"/>
      <c r="K198" s="174">
        <f t="shared" si="20"/>
        <v>0</v>
      </c>
      <c r="L198" s="165"/>
      <c r="M198" s="175"/>
      <c r="N198" s="176"/>
      <c r="O198" s="174">
        <f t="shared" si="21"/>
        <v>0</v>
      </c>
      <c r="P198" s="176"/>
      <c r="Q198" s="176"/>
      <c r="R198" s="177"/>
      <c r="S198" s="174" t="str">
        <f t="shared" si="22"/>
        <v/>
      </c>
      <c r="T198" s="174" t="str">
        <f t="shared" si="23"/>
        <v/>
      </c>
      <c r="U198" s="186"/>
    </row>
    <row r="199" ht="28.5" customHeight="1" spans="1:21">
      <c r="A199" s="36">
        <v>195</v>
      </c>
      <c r="B199" s="165"/>
      <c r="C199" s="165"/>
      <c r="D199" s="167"/>
      <c r="E199" s="165"/>
      <c r="F199" s="165"/>
      <c r="G199" s="165"/>
      <c r="H199" s="165"/>
      <c r="I199" s="165"/>
      <c r="J199" s="177"/>
      <c r="K199" s="174">
        <f t="shared" si="20"/>
        <v>0</v>
      </c>
      <c r="L199" s="165"/>
      <c r="M199" s="175"/>
      <c r="N199" s="176"/>
      <c r="O199" s="174">
        <f t="shared" si="21"/>
        <v>0</v>
      </c>
      <c r="P199" s="176"/>
      <c r="Q199" s="176"/>
      <c r="R199" s="177"/>
      <c r="S199" s="174" t="str">
        <f t="shared" si="22"/>
        <v/>
      </c>
      <c r="T199" s="174" t="str">
        <f t="shared" si="23"/>
        <v/>
      </c>
      <c r="U199" s="186"/>
    </row>
    <row r="200" ht="28.5" customHeight="1" spans="1:21">
      <c r="A200" s="36">
        <v>196</v>
      </c>
      <c r="B200" s="165"/>
      <c r="C200" s="165"/>
      <c r="D200" s="167"/>
      <c r="E200" s="165"/>
      <c r="F200" s="165"/>
      <c r="G200" s="165"/>
      <c r="H200" s="165"/>
      <c r="I200" s="165"/>
      <c r="J200" s="177"/>
      <c r="K200" s="174">
        <f t="shared" si="20"/>
        <v>0</v>
      </c>
      <c r="L200" s="165"/>
      <c r="M200" s="175"/>
      <c r="N200" s="176"/>
      <c r="O200" s="174">
        <f t="shared" si="21"/>
        <v>0</v>
      </c>
      <c r="P200" s="176"/>
      <c r="Q200" s="176"/>
      <c r="R200" s="177"/>
      <c r="S200" s="174" t="str">
        <f t="shared" si="22"/>
        <v/>
      </c>
      <c r="T200" s="174" t="str">
        <f t="shared" si="23"/>
        <v/>
      </c>
      <c r="U200" s="186"/>
    </row>
    <row r="201" ht="28.5" customHeight="1" spans="1:21">
      <c r="A201" s="36">
        <v>197</v>
      </c>
      <c r="B201" s="165"/>
      <c r="C201" s="165"/>
      <c r="D201" s="167"/>
      <c r="E201" s="165"/>
      <c r="F201" s="165"/>
      <c r="G201" s="165"/>
      <c r="H201" s="165"/>
      <c r="I201" s="165"/>
      <c r="J201" s="177"/>
      <c r="K201" s="174">
        <f t="shared" si="20"/>
        <v>0</v>
      </c>
      <c r="L201" s="165"/>
      <c r="M201" s="175"/>
      <c r="N201" s="176"/>
      <c r="O201" s="174">
        <f t="shared" si="21"/>
        <v>0</v>
      </c>
      <c r="P201" s="176"/>
      <c r="Q201" s="176"/>
      <c r="R201" s="177"/>
      <c r="S201" s="174" t="str">
        <f t="shared" si="22"/>
        <v/>
      </c>
      <c r="T201" s="174" t="str">
        <f t="shared" si="23"/>
        <v/>
      </c>
      <c r="U201" s="186"/>
    </row>
    <row r="202" ht="28.5" customHeight="1" spans="1:21">
      <c r="A202" s="36">
        <v>198</v>
      </c>
      <c r="B202" s="165"/>
      <c r="C202" s="165"/>
      <c r="D202" s="167"/>
      <c r="E202" s="165"/>
      <c r="F202" s="165"/>
      <c r="G202" s="165"/>
      <c r="H202" s="165"/>
      <c r="I202" s="165"/>
      <c r="J202" s="177"/>
      <c r="K202" s="174">
        <f t="shared" si="20"/>
        <v>0</v>
      </c>
      <c r="L202" s="165"/>
      <c r="M202" s="175"/>
      <c r="N202" s="176"/>
      <c r="O202" s="174">
        <f t="shared" si="21"/>
        <v>0</v>
      </c>
      <c r="P202" s="176"/>
      <c r="Q202" s="176"/>
      <c r="R202" s="177"/>
      <c r="S202" s="174" t="str">
        <f t="shared" si="22"/>
        <v/>
      </c>
      <c r="T202" s="174" t="str">
        <f t="shared" si="23"/>
        <v/>
      </c>
      <c r="U202" s="186"/>
    </row>
    <row r="203" ht="28.5" customHeight="1" spans="1:21">
      <c r="A203" s="36">
        <v>199</v>
      </c>
      <c r="B203" s="165"/>
      <c r="C203" s="165"/>
      <c r="D203" s="167"/>
      <c r="E203" s="165"/>
      <c r="F203" s="165"/>
      <c r="G203" s="165"/>
      <c r="H203" s="165"/>
      <c r="I203" s="165"/>
      <c r="J203" s="177"/>
      <c r="K203" s="174">
        <f t="shared" si="20"/>
        <v>0</v>
      </c>
      <c r="L203" s="165"/>
      <c r="M203" s="175"/>
      <c r="N203" s="176"/>
      <c r="O203" s="174">
        <f t="shared" si="21"/>
        <v>0</v>
      </c>
      <c r="P203" s="176"/>
      <c r="Q203" s="176"/>
      <c r="R203" s="177"/>
      <c r="S203" s="174" t="str">
        <f t="shared" si="22"/>
        <v/>
      </c>
      <c r="T203" s="174" t="str">
        <f t="shared" si="23"/>
        <v/>
      </c>
      <c r="U203" s="186"/>
    </row>
    <row r="204" ht="28.5" customHeight="1" spans="1:21">
      <c r="A204" s="36">
        <v>200</v>
      </c>
      <c r="B204" s="165"/>
      <c r="C204" s="165"/>
      <c r="D204" s="167"/>
      <c r="E204" s="165"/>
      <c r="F204" s="165"/>
      <c r="G204" s="165"/>
      <c r="H204" s="165"/>
      <c r="I204" s="165"/>
      <c r="J204" s="177"/>
      <c r="K204" s="174">
        <f t="shared" si="20"/>
        <v>0</v>
      </c>
      <c r="L204" s="165"/>
      <c r="M204" s="175"/>
      <c r="N204" s="176"/>
      <c r="O204" s="174">
        <f t="shared" si="21"/>
        <v>0</v>
      </c>
      <c r="P204" s="176"/>
      <c r="Q204" s="176"/>
      <c r="R204" s="177"/>
      <c r="S204" s="174" t="str">
        <f t="shared" si="22"/>
        <v/>
      </c>
      <c r="T204" s="174" t="str">
        <f t="shared" si="23"/>
        <v/>
      </c>
      <c r="U204" s="186"/>
    </row>
    <row r="205" ht="28.5" customHeight="1" spans="1:21">
      <c r="A205" s="36">
        <v>201</v>
      </c>
      <c r="B205" s="165"/>
      <c r="C205" s="165"/>
      <c r="D205" s="167"/>
      <c r="E205" s="165"/>
      <c r="F205" s="165"/>
      <c r="G205" s="165"/>
      <c r="H205" s="165"/>
      <c r="I205" s="165"/>
      <c r="J205" s="177"/>
      <c r="K205" s="174">
        <f t="shared" si="20"/>
        <v>0</v>
      </c>
      <c r="L205" s="165"/>
      <c r="M205" s="175"/>
      <c r="N205" s="176"/>
      <c r="O205" s="174">
        <f t="shared" si="21"/>
        <v>0</v>
      </c>
      <c r="P205" s="176"/>
      <c r="Q205" s="176"/>
      <c r="R205" s="177"/>
      <c r="S205" s="174" t="str">
        <f t="shared" si="22"/>
        <v/>
      </c>
      <c r="T205" s="174" t="str">
        <f t="shared" si="23"/>
        <v/>
      </c>
      <c r="U205" s="186"/>
    </row>
    <row r="206" ht="28.5" customHeight="1" spans="1:21">
      <c r="A206" s="36">
        <v>202</v>
      </c>
      <c r="B206" s="165"/>
      <c r="C206" s="165"/>
      <c r="D206" s="167"/>
      <c r="E206" s="165"/>
      <c r="F206" s="165"/>
      <c r="G206" s="165"/>
      <c r="H206" s="165"/>
      <c r="I206" s="165"/>
      <c r="J206" s="177"/>
      <c r="K206" s="174">
        <f t="shared" si="20"/>
        <v>0</v>
      </c>
      <c r="L206" s="165"/>
      <c r="M206" s="175"/>
      <c r="N206" s="176"/>
      <c r="O206" s="174">
        <f t="shared" si="21"/>
        <v>0</v>
      </c>
      <c r="P206" s="176"/>
      <c r="Q206" s="176"/>
      <c r="R206" s="177"/>
      <c r="S206" s="174" t="str">
        <f t="shared" si="22"/>
        <v/>
      </c>
      <c r="T206" s="174" t="str">
        <f t="shared" si="23"/>
        <v/>
      </c>
      <c r="U206" s="186"/>
    </row>
    <row r="207" ht="28.5" customHeight="1" spans="1:21">
      <c r="A207" s="36">
        <v>203</v>
      </c>
      <c r="B207" s="165"/>
      <c r="C207" s="165"/>
      <c r="D207" s="167"/>
      <c r="E207" s="165"/>
      <c r="F207" s="165"/>
      <c r="G207" s="165"/>
      <c r="H207" s="165"/>
      <c r="I207" s="165"/>
      <c r="J207" s="177"/>
      <c r="K207" s="174">
        <f t="shared" si="20"/>
        <v>0</v>
      </c>
      <c r="L207" s="165"/>
      <c r="M207" s="175"/>
      <c r="N207" s="176"/>
      <c r="O207" s="174">
        <f t="shared" si="21"/>
        <v>0</v>
      </c>
      <c r="P207" s="176"/>
      <c r="Q207" s="176"/>
      <c r="R207" s="177"/>
      <c r="S207" s="174" t="str">
        <f t="shared" si="22"/>
        <v/>
      </c>
      <c r="T207" s="174" t="str">
        <f t="shared" si="23"/>
        <v/>
      </c>
      <c r="U207" s="186"/>
    </row>
    <row r="208" ht="28.5" customHeight="1" spans="1:21">
      <c r="A208" s="36">
        <v>204</v>
      </c>
      <c r="B208" s="165"/>
      <c r="C208" s="165"/>
      <c r="D208" s="167"/>
      <c r="E208" s="165"/>
      <c r="F208" s="165"/>
      <c r="G208" s="165"/>
      <c r="H208" s="165"/>
      <c r="I208" s="165"/>
      <c r="J208" s="177"/>
      <c r="K208" s="174">
        <f t="shared" si="20"/>
        <v>0</v>
      </c>
      <c r="L208" s="165"/>
      <c r="M208" s="175"/>
      <c r="N208" s="176"/>
      <c r="O208" s="174">
        <f t="shared" si="21"/>
        <v>0</v>
      </c>
      <c r="P208" s="176"/>
      <c r="Q208" s="176"/>
      <c r="R208" s="177"/>
      <c r="S208" s="174" t="str">
        <f t="shared" si="22"/>
        <v/>
      </c>
      <c r="T208" s="174" t="str">
        <f t="shared" si="23"/>
        <v/>
      </c>
      <c r="U208" s="186"/>
    </row>
    <row r="209" ht="28.5" customHeight="1" spans="1:21">
      <c r="A209" s="36">
        <v>205</v>
      </c>
      <c r="B209" s="165"/>
      <c r="C209" s="165"/>
      <c r="D209" s="167"/>
      <c r="E209" s="165"/>
      <c r="F209" s="165"/>
      <c r="G209" s="165"/>
      <c r="H209" s="165"/>
      <c r="I209" s="165"/>
      <c r="J209" s="177"/>
      <c r="K209" s="174">
        <f t="shared" si="20"/>
        <v>0</v>
      </c>
      <c r="L209" s="165"/>
      <c r="M209" s="175"/>
      <c r="N209" s="176"/>
      <c r="O209" s="174">
        <f t="shared" si="21"/>
        <v>0</v>
      </c>
      <c r="P209" s="176"/>
      <c r="Q209" s="176"/>
      <c r="R209" s="177"/>
      <c r="S209" s="174" t="str">
        <f t="shared" si="22"/>
        <v/>
      </c>
      <c r="T209" s="174" t="str">
        <f t="shared" si="23"/>
        <v/>
      </c>
      <c r="U209" s="186"/>
    </row>
    <row r="210" ht="28.5" customHeight="1" spans="1:21">
      <c r="A210" s="36">
        <v>206</v>
      </c>
      <c r="B210" s="165"/>
      <c r="C210" s="165"/>
      <c r="D210" s="167"/>
      <c r="E210" s="165"/>
      <c r="F210" s="165"/>
      <c r="G210" s="165"/>
      <c r="H210" s="165"/>
      <c r="I210" s="165"/>
      <c r="J210" s="177"/>
      <c r="K210" s="174">
        <f t="shared" si="20"/>
        <v>0</v>
      </c>
      <c r="L210" s="165"/>
      <c r="M210" s="175"/>
      <c r="N210" s="176"/>
      <c r="O210" s="174">
        <f t="shared" si="21"/>
        <v>0</v>
      </c>
      <c r="P210" s="176"/>
      <c r="Q210" s="176"/>
      <c r="R210" s="177"/>
      <c r="S210" s="174" t="str">
        <f t="shared" si="22"/>
        <v/>
      </c>
      <c r="T210" s="174" t="str">
        <f t="shared" si="23"/>
        <v/>
      </c>
      <c r="U210" s="186"/>
    </row>
    <row r="211" ht="28.5" customHeight="1" spans="1:21">
      <c r="A211" s="36">
        <v>207</v>
      </c>
      <c r="B211" s="165"/>
      <c r="C211" s="165"/>
      <c r="D211" s="167"/>
      <c r="E211" s="165"/>
      <c r="F211" s="165"/>
      <c r="G211" s="165"/>
      <c r="H211" s="165"/>
      <c r="I211" s="165"/>
      <c r="J211" s="177"/>
      <c r="K211" s="174">
        <f t="shared" si="20"/>
        <v>0</v>
      </c>
      <c r="L211" s="165"/>
      <c r="M211" s="175"/>
      <c r="N211" s="176"/>
      <c r="O211" s="174">
        <f t="shared" si="21"/>
        <v>0</v>
      </c>
      <c r="P211" s="176"/>
      <c r="Q211" s="176"/>
      <c r="R211" s="177"/>
      <c r="S211" s="174" t="str">
        <f t="shared" si="22"/>
        <v/>
      </c>
      <c r="T211" s="174" t="str">
        <f t="shared" si="23"/>
        <v/>
      </c>
      <c r="U211" s="186"/>
    </row>
    <row r="212" ht="28.5" customHeight="1" spans="1:21">
      <c r="A212" s="36">
        <v>208</v>
      </c>
      <c r="B212" s="165"/>
      <c r="C212" s="165"/>
      <c r="D212" s="167"/>
      <c r="E212" s="165"/>
      <c r="F212" s="165"/>
      <c r="G212" s="165"/>
      <c r="H212" s="165"/>
      <c r="I212" s="165"/>
      <c r="J212" s="177"/>
      <c r="K212" s="174">
        <f t="shared" si="20"/>
        <v>0</v>
      </c>
      <c r="L212" s="165"/>
      <c r="M212" s="175"/>
      <c r="N212" s="176"/>
      <c r="O212" s="174">
        <f t="shared" si="21"/>
        <v>0</v>
      </c>
      <c r="P212" s="176"/>
      <c r="Q212" s="176"/>
      <c r="R212" s="177"/>
      <c r="S212" s="174" t="str">
        <f t="shared" si="22"/>
        <v/>
      </c>
      <c r="T212" s="174" t="str">
        <f t="shared" si="23"/>
        <v/>
      </c>
      <c r="U212" s="186"/>
    </row>
    <row r="213" ht="28.5" customHeight="1" spans="1:21">
      <c r="A213" s="36">
        <v>209</v>
      </c>
      <c r="B213" s="165"/>
      <c r="C213" s="165"/>
      <c r="D213" s="167"/>
      <c r="E213" s="165"/>
      <c r="F213" s="165"/>
      <c r="G213" s="165"/>
      <c r="H213" s="165"/>
      <c r="I213" s="165"/>
      <c r="J213" s="177"/>
      <c r="K213" s="174">
        <f t="shared" si="20"/>
        <v>0</v>
      </c>
      <c r="L213" s="165"/>
      <c r="M213" s="175"/>
      <c r="N213" s="176"/>
      <c r="O213" s="174">
        <f t="shared" si="21"/>
        <v>0</v>
      </c>
      <c r="P213" s="176"/>
      <c r="Q213" s="176"/>
      <c r="R213" s="177"/>
      <c r="S213" s="174" t="str">
        <f t="shared" si="22"/>
        <v/>
      </c>
      <c r="T213" s="174" t="str">
        <f t="shared" si="23"/>
        <v/>
      </c>
      <c r="U213" s="186"/>
    </row>
    <row r="214" ht="28.5" customHeight="1" spans="1:21">
      <c r="A214" s="36">
        <v>210</v>
      </c>
      <c r="B214" s="165"/>
      <c r="C214" s="165"/>
      <c r="D214" s="167"/>
      <c r="E214" s="165"/>
      <c r="F214" s="165"/>
      <c r="G214" s="165"/>
      <c r="H214" s="165"/>
      <c r="I214" s="165"/>
      <c r="J214" s="177"/>
      <c r="K214" s="174">
        <f t="shared" si="20"/>
        <v>0</v>
      </c>
      <c r="L214" s="165"/>
      <c r="M214" s="175"/>
      <c r="N214" s="176"/>
      <c r="O214" s="174">
        <f t="shared" si="21"/>
        <v>0</v>
      </c>
      <c r="P214" s="176"/>
      <c r="Q214" s="176"/>
      <c r="R214" s="177"/>
      <c r="S214" s="174" t="str">
        <f t="shared" si="22"/>
        <v/>
      </c>
      <c r="T214" s="174" t="str">
        <f t="shared" si="23"/>
        <v/>
      </c>
      <c r="U214" s="186"/>
    </row>
    <row r="215" ht="28.5" customHeight="1" spans="1:21">
      <c r="A215" s="36">
        <v>211</v>
      </c>
      <c r="B215" s="165"/>
      <c r="C215" s="165"/>
      <c r="D215" s="167"/>
      <c r="E215" s="165"/>
      <c r="F215" s="165"/>
      <c r="G215" s="165"/>
      <c r="H215" s="165"/>
      <c r="I215" s="165"/>
      <c r="J215" s="177"/>
      <c r="K215" s="174">
        <f t="shared" si="20"/>
        <v>0</v>
      </c>
      <c r="L215" s="165"/>
      <c r="M215" s="175"/>
      <c r="N215" s="176"/>
      <c r="O215" s="174">
        <f t="shared" si="21"/>
        <v>0</v>
      </c>
      <c r="P215" s="176"/>
      <c r="Q215" s="176"/>
      <c r="R215" s="177"/>
      <c r="S215" s="174" t="str">
        <f t="shared" si="22"/>
        <v/>
      </c>
      <c r="T215" s="174" t="str">
        <f t="shared" si="23"/>
        <v/>
      </c>
      <c r="U215" s="186"/>
    </row>
    <row r="216" ht="28.5" customHeight="1" spans="1:21">
      <c r="A216" s="36">
        <v>212</v>
      </c>
      <c r="B216" s="165"/>
      <c r="C216" s="165"/>
      <c r="D216" s="167"/>
      <c r="E216" s="165"/>
      <c r="F216" s="165"/>
      <c r="G216" s="165"/>
      <c r="H216" s="165"/>
      <c r="I216" s="165"/>
      <c r="J216" s="177"/>
      <c r="K216" s="174">
        <f t="shared" si="20"/>
        <v>0</v>
      </c>
      <c r="L216" s="165"/>
      <c r="M216" s="175"/>
      <c r="N216" s="176"/>
      <c r="O216" s="174">
        <f t="shared" si="21"/>
        <v>0</v>
      </c>
      <c r="P216" s="176"/>
      <c r="Q216" s="176"/>
      <c r="R216" s="177"/>
      <c r="S216" s="174" t="str">
        <f t="shared" si="22"/>
        <v/>
      </c>
      <c r="T216" s="174" t="str">
        <f t="shared" si="23"/>
        <v/>
      </c>
      <c r="U216" s="186"/>
    </row>
    <row r="217" ht="28.5" customHeight="1" spans="1:21">
      <c r="A217" s="36">
        <v>213</v>
      </c>
      <c r="B217" s="165"/>
      <c r="C217" s="165"/>
      <c r="D217" s="167"/>
      <c r="E217" s="165"/>
      <c r="F217" s="165"/>
      <c r="G217" s="165"/>
      <c r="H217" s="165"/>
      <c r="I217" s="165"/>
      <c r="J217" s="177"/>
      <c r="K217" s="174">
        <f t="shared" si="20"/>
        <v>0</v>
      </c>
      <c r="L217" s="165"/>
      <c r="M217" s="175"/>
      <c r="N217" s="176"/>
      <c r="O217" s="174">
        <f t="shared" si="21"/>
        <v>0</v>
      </c>
      <c r="P217" s="176"/>
      <c r="Q217" s="176"/>
      <c r="R217" s="177"/>
      <c r="S217" s="174" t="str">
        <f t="shared" si="22"/>
        <v/>
      </c>
      <c r="T217" s="174" t="str">
        <f t="shared" si="23"/>
        <v/>
      </c>
      <c r="U217" s="186"/>
    </row>
    <row r="218" ht="28.5" customHeight="1" spans="1:21">
      <c r="A218" s="36">
        <v>214</v>
      </c>
      <c r="B218" s="165"/>
      <c r="C218" s="165"/>
      <c r="D218" s="167"/>
      <c r="E218" s="165"/>
      <c r="F218" s="165"/>
      <c r="G218" s="165"/>
      <c r="H218" s="165"/>
      <c r="I218" s="165"/>
      <c r="J218" s="177"/>
      <c r="K218" s="174">
        <f t="shared" ref="K218:K249" si="24">H218/60*I218*J218</f>
        <v>0</v>
      </c>
      <c r="L218" s="165"/>
      <c r="M218" s="175"/>
      <c r="N218" s="176"/>
      <c r="O218" s="174">
        <f t="shared" ref="O218:O249" si="25">H218/60*L218*M218*N218</f>
        <v>0</v>
      </c>
      <c r="P218" s="176"/>
      <c r="Q218" s="176"/>
      <c r="R218" s="177"/>
      <c r="S218" s="174" t="str">
        <f t="shared" ref="S218:S249" si="26">IFERROR(Q218*10000*0.9/R218/300/20/60*H218,"")</f>
        <v/>
      </c>
      <c r="T218" s="174" t="str">
        <f t="shared" ref="T218:T249" si="27">IFERROR((K218+O218+S218)/H218*60,"")</f>
        <v/>
      </c>
      <c r="U218" s="186"/>
    </row>
    <row r="219" ht="28.5" customHeight="1" spans="1:21">
      <c r="A219" s="36">
        <v>215</v>
      </c>
      <c r="B219" s="165"/>
      <c r="C219" s="165"/>
      <c r="D219" s="167"/>
      <c r="E219" s="165"/>
      <c r="F219" s="165"/>
      <c r="G219" s="165"/>
      <c r="H219" s="165"/>
      <c r="I219" s="165"/>
      <c r="J219" s="177"/>
      <c r="K219" s="174">
        <f t="shared" si="24"/>
        <v>0</v>
      </c>
      <c r="L219" s="165"/>
      <c r="M219" s="175"/>
      <c r="N219" s="176"/>
      <c r="O219" s="174">
        <f t="shared" si="25"/>
        <v>0</v>
      </c>
      <c r="P219" s="176"/>
      <c r="Q219" s="176"/>
      <c r="R219" s="177"/>
      <c r="S219" s="174" t="str">
        <f t="shared" si="26"/>
        <v/>
      </c>
      <c r="T219" s="174" t="str">
        <f t="shared" si="27"/>
        <v/>
      </c>
      <c r="U219" s="186"/>
    </row>
    <row r="220" ht="28.5" customHeight="1" spans="1:21">
      <c r="A220" s="36">
        <v>216</v>
      </c>
      <c r="B220" s="165"/>
      <c r="C220" s="165"/>
      <c r="D220" s="167"/>
      <c r="E220" s="165"/>
      <c r="F220" s="165"/>
      <c r="G220" s="165"/>
      <c r="H220" s="165"/>
      <c r="I220" s="165"/>
      <c r="J220" s="177"/>
      <c r="K220" s="174">
        <f t="shared" si="24"/>
        <v>0</v>
      </c>
      <c r="L220" s="165"/>
      <c r="M220" s="175"/>
      <c r="N220" s="176"/>
      <c r="O220" s="174">
        <f t="shared" si="25"/>
        <v>0</v>
      </c>
      <c r="P220" s="176"/>
      <c r="Q220" s="176"/>
      <c r="R220" s="177"/>
      <c r="S220" s="174" t="str">
        <f t="shared" si="26"/>
        <v/>
      </c>
      <c r="T220" s="174" t="str">
        <f t="shared" si="27"/>
        <v/>
      </c>
      <c r="U220" s="186"/>
    </row>
    <row r="221" ht="28.5" customHeight="1" spans="1:21">
      <c r="A221" s="36">
        <v>217</v>
      </c>
      <c r="B221" s="165"/>
      <c r="C221" s="165"/>
      <c r="D221" s="167"/>
      <c r="E221" s="165"/>
      <c r="F221" s="165"/>
      <c r="G221" s="165"/>
      <c r="H221" s="165"/>
      <c r="I221" s="165"/>
      <c r="J221" s="177"/>
      <c r="K221" s="174">
        <f t="shared" si="24"/>
        <v>0</v>
      </c>
      <c r="L221" s="165"/>
      <c r="M221" s="175"/>
      <c r="N221" s="176"/>
      <c r="O221" s="174">
        <f t="shared" si="25"/>
        <v>0</v>
      </c>
      <c r="P221" s="176"/>
      <c r="Q221" s="176"/>
      <c r="R221" s="177"/>
      <c r="S221" s="174" t="str">
        <f t="shared" si="26"/>
        <v/>
      </c>
      <c r="T221" s="174" t="str">
        <f t="shared" si="27"/>
        <v/>
      </c>
      <c r="U221" s="186"/>
    </row>
    <row r="222" ht="28.5" customHeight="1" spans="1:21">
      <c r="A222" s="36">
        <v>218</v>
      </c>
      <c r="B222" s="165"/>
      <c r="C222" s="165"/>
      <c r="D222" s="167"/>
      <c r="E222" s="165"/>
      <c r="F222" s="165"/>
      <c r="G222" s="165"/>
      <c r="H222" s="165"/>
      <c r="I222" s="165"/>
      <c r="J222" s="177"/>
      <c r="K222" s="174">
        <f t="shared" si="24"/>
        <v>0</v>
      </c>
      <c r="L222" s="165"/>
      <c r="M222" s="175"/>
      <c r="N222" s="176"/>
      <c r="O222" s="174">
        <f t="shared" si="25"/>
        <v>0</v>
      </c>
      <c r="P222" s="176"/>
      <c r="Q222" s="176"/>
      <c r="R222" s="177"/>
      <c r="S222" s="174" t="str">
        <f t="shared" si="26"/>
        <v/>
      </c>
      <c r="T222" s="174" t="str">
        <f t="shared" si="27"/>
        <v/>
      </c>
      <c r="U222" s="186"/>
    </row>
    <row r="223" ht="28.5" customHeight="1" spans="1:21">
      <c r="A223" s="36">
        <v>219</v>
      </c>
      <c r="B223" s="165"/>
      <c r="C223" s="165"/>
      <c r="D223" s="167"/>
      <c r="E223" s="165"/>
      <c r="F223" s="165"/>
      <c r="G223" s="165"/>
      <c r="H223" s="165"/>
      <c r="I223" s="165"/>
      <c r="J223" s="177"/>
      <c r="K223" s="174">
        <f t="shared" si="24"/>
        <v>0</v>
      </c>
      <c r="L223" s="165"/>
      <c r="M223" s="175"/>
      <c r="N223" s="176"/>
      <c r="O223" s="174">
        <f t="shared" si="25"/>
        <v>0</v>
      </c>
      <c r="P223" s="176"/>
      <c r="Q223" s="176"/>
      <c r="R223" s="177"/>
      <c r="S223" s="174" t="str">
        <f t="shared" si="26"/>
        <v/>
      </c>
      <c r="T223" s="174" t="str">
        <f t="shared" si="27"/>
        <v/>
      </c>
      <c r="U223" s="186"/>
    </row>
    <row r="224" ht="28.5" customHeight="1" spans="1:21">
      <c r="A224" s="36">
        <v>220</v>
      </c>
      <c r="B224" s="165"/>
      <c r="C224" s="165"/>
      <c r="D224" s="167"/>
      <c r="E224" s="165"/>
      <c r="F224" s="165"/>
      <c r="G224" s="165"/>
      <c r="H224" s="165"/>
      <c r="I224" s="165"/>
      <c r="J224" s="177"/>
      <c r="K224" s="174">
        <f t="shared" si="24"/>
        <v>0</v>
      </c>
      <c r="L224" s="165"/>
      <c r="M224" s="175"/>
      <c r="N224" s="176"/>
      <c r="O224" s="174">
        <f t="shared" si="25"/>
        <v>0</v>
      </c>
      <c r="P224" s="176"/>
      <c r="Q224" s="176"/>
      <c r="R224" s="177"/>
      <c r="S224" s="174" t="str">
        <f t="shared" si="26"/>
        <v/>
      </c>
      <c r="T224" s="174" t="str">
        <f t="shared" si="27"/>
        <v/>
      </c>
      <c r="U224" s="186"/>
    </row>
    <row r="225" ht="28.5" customHeight="1" spans="1:21">
      <c r="A225" s="36">
        <v>221</v>
      </c>
      <c r="B225" s="165"/>
      <c r="C225" s="165"/>
      <c r="D225" s="167"/>
      <c r="E225" s="165"/>
      <c r="F225" s="165"/>
      <c r="G225" s="165"/>
      <c r="H225" s="165"/>
      <c r="I225" s="165"/>
      <c r="J225" s="177"/>
      <c r="K225" s="174">
        <f t="shared" si="24"/>
        <v>0</v>
      </c>
      <c r="L225" s="165"/>
      <c r="M225" s="175"/>
      <c r="N225" s="176"/>
      <c r="O225" s="174">
        <f t="shared" si="25"/>
        <v>0</v>
      </c>
      <c r="P225" s="176"/>
      <c r="Q225" s="176"/>
      <c r="R225" s="177"/>
      <c r="S225" s="174" t="str">
        <f t="shared" si="26"/>
        <v/>
      </c>
      <c r="T225" s="174" t="str">
        <f t="shared" si="27"/>
        <v/>
      </c>
      <c r="U225" s="186"/>
    </row>
    <row r="226" ht="28.5" customHeight="1" spans="1:21">
      <c r="A226" s="36">
        <v>222</v>
      </c>
      <c r="B226" s="165"/>
      <c r="C226" s="165"/>
      <c r="D226" s="167"/>
      <c r="E226" s="165"/>
      <c r="F226" s="165"/>
      <c r="G226" s="165"/>
      <c r="H226" s="165"/>
      <c r="I226" s="165"/>
      <c r="J226" s="177"/>
      <c r="K226" s="174">
        <f t="shared" si="24"/>
        <v>0</v>
      </c>
      <c r="L226" s="165"/>
      <c r="M226" s="175"/>
      <c r="N226" s="176"/>
      <c r="O226" s="174">
        <f t="shared" si="25"/>
        <v>0</v>
      </c>
      <c r="P226" s="176"/>
      <c r="Q226" s="176"/>
      <c r="R226" s="177"/>
      <c r="S226" s="174" t="str">
        <f t="shared" si="26"/>
        <v/>
      </c>
      <c r="T226" s="174" t="str">
        <f t="shared" si="27"/>
        <v/>
      </c>
      <c r="U226" s="186"/>
    </row>
    <row r="227" ht="28.5" customHeight="1" spans="1:21">
      <c r="A227" s="36">
        <v>223</v>
      </c>
      <c r="B227" s="165"/>
      <c r="C227" s="165"/>
      <c r="D227" s="167"/>
      <c r="E227" s="165"/>
      <c r="F227" s="165"/>
      <c r="G227" s="165"/>
      <c r="H227" s="165"/>
      <c r="I227" s="165"/>
      <c r="J227" s="177"/>
      <c r="K227" s="174">
        <f t="shared" si="24"/>
        <v>0</v>
      </c>
      <c r="L227" s="165"/>
      <c r="M227" s="175"/>
      <c r="N227" s="176"/>
      <c r="O227" s="174">
        <f t="shared" si="25"/>
        <v>0</v>
      </c>
      <c r="P227" s="176"/>
      <c r="Q227" s="176"/>
      <c r="R227" s="177"/>
      <c r="S227" s="174" t="str">
        <f t="shared" si="26"/>
        <v/>
      </c>
      <c r="T227" s="174" t="str">
        <f t="shared" si="27"/>
        <v/>
      </c>
      <c r="U227" s="186"/>
    </row>
    <row r="228" ht="28.5" customHeight="1" spans="1:21">
      <c r="A228" s="36">
        <v>224</v>
      </c>
      <c r="B228" s="165"/>
      <c r="C228" s="165"/>
      <c r="D228" s="167"/>
      <c r="E228" s="165"/>
      <c r="F228" s="165"/>
      <c r="G228" s="165"/>
      <c r="H228" s="165"/>
      <c r="I228" s="165"/>
      <c r="J228" s="177"/>
      <c r="K228" s="174">
        <f t="shared" si="24"/>
        <v>0</v>
      </c>
      <c r="L228" s="165"/>
      <c r="M228" s="175"/>
      <c r="N228" s="176"/>
      <c r="O228" s="174">
        <f t="shared" si="25"/>
        <v>0</v>
      </c>
      <c r="P228" s="176"/>
      <c r="Q228" s="176"/>
      <c r="R228" s="177"/>
      <c r="S228" s="174" t="str">
        <f t="shared" si="26"/>
        <v/>
      </c>
      <c r="T228" s="174" t="str">
        <f t="shared" si="27"/>
        <v/>
      </c>
      <c r="U228" s="186"/>
    </row>
    <row r="229" ht="28.5" customHeight="1" spans="1:21">
      <c r="A229" s="36">
        <v>225</v>
      </c>
      <c r="B229" s="165"/>
      <c r="C229" s="165"/>
      <c r="D229" s="167"/>
      <c r="E229" s="165"/>
      <c r="F229" s="165"/>
      <c r="G229" s="165"/>
      <c r="H229" s="165"/>
      <c r="I229" s="165"/>
      <c r="J229" s="177"/>
      <c r="K229" s="174">
        <f t="shared" si="24"/>
        <v>0</v>
      </c>
      <c r="L229" s="165"/>
      <c r="M229" s="175"/>
      <c r="N229" s="176"/>
      <c r="O229" s="174">
        <f t="shared" si="25"/>
        <v>0</v>
      </c>
      <c r="P229" s="176"/>
      <c r="Q229" s="176"/>
      <c r="R229" s="177"/>
      <c r="S229" s="174" t="str">
        <f t="shared" si="26"/>
        <v/>
      </c>
      <c r="T229" s="174" t="str">
        <f t="shared" si="27"/>
        <v/>
      </c>
      <c r="U229" s="186"/>
    </row>
    <row r="230" ht="28.5" customHeight="1" spans="1:21">
      <c r="A230" s="36">
        <v>226</v>
      </c>
      <c r="B230" s="165"/>
      <c r="C230" s="165"/>
      <c r="D230" s="167"/>
      <c r="E230" s="165"/>
      <c r="F230" s="165"/>
      <c r="G230" s="165"/>
      <c r="H230" s="165"/>
      <c r="I230" s="165"/>
      <c r="J230" s="177"/>
      <c r="K230" s="174">
        <f t="shared" si="24"/>
        <v>0</v>
      </c>
      <c r="L230" s="165"/>
      <c r="M230" s="175"/>
      <c r="N230" s="176"/>
      <c r="O230" s="174">
        <f t="shared" si="25"/>
        <v>0</v>
      </c>
      <c r="P230" s="176"/>
      <c r="Q230" s="176"/>
      <c r="R230" s="177"/>
      <c r="S230" s="174" t="str">
        <f t="shared" si="26"/>
        <v/>
      </c>
      <c r="T230" s="174" t="str">
        <f t="shared" si="27"/>
        <v/>
      </c>
      <c r="U230" s="186"/>
    </row>
    <row r="231" ht="28.5" customHeight="1" spans="1:21">
      <c r="A231" s="36">
        <v>227</v>
      </c>
      <c r="B231" s="165"/>
      <c r="C231" s="165"/>
      <c r="D231" s="167"/>
      <c r="E231" s="165"/>
      <c r="F231" s="165"/>
      <c r="G231" s="165"/>
      <c r="H231" s="165"/>
      <c r="I231" s="165"/>
      <c r="J231" s="177"/>
      <c r="K231" s="174">
        <f t="shared" si="24"/>
        <v>0</v>
      </c>
      <c r="L231" s="165"/>
      <c r="M231" s="175"/>
      <c r="N231" s="176"/>
      <c r="O231" s="174">
        <f t="shared" si="25"/>
        <v>0</v>
      </c>
      <c r="P231" s="176"/>
      <c r="Q231" s="176"/>
      <c r="R231" s="177"/>
      <c r="S231" s="174" t="str">
        <f t="shared" si="26"/>
        <v/>
      </c>
      <c r="T231" s="174" t="str">
        <f t="shared" si="27"/>
        <v/>
      </c>
      <c r="U231" s="186"/>
    </row>
    <row r="232" ht="28.5" customHeight="1" spans="1:21">
      <c r="A232" s="36">
        <v>228</v>
      </c>
      <c r="B232" s="165"/>
      <c r="C232" s="165"/>
      <c r="D232" s="167"/>
      <c r="E232" s="165"/>
      <c r="F232" s="165"/>
      <c r="G232" s="165"/>
      <c r="H232" s="165"/>
      <c r="I232" s="165"/>
      <c r="J232" s="177"/>
      <c r="K232" s="174">
        <f t="shared" si="24"/>
        <v>0</v>
      </c>
      <c r="L232" s="165"/>
      <c r="M232" s="175"/>
      <c r="N232" s="176"/>
      <c r="O232" s="174">
        <f t="shared" si="25"/>
        <v>0</v>
      </c>
      <c r="P232" s="176"/>
      <c r="Q232" s="176"/>
      <c r="R232" s="177"/>
      <c r="S232" s="174" t="str">
        <f t="shared" si="26"/>
        <v/>
      </c>
      <c r="T232" s="174" t="str">
        <f t="shared" si="27"/>
        <v/>
      </c>
      <c r="U232" s="186"/>
    </row>
    <row r="233" ht="28.5" customHeight="1" spans="1:21">
      <c r="A233" s="36">
        <v>229</v>
      </c>
      <c r="B233" s="165"/>
      <c r="C233" s="165"/>
      <c r="D233" s="167"/>
      <c r="E233" s="165"/>
      <c r="F233" s="165"/>
      <c r="G233" s="165"/>
      <c r="H233" s="165"/>
      <c r="I233" s="165"/>
      <c r="J233" s="177"/>
      <c r="K233" s="174">
        <f t="shared" si="24"/>
        <v>0</v>
      </c>
      <c r="L233" s="165"/>
      <c r="M233" s="175"/>
      <c r="N233" s="176"/>
      <c r="O233" s="174">
        <f t="shared" si="25"/>
        <v>0</v>
      </c>
      <c r="P233" s="176"/>
      <c r="Q233" s="176"/>
      <c r="R233" s="177"/>
      <c r="S233" s="174" t="str">
        <f t="shared" si="26"/>
        <v/>
      </c>
      <c r="T233" s="174" t="str">
        <f t="shared" si="27"/>
        <v/>
      </c>
      <c r="U233" s="186"/>
    </row>
    <row r="234" ht="28.5" customHeight="1" spans="1:21">
      <c r="A234" s="36">
        <v>230</v>
      </c>
      <c r="B234" s="165"/>
      <c r="C234" s="165"/>
      <c r="D234" s="167"/>
      <c r="E234" s="165"/>
      <c r="F234" s="165"/>
      <c r="G234" s="165"/>
      <c r="H234" s="165"/>
      <c r="I234" s="165"/>
      <c r="J234" s="177"/>
      <c r="K234" s="174">
        <f t="shared" si="24"/>
        <v>0</v>
      </c>
      <c r="L234" s="165"/>
      <c r="M234" s="175"/>
      <c r="N234" s="176"/>
      <c r="O234" s="174">
        <f t="shared" si="25"/>
        <v>0</v>
      </c>
      <c r="P234" s="176"/>
      <c r="Q234" s="176"/>
      <c r="R234" s="177"/>
      <c r="S234" s="174" t="str">
        <f t="shared" si="26"/>
        <v/>
      </c>
      <c r="T234" s="174" t="str">
        <f t="shared" si="27"/>
        <v/>
      </c>
      <c r="U234" s="186"/>
    </row>
    <row r="235" ht="28.5" customHeight="1" spans="1:21">
      <c r="A235" s="36">
        <v>231</v>
      </c>
      <c r="B235" s="165"/>
      <c r="C235" s="165"/>
      <c r="D235" s="167"/>
      <c r="E235" s="165"/>
      <c r="F235" s="165"/>
      <c r="G235" s="165"/>
      <c r="H235" s="165"/>
      <c r="I235" s="165"/>
      <c r="J235" s="177"/>
      <c r="K235" s="174">
        <f t="shared" si="24"/>
        <v>0</v>
      </c>
      <c r="L235" s="165"/>
      <c r="M235" s="175"/>
      <c r="N235" s="176"/>
      <c r="O235" s="174">
        <f t="shared" si="25"/>
        <v>0</v>
      </c>
      <c r="P235" s="176"/>
      <c r="Q235" s="176"/>
      <c r="R235" s="177"/>
      <c r="S235" s="174" t="str">
        <f t="shared" si="26"/>
        <v/>
      </c>
      <c r="T235" s="174" t="str">
        <f t="shared" si="27"/>
        <v/>
      </c>
      <c r="U235" s="186"/>
    </row>
    <row r="236" ht="28.5" customHeight="1" spans="1:21">
      <c r="A236" s="36">
        <v>232</v>
      </c>
      <c r="B236" s="165"/>
      <c r="C236" s="165"/>
      <c r="D236" s="167"/>
      <c r="E236" s="165"/>
      <c r="F236" s="165"/>
      <c r="G236" s="165"/>
      <c r="H236" s="165"/>
      <c r="I236" s="165"/>
      <c r="J236" s="177"/>
      <c r="K236" s="174">
        <f t="shared" si="24"/>
        <v>0</v>
      </c>
      <c r="L236" s="165"/>
      <c r="M236" s="175"/>
      <c r="N236" s="176"/>
      <c r="O236" s="174">
        <f t="shared" si="25"/>
        <v>0</v>
      </c>
      <c r="P236" s="176"/>
      <c r="Q236" s="176"/>
      <c r="R236" s="177"/>
      <c r="S236" s="174" t="str">
        <f t="shared" si="26"/>
        <v/>
      </c>
      <c r="T236" s="174" t="str">
        <f t="shared" si="27"/>
        <v/>
      </c>
      <c r="U236" s="186"/>
    </row>
    <row r="237" ht="28.5" customHeight="1" spans="1:21">
      <c r="A237" s="36">
        <v>233</v>
      </c>
      <c r="B237" s="165"/>
      <c r="C237" s="165"/>
      <c r="D237" s="167"/>
      <c r="E237" s="165"/>
      <c r="F237" s="165"/>
      <c r="G237" s="165"/>
      <c r="H237" s="165"/>
      <c r="I237" s="165"/>
      <c r="J237" s="177"/>
      <c r="K237" s="174">
        <f t="shared" si="24"/>
        <v>0</v>
      </c>
      <c r="L237" s="165"/>
      <c r="M237" s="175"/>
      <c r="N237" s="176"/>
      <c r="O237" s="174">
        <f t="shared" si="25"/>
        <v>0</v>
      </c>
      <c r="P237" s="176"/>
      <c r="Q237" s="176"/>
      <c r="R237" s="177"/>
      <c r="S237" s="174" t="str">
        <f t="shared" si="26"/>
        <v/>
      </c>
      <c r="T237" s="174" t="str">
        <f t="shared" si="27"/>
        <v/>
      </c>
      <c r="U237" s="186"/>
    </row>
    <row r="238" ht="28.5" customHeight="1" spans="1:21">
      <c r="A238" s="36">
        <v>234</v>
      </c>
      <c r="B238" s="165"/>
      <c r="C238" s="165"/>
      <c r="D238" s="167"/>
      <c r="E238" s="165"/>
      <c r="F238" s="165"/>
      <c r="G238" s="165"/>
      <c r="H238" s="165"/>
      <c r="I238" s="165"/>
      <c r="J238" s="177"/>
      <c r="K238" s="174">
        <f t="shared" si="24"/>
        <v>0</v>
      </c>
      <c r="L238" s="165"/>
      <c r="M238" s="175"/>
      <c r="N238" s="176"/>
      <c r="O238" s="174">
        <f t="shared" si="25"/>
        <v>0</v>
      </c>
      <c r="P238" s="176"/>
      <c r="Q238" s="176"/>
      <c r="R238" s="177"/>
      <c r="S238" s="174" t="str">
        <f t="shared" si="26"/>
        <v/>
      </c>
      <c r="T238" s="174" t="str">
        <f t="shared" si="27"/>
        <v/>
      </c>
      <c r="U238" s="186"/>
    </row>
    <row r="239" ht="28.5" customHeight="1" spans="1:21">
      <c r="A239" s="36">
        <v>235</v>
      </c>
      <c r="B239" s="165"/>
      <c r="C239" s="165"/>
      <c r="D239" s="167"/>
      <c r="E239" s="165"/>
      <c r="F239" s="165"/>
      <c r="G239" s="165"/>
      <c r="H239" s="165"/>
      <c r="I239" s="165"/>
      <c r="J239" s="177"/>
      <c r="K239" s="174">
        <f t="shared" si="24"/>
        <v>0</v>
      </c>
      <c r="L239" s="165"/>
      <c r="M239" s="175"/>
      <c r="N239" s="176"/>
      <c r="O239" s="174">
        <f t="shared" si="25"/>
        <v>0</v>
      </c>
      <c r="P239" s="176"/>
      <c r="Q239" s="176"/>
      <c r="R239" s="177"/>
      <c r="S239" s="174" t="str">
        <f t="shared" si="26"/>
        <v/>
      </c>
      <c r="T239" s="174" t="str">
        <f t="shared" si="27"/>
        <v/>
      </c>
      <c r="U239" s="186"/>
    </row>
    <row r="240" ht="28.5" customHeight="1" spans="1:21">
      <c r="A240" s="36">
        <v>236</v>
      </c>
      <c r="B240" s="165"/>
      <c r="C240" s="165"/>
      <c r="D240" s="167"/>
      <c r="E240" s="165"/>
      <c r="F240" s="165"/>
      <c r="G240" s="165"/>
      <c r="H240" s="165"/>
      <c r="I240" s="165"/>
      <c r="J240" s="177"/>
      <c r="K240" s="174">
        <f t="shared" si="24"/>
        <v>0</v>
      </c>
      <c r="L240" s="165"/>
      <c r="M240" s="175"/>
      <c r="N240" s="176"/>
      <c r="O240" s="174">
        <f t="shared" si="25"/>
        <v>0</v>
      </c>
      <c r="P240" s="176"/>
      <c r="Q240" s="176"/>
      <c r="R240" s="177"/>
      <c r="S240" s="174" t="str">
        <f t="shared" si="26"/>
        <v/>
      </c>
      <c r="T240" s="174" t="str">
        <f t="shared" si="27"/>
        <v/>
      </c>
      <c r="U240" s="186"/>
    </row>
    <row r="241" ht="28.5" customHeight="1" spans="1:21">
      <c r="A241" s="36">
        <v>237</v>
      </c>
      <c r="B241" s="165"/>
      <c r="C241" s="165"/>
      <c r="D241" s="167"/>
      <c r="E241" s="165"/>
      <c r="F241" s="165"/>
      <c r="G241" s="165"/>
      <c r="H241" s="165"/>
      <c r="I241" s="165"/>
      <c r="J241" s="177"/>
      <c r="K241" s="174">
        <f t="shared" si="24"/>
        <v>0</v>
      </c>
      <c r="L241" s="165"/>
      <c r="M241" s="175"/>
      <c r="N241" s="176"/>
      <c r="O241" s="174">
        <f t="shared" si="25"/>
        <v>0</v>
      </c>
      <c r="P241" s="176"/>
      <c r="Q241" s="176"/>
      <c r="R241" s="177"/>
      <c r="S241" s="174" t="str">
        <f t="shared" si="26"/>
        <v/>
      </c>
      <c r="T241" s="174" t="str">
        <f t="shared" si="27"/>
        <v/>
      </c>
      <c r="U241" s="186"/>
    </row>
    <row r="242" ht="28.5" customHeight="1" spans="1:21">
      <c r="A242" s="36">
        <v>238</v>
      </c>
      <c r="B242" s="165"/>
      <c r="C242" s="165"/>
      <c r="D242" s="167"/>
      <c r="E242" s="165"/>
      <c r="F242" s="165"/>
      <c r="G242" s="165"/>
      <c r="H242" s="165"/>
      <c r="I242" s="165"/>
      <c r="J242" s="177"/>
      <c r="K242" s="174">
        <f t="shared" si="24"/>
        <v>0</v>
      </c>
      <c r="L242" s="165"/>
      <c r="M242" s="175"/>
      <c r="N242" s="176"/>
      <c r="O242" s="174">
        <f t="shared" si="25"/>
        <v>0</v>
      </c>
      <c r="P242" s="176"/>
      <c r="Q242" s="176"/>
      <c r="R242" s="177"/>
      <c r="S242" s="174" t="str">
        <f t="shared" si="26"/>
        <v/>
      </c>
      <c r="T242" s="174" t="str">
        <f t="shared" si="27"/>
        <v/>
      </c>
      <c r="U242" s="186"/>
    </row>
    <row r="243" ht="28.5" customHeight="1" spans="1:21">
      <c r="A243" s="36">
        <v>239</v>
      </c>
      <c r="B243" s="165"/>
      <c r="C243" s="165"/>
      <c r="D243" s="167"/>
      <c r="E243" s="165"/>
      <c r="F243" s="165"/>
      <c r="G243" s="165"/>
      <c r="H243" s="165"/>
      <c r="I243" s="165"/>
      <c r="J243" s="177"/>
      <c r="K243" s="174">
        <f t="shared" si="24"/>
        <v>0</v>
      </c>
      <c r="L243" s="165"/>
      <c r="M243" s="175"/>
      <c r="N243" s="176"/>
      <c r="O243" s="174">
        <f t="shared" si="25"/>
        <v>0</v>
      </c>
      <c r="P243" s="176"/>
      <c r="Q243" s="176"/>
      <c r="R243" s="177"/>
      <c r="S243" s="174" t="str">
        <f t="shared" si="26"/>
        <v/>
      </c>
      <c r="T243" s="174" t="str">
        <f t="shared" si="27"/>
        <v/>
      </c>
      <c r="U243" s="186"/>
    </row>
    <row r="244" ht="28.5" customHeight="1" spans="1:21">
      <c r="A244" s="36">
        <v>240</v>
      </c>
      <c r="B244" s="165"/>
      <c r="C244" s="165"/>
      <c r="D244" s="167"/>
      <c r="E244" s="165"/>
      <c r="F244" s="165"/>
      <c r="G244" s="165"/>
      <c r="H244" s="165"/>
      <c r="I244" s="165"/>
      <c r="J244" s="177"/>
      <c r="K244" s="174">
        <f t="shared" si="24"/>
        <v>0</v>
      </c>
      <c r="L244" s="165"/>
      <c r="M244" s="175"/>
      <c r="N244" s="176"/>
      <c r="O244" s="174">
        <f t="shared" si="25"/>
        <v>0</v>
      </c>
      <c r="P244" s="176"/>
      <c r="Q244" s="176"/>
      <c r="R244" s="177"/>
      <c r="S244" s="174" t="str">
        <f t="shared" si="26"/>
        <v/>
      </c>
      <c r="T244" s="174" t="str">
        <f t="shared" si="27"/>
        <v/>
      </c>
      <c r="U244" s="186"/>
    </row>
    <row r="245" ht="28.5" customHeight="1" spans="1:21">
      <c r="A245" s="36">
        <v>241</v>
      </c>
      <c r="B245" s="165"/>
      <c r="C245" s="165"/>
      <c r="D245" s="167"/>
      <c r="E245" s="165"/>
      <c r="F245" s="165"/>
      <c r="G245" s="165"/>
      <c r="H245" s="165"/>
      <c r="I245" s="165"/>
      <c r="J245" s="177"/>
      <c r="K245" s="174">
        <f t="shared" si="24"/>
        <v>0</v>
      </c>
      <c r="L245" s="165"/>
      <c r="M245" s="175"/>
      <c r="N245" s="176"/>
      <c r="O245" s="174">
        <f t="shared" si="25"/>
        <v>0</v>
      </c>
      <c r="P245" s="176"/>
      <c r="Q245" s="176"/>
      <c r="R245" s="177"/>
      <c r="S245" s="174" t="str">
        <f t="shared" si="26"/>
        <v/>
      </c>
      <c r="T245" s="174" t="str">
        <f t="shared" si="27"/>
        <v/>
      </c>
      <c r="U245" s="186"/>
    </row>
    <row r="246" ht="28.5" customHeight="1" spans="1:21">
      <c r="A246" s="36">
        <v>242</v>
      </c>
      <c r="B246" s="165"/>
      <c r="C246" s="165"/>
      <c r="D246" s="167"/>
      <c r="E246" s="165"/>
      <c r="F246" s="165"/>
      <c r="G246" s="165"/>
      <c r="H246" s="165"/>
      <c r="I246" s="165"/>
      <c r="J246" s="177"/>
      <c r="K246" s="174">
        <f t="shared" si="24"/>
        <v>0</v>
      </c>
      <c r="L246" s="165"/>
      <c r="M246" s="175"/>
      <c r="N246" s="176"/>
      <c r="O246" s="174">
        <f t="shared" si="25"/>
        <v>0</v>
      </c>
      <c r="P246" s="176"/>
      <c r="Q246" s="176"/>
      <c r="R246" s="177"/>
      <c r="S246" s="174" t="str">
        <f t="shared" si="26"/>
        <v/>
      </c>
      <c r="T246" s="174" t="str">
        <f t="shared" si="27"/>
        <v/>
      </c>
      <c r="U246" s="186"/>
    </row>
    <row r="247" ht="28.5" customHeight="1" spans="1:21">
      <c r="A247" s="36">
        <v>243</v>
      </c>
      <c r="B247" s="165"/>
      <c r="C247" s="165"/>
      <c r="D247" s="167"/>
      <c r="E247" s="165"/>
      <c r="F247" s="165"/>
      <c r="G247" s="165"/>
      <c r="H247" s="165"/>
      <c r="I247" s="165"/>
      <c r="J247" s="177"/>
      <c r="K247" s="174">
        <f t="shared" si="24"/>
        <v>0</v>
      </c>
      <c r="L247" s="165"/>
      <c r="M247" s="175"/>
      <c r="N247" s="176"/>
      <c r="O247" s="174">
        <f t="shared" si="25"/>
        <v>0</v>
      </c>
      <c r="P247" s="176"/>
      <c r="Q247" s="176"/>
      <c r="R247" s="177"/>
      <c r="S247" s="174" t="str">
        <f t="shared" si="26"/>
        <v/>
      </c>
      <c r="T247" s="174" t="str">
        <f t="shared" si="27"/>
        <v/>
      </c>
      <c r="U247" s="186"/>
    </row>
    <row r="248" ht="28.5" customHeight="1" spans="1:21">
      <c r="A248" s="36">
        <v>244</v>
      </c>
      <c r="B248" s="165"/>
      <c r="C248" s="165"/>
      <c r="D248" s="167"/>
      <c r="E248" s="165"/>
      <c r="F248" s="165"/>
      <c r="G248" s="165"/>
      <c r="H248" s="165"/>
      <c r="I248" s="165"/>
      <c r="J248" s="177"/>
      <c r="K248" s="174">
        <f t="shared" si="24"/>
        <v>0</v>
      </c>
      <c r="L248" s="165"/>
      <c r="M248" s="175"/>
      <c r="N248" s="176"/>
      <c r="O248" s="174">
        <f t="shared" si="25"/>
        <v>0</v>
      </c>
      <c r="P248" s="176"/>
      <c r="Q248" s="176"/>
      <c r="R248" s="177"/>
      <c r="S248" s="174" t="str">
        <f t="shared" si="26"/>
        <v/>
      </c>
      <c r="T248" s="174" t="str">
        <f t="shared" si="27"/>
        <v/>
      </c>
      <c r="U248" s="186"/>
    </row>
    <row r="249" ht="28.5" customHeight="1" spans="1:21">
      <c r="A249" s="36">
        <v>245</v>
      </c>
      <c r="B249" s="165"/>
      <c r="C249" s="165"/>
      <c r="D249" s="167"/>
      <c r="E249" s="165"/>
      <c r="F249" s="165"/>
      <c r="G249" s="165"/>
      <c r="H249" s="165"/>
      <c r="I249" s="165"/>
      <c r="J249" s="177"/>
      <c r="K249" s="174">
        <f t="shared" si="24"/>
        <v>0</v>
      </c>
      <c r="L249" s="165"/>
      <c r="M249" s="175"/>
      <c r="N249" s="176"/>
      <c r="O249" s="174">
        <f t="shared" si="25"/>
        <v>0</v>
      </c>
      <c r="P249" s="176"/>
      <c r="Q249" s="176"/>
      <c r="R249" s="177"/>
      <c r="S249" s="174" t="str">
        <f t="shared" si="26"/>
        <v/>
      </c>
      <c r="T249" s="174" t="str">
        <f t="shared" si="27"/>
        <v/>
      </c>
      <c r="U249" s="186"/>
    </row>
    <row r="250" ht="28.5" customHeight="1" spans="1:21">
      <c r="A250" s="36">
        <v>246</v>
      </c>
      <c r="B250" s="165"/>
      <c r="C250" s="165"/>
      <c r="D250" s="167"/>
      <c r="E250" s="165"/>
      <c r="F250" s="165"/>
      <c r="G250" s="165"/>
      <c r="H250" s="165"/>
      <c r="I250" s="165"/>
      <c r="J250" s="177"/>
      <c r="K250" s="174">
        <f t="shared" ref="K250:K281" si="28">H250/60*I250*J250</f>
        <v>0</v>
      </c>
      <c r="L250" s="165"/>
      <c r="M250" s="175"/>
      <c r="N250" s="176"/>
      <c r="O250" s="174">
        <f t="shared" ref="O250:O281" si="29">H250/60*L250*M250*N250</f>
        <v>0</v>
      </c>
      <c r="P250" s="176"/>
      <c r="Q250" s="176"/>
      <c r="R250" s="177"/>
      <c r="S250" s="174" t="str">
        <f t="shared" ref="S250:S281" si="30">IFERROR(Q250*10000*0.9/R250/300/20/60*H250,"")</f>
        <v/>
      </c>
      <c r="T250" s="174" t="str">
        <f t="shared" ref="T250:T281" si="31">IFERROR((K250+O250+S250)/H250*60,"")</f>
        <v/>
      </c>
      <c r="U250" s="186"/>
    </row>
    <row r="251" ht="28.5" customHeight="1" spans="1:21">
      <c r="A251" s="36">
        <v>247</v>
      </c>
      <c r="B251" s="165"/>
      <c r="C251" s="165"/>
      <c r="D251" s="167"/>
      <c r="E251" s="165"/>
      <c r="F251" s="165"/>
      <c r="G251" s="165"/>
      <c r="H251" s="165"/>
      <c r="I251" s="165"/>
      <c r="J251" s="177"/>
      <c r="K251" s="174">
        <f t="shared" si="28"/>
        <v>0</v>
      </c>
      <c r="L251" s="165"/>
      <c r="M251" s="175"/>
      <c r="N251" s="176"/>
      <c r="O251" s="174">
        <f t="shared" si="29"/>
        <v>0</v>
      </c>
      <c r="P251" s="176"/>
      <c r="Q251" s="176"/>
      <c r="R251" s="177"/>
      <c r="S251" s="174" t="str">
        <f t="shared" si="30"/>
        <v/>
      </c>
      <c r="T251" s="174" t="str">
        <f t="shared" si="31"/>
        <v/>
      </c>
      <c r="U251" s="186"/>
    </row>
    <row r="252" ht="28.5" customHeight="1" spans="1:21">
      <c r="A252" s="36">
        <v>248</v>
      </c>
      <c r="B252" s="165"/>
      <c r="C252" s="165"/>
      <c r="D252" s="167"/>
      <c r="E252" s="165"/>
      <c r="F252" s="165"/>
      <c r="G252" s="165"/>
      <c r="H252" s="165"/>
      <c r="I252" s="165"/>
      <c r="J252" s="177"/>
      <c r="K252" s="174">
        <f t="shared" si="28"/>
        <v>0</v>
      </c>
      <c r="L252" s="165"/>
      <c r="M252" s="175"/>
      <c r="N252" s="176"/>
      <c r="O252" s="174">
        <f t="shared" si="29"/>
        <v>0</v>
      </c>
      <c r="P252" s="176"/>
      <c r="Q252" s="176"/>
      <c r="R252" s="177"/>
      <c r="S252" s="174" t="str">
        <f t="shared" si="30"/>
        <v/>
      </c>
      <c r="T252" s="174" t="str">
        <f t="shared" si="31"/>
        <v/>
      </c>
      <c r="U252" s="186"/>
    </row>
    <row r="253" ht="28.5" customHeight="1" spans="1:21">
      <c r="A253" s="36">
        <v>249</v>
      </c>
      <c r="B253" s="165"/>
      <c r="C253" s="165"/>
      <c r="D253" s="167"/>
      <c r="E253" s="165"/>
      <c r="F253" s="165"/>
      <c r="G253" s="165"/>
      <c r="H253" s="165"/>
      <c r="I253" s="165"/>
      <c r="J253" s="177"/>
      <c r="K253" s="174">
        <f t="shared" si="28"/>
        <v>0</v>
      </c>
      <c r="L253" s="165"/>
      <c r="M253" s="175"/>
      <c r="N253" s="176"/>
      <c r="O253" s="174">
        <f t="shared" si="29"/>
        <v>0</v>
      </c>
      <c r="P253" s="176"/>
      <c r="Q253" s="176"/>
      <c r="R253" s="177"/>
      <c r="S253" s="174" t="str">
        <f t="shared" si="30"/>
        <v/>
      </c>
      <c r="T253" s="174" t="str">
        <f t="shared" si="31"/>
        <v/>
      </c>
      <c r="U253" s="186"/>
    </row>
    <row r="254" ht="28.5" customHeight="1" spans="1:21">
      <c r="A254" s="36">
        <v>250</v>
      </c>
      <c r="B254" s="165"/>
      <c r="C254" s="165"/>
      <c r="D254" s="167"/>
      <c r="E254" s="165"/>
      <c r="F254" s="165"/>
      <c r="G254" s="165"/>
      <c r="H254" s="165"/>
      <c r="I254" s="165"/>
      <c r="J254" s="177"/>
      <c r="K254" s="174">
        <f t="shared" si="28"/>
        <v>0</v>
      </c>
      <c r="L254" s="165"/>
      <c r="M254" s="175"/>
      <c r="N254" s="176"/>
      <c r="O254" s="174">
        <f t="shared" si="29"/>
        <v>0</v>
      </c>
      <c r="P254" s="176"/>
      <c r="Q254" s="176"/>
      <c r="R254" s="177"/>
      <c r="S254" s="174" t="str">
        <f t="shared" si="30"/>
        <v/>
      </c>
      <c r="T254" s="174" t="str">
        <f t="shared" si="31"/>
        <v/>
      </c>
      <c r="U254" s="186"/>
    </row>
    <row r="255" ht="28.5" customHeight="1" spans="1:21">
      <c r="A255" s="36">
        <v>251</v>
      </c>
      <c r="B255" s="165"/>
      <c r="C255" s="165"/>
      <c r="D255" s="167"/>
      <c r="E255" s="165"/>
      <c r="F255" s="165"/>
      <c r="G255" s="165"/>
      <c r="H255" s="165"/>
      <c r="I255" s="165"/>
      <c r="J255" s="177"/>
      <c r="K255" s="174">
        <f t="shared" si="28"/>
        <v>0</v>
      </c>
      <c r="L255" s="165"/>
      <c r="M255" s="175"/>
      <c r="N255" s="176"/>
      <c r="O255" s="174">
        <f t="shared" si="29"/>
        <v>0</v>
      </c>
      <c r="P255" s="176"/>
      <c r="Q255" s="176"/>
      <c r="R255" s="177"/>
      <c r="S255" s="174" t="str">
        <f t="shared" si="30"/>
        <v/>
      </c>
      <c r="T255" s="174" t="str">
        <f t="shared" si="31"/>
        <v/>
      </c>
      <c r="U255" s="186"/>
    </row>
    <row r="256" ht="28.5" customHeight="1" spans="1:21">
      <c r="A256" s="36">
        <v>252</v>
      </c>
      <c r="B256" s="165"/>
      <c r="C256" s="165"/>
      <c r="D256" s="167"/>
      <c r="E256" s="165"/>
      <c r="F256" s="165"/>
      <c r="G256" s="165"/>
      <c r="H256" s="165"/>
      <c r="I256" s="165"/>
      <c r="J256" s="177"/>
      <c r="K256" s="174">
        <f t="shared" si="28"/>
        <v>0</v>
      </c>
      <c r="L256" s="165"/>
      <c r="M256" s="175"/>
      <c r="N256" s="176"/>
      <c r="O256" s="174">
        <f t="shared" si="29"/>
        <v>0</v>
      </c>
      <c r="P256" s="176"/>
      <c r="Q256" s="176"/>
      <c r="R256" s="177"/>
      <c r="S256" s="174" t="str">
        <f t="shared" si="30"/>
        <v/>
      </c>
      <c r="T256" s="174" t="str">
        <f t="shared" si="31"/>
        <v/>
      </c>
      <c r="U256" s="186"/>
    </row>
    <row r="257" ht="28.5" customHeight="1" spans="1:21">
      <c r="A257" s="36">
        <v>253</v>
      </c>
      <c r="B257" s="165"/>
      <c r="C257" s="165"/>
      <c r="D257" s="167"/>
      <c r="E257" s="165"/>
      <c r="F257" s="165"/>
      <c r="G257" s="165"/>
      <c r="H257" s="165"/>
      <c r="I257" s="165"/>
      <c r="J257" s="177"/>
      <c r="K257" s="174">
        <f t="shared" si="28"/>
        <v>0</v>
      </c>
      <c r="L257" s="165"/>
      <c r="M257" s="175"/>
      <c r="N257" s="176"/>
      <c r="O257" s="174">
        <f t="shared" si="29"/>
        <v>0</v>
      </c>
      <c r="P257" s="176"/>
      <c r="Q257" s="176"/>
      <c r="R257" s="177"/>
      <c r="S257" s="174" t="str">
        <f t="shared" si="30"/>
        <v/>
      </c>
      <c r="T257" s="174" t="str">
        <f t="shared" si="31"/>
        <v/>
      </c>
      <c r="U257" s="186"/>
    </row>
    <row r="258" ht="28.5" customHeight="1" spans="1:21">
      <c r="A258" s="36">
        <v>254</v>
      </c>
      <c r="B258" s="165"/>
      <c r="C258" s="165"/>
      <c r="D258" s="167"/>
      <c r="E258" s="165"/>
      <c r="F258" s="165"/>
      <c r="G258" s="165"/>
      <c r="H258" s="165"/>
      <c r="I258" s="165"/>
      <c r="J258" s="177"/>
      <c r="K258" s="174">
        <f t="shared" si="28"/>
        <v>0</v>
      </c>
      <c r="L258" s="165"/>
      <c r="M258" s="175"/>
      <c r="N258" s="176"/>
      <c r="O258" s="174">
        <f t="shared" si="29"/>
        <v>0</v>
      </c>
      <c r="P258" s="176"/>
      <c r="Q258" s="176"/>
      <c r="R258" s="177"/>
      <c r="S258" s="174" t="str">
        <f t="shared" si="30"/>
        <v/>
      </c>
      <c r="T258" s="174" t="str">
        <f t="shared" si="31"/>
        <v/>
      </c>
      <c r="U258" s="186"/>
    </row>
    <row r="259" ht="28.5" customHeight="1" spans="1:21">
      <c r="A259" s="36">
        <v>255</v>
      </c>
      <c r="B259" s="165"/>
      <c r="C259" s="165"/>
      <c r="D259" s="167"/>
      <c r="E259" s="165"/>
      <c r="F259" s="165"/>
      <c r="G259" s="165"/>
      <c r="H259" s="165"/>
      <c r="I259" s="165"/>
      <c r="J259" s="177"/>
      <c r="K259" s="174">
        <f t="shared" si="28"/>
        <v>0</v>
      </c>
      <c r="L259" s="165"/>
      <c r="M259" s="175"/>
      <c r="N259" s="176"/>
      <c r="O259" s="174">
        <f t="shared" si="29"/>
        <v>0</v>
      </c>
      <c r="P259" s="176"/>
      <c r="Q259" s="176"/>
      <c r="R259" s="177"/>
      <c r="S259" s="174" t="str">
        <f t="shared" si="30"/>
        <v/>
      </c>
      <c r="T259" s="174" t="str">
        <f t="shared" si="31"/>
        <v/>
      </c>
      <c r="U259" s="186"/>
    </row>
    <row r="260" ht="28.5" customHeight="1" spans="1:21">
      <c r="A260" s="36">
        <v>256</v>
      </c>
      <c r="B260" s="165"/>
      <c r="C260" s="165"/>
      <c r="D260" s="167"/>
      <c r="E260" s="165"/>
      <c r="F260" s="165"/>
      <c r="G260" s="165"/>
      <c r="H260" s="165"/>
      <c r="I260" s="165"/>
      <c r="J260" s="177"/>
      <c r="K260" s="174">
        <f t="shared" si="28"/>
        <v>0</v>
      </c>
      <c r="L260" s="165"/>
      <c r="M260" s="175"/>
      <c r="N260" s="176"/>
      <c r="O260" s="174">
        <f t="shared" si="29"/>
        <v>0</v>
      </c>
      <c r="P260" s="176"/>
      <c r="Q260" s="176"/>
      <c r="R260" s="177"/>
      <c r="S260" s="174" t="str">
        <f t="shared" si="30"/>
        <v/>
      </c>
      <c r="T260" s="174" t="str">
        <f t="shared" si="31"/>
        <v/>
      </c>
      <c r="U260" s="186"/>
    </row>
    <row r="261" ht="28.5" customHeight="1" spans="1:21">
      <c r="A261" s="36">
        <v>257</v>
      </c>
      <c r="B261" s="165"/>
      <c r="C261" s="165"/>
      <c r="D261" s="167"/>
      <c r="E261" s="165"/>
      <c r="F261" s="165"/>
      <c r="G261" s="165"/>
      <c r="H261" s="165"/>
      <c r="I261" s="165"/>
      <c r="J261" s="177"/>
      <c r="K261" s="174">
        <f t="shared" si="28"/>
        <v>0</v>
      </c>
      <c r="L261" s="165"/>
      <c r="M261" s="175"/>
      <c r="N261" s="176"/>
      <c r="O261" s="174">
        <f t="shared" si="29"/>
        <v>0</v>
      </c>
      <c r="P261" s="176"/>
      <c r="Q261" s="176"/>
      <c r="R261" s="177"/>
      <c r="S261" s="174" t="str">
        <f t="shared" si="30"/>
        <v/>
      </c>
      <c r="T261" s="174" t="str">
        <f t="shared" si="31"/>
        <v/>
      </c>
      <c r="U261" s="186"/>
    </row>
    <row r="262" ht="28.5" customHeight="1" spans="1:21">
      <c r="A262" s="36">
        <v>258</v>
      </c>
      <c r="B262" s="165"/>
      <c r="C262" s="165"/>
      <c r="D262" s="167"/>
      <c r="E262" s="165"/>
      <c r="F262" s="165"/>
      <c r="G262" s="165"/>
      <c r="H262" s="165"/>
      <c r="I262" s="165"/>
      <c r="J262" s="177"/>
      <c r="K262" s="174">
        <f t="shared" si="28"/>
        <v>0</v>
      </c>
      <c r="L262" s="165"/>
      <c r="M262" s="175"/>
      <c r="N262" s="176"/>
      <c r="O262" s="174">
        <f t="shared" si="29"/>
        <v>0</v>
      </c>
      <c r="P262" s="176"/>
      <c r="Q262" s="176"/>
      <c r="R262" s="177"/>
      <c r="S262" s="174" t="str">
        <f t="shared" si="30"/>
        <v/>
      </c>
      <c r="T262" s="174" t="str">
        <f t="shared" si="31"/>
        <v/>
      </c>
      <c r="U262" s="186"/>
    </row>
    <row r="263" ht="28.5" customHeight="1" spans="1:21">
      <c r="A263" s="36">
        <v>259</v>
      </c>
      <c r="B263" s="165"/>
      <c r="C263" s="165"/>
      <c r="D263" s="167"/>
      <c r="E263" s="165"/>
      <c r="F263" s="165"/>
      <c r="G263" s="165"/>
      <c r="H263" s="165"/>
      <c r="I263" s="165"/>
      <c r="J263" s="177"/>
      <c r="K263" s="174">
        <f t="shared" si="28"/>
        <v>0</v>
      </c>
      <c r="L263" s="165"/>
      <c r="M263" s="175"/>
      <c r="N263" s="176"/>
      <c r="O263" s="174">
        <f t="shared" si="29"/>
        <v>0</v>
      </c>
      <c r="P263" s="176"/>
      <c r="Q263" s="176"/>
      <c r="R263" s="177"/>
      <c r="S263" s="174" t="str">
        <f t="shared" si="30"/>
        <v/>
      </c>
      <c r="T263" s="174" t="str">
        <f t="shared" si="31"/>
        <v/>
      </c>
      <c r="U263" s="186"/>
    </row>
    <row r="264" ht="28.5" customHeight="1" spans="1:21">
      <c r="A264" s="36">
        <v>260</v>
      </c>
      <c r="B264" s="165"/>
      <c r="C264" s="165"/>
      <c r="D264" s="167"/>
      <c r="E264" s="165"/>
      <c r="F264" s="165"/>
      <c r="G264" s="165"/>
      <c r="H264" s="165"/>
      <c r="I264" s="165"/>
      <c r="J264" s="177"/>
      <c r="K264" s="174">
        <f t="shared" si="28"/>
        <v>0</v>
      </c>
      <c r="L264" s="165"/>
      <c r="M264" s="175"/>
      <c r="N264" s="176"/>
      <c r="O264" s="174">
        <f t="shared" si="29"/>
        <v>0</v>
      </c>
      <c r="P264" s="176"/>
      <c r="Q264" s="176"/>
      <c r="R264" s="177"/>
      <c r="S264" s="174" t="str">
        <f t="shared" si="30"/>
        <v/>
      </c>
      <c r="T264" s="174" t="str">
        <f t="shared" si="31"/>
        <v/>
      </c>
      <c r="U264" s="186"/>
    </row>
    <row r="265" ht="28.5" customHeight="1" spans="1:21">
      <c r="A265" s="36">
        <v>261</v>
      </c>
      <c r="B265" s="165"/>
      <c r="C265" s="165"/>
      <c r="D265" s="167"/>
      <c r="E265" s="165"/>
      <c r="F265" s="165"/>
      <c r="G265" s="165"/>
      <c r="H265" s="165"/>
      <c r="I265" s="165"/>
      <c r="J265" s="177"/>
      <c r="K265" s="174">
        <f t="shared" si="28"/>
        <v>0</v>
      </c>
      <c r="L265" s="165"/>
      <c r="M265" s="175"/>
      <c r="N265" s="176"/>
      <c r="O265" s="174">
        <f t="shared" si="29"/>
        <v>0</v>
      </c>
      <c r="P265" s="176"/>
      <c r="Q265" s="176"/>
      <c r="R265" s="177"/>
      <c r="S265" s="174" t="str">
        <f t="shared" si="30"/>
        <v/>
      </c>
      <c r="T265" s="174" t="str">
        <f t="shared" si="31"/>
        <v/>
      </c>
      <c r="U265" s="186"/>
    </row>
    <row r="266" ht="28.5" customHeight="1" spans="1:21">
      <c r="A266" s="36">
        <v>262</v>
      </c>
      <c r="B266" s="165"/>
      <c r="C266" s="165"/>
      <c r="D266" s="167"/>
      <c r="E266" s="165"/>
      <c r="F266" s="165"/>
      <c r="G266" s="165"/>
      <c r="H266" s="165"/>
      <c r="I266" s="165"/>
      <c r="J266" s="177"/>
      <c r="K266" s="174">
        <f t="shared" si="28"/>
        <v>0</v>
      </c>
      <c r="L266" s="165"/>
      <c r="M266" s="175"/>
      <c r="N266" s="176"/>
      <c r="O266" s="174">
        <f t="shared" si="29"/>
        <v>0</v>
      </c>
      <c r="P266" s="176"/>
      <c r="Q266" s="176"/>
      <c r="R266" s="177"/>
      <c r="S266" s="174" t="str">
        <f t="shared" si="30"/>
        <v/>
      </c>
      <c r="T266" s="174" t="str">
        <f t="shared" si="31"/>
        <v/>
      </c>
      <c r="U266" s="186"/>
    </row>
    <row r="267" ht="28.5" customHeight="1" spans="1:21">
      <c r="A267" s="36">
        <v>263</v>
      </c>
      <c r="B267" s="165"/>
      <c r="C267" s="165"/>
      <c r="D267" s="167"/>
      <c r="E267" s="165"/>
      <c r="F267" s="165"/>
      <c r="G267" s="165"/>
      <c r="H267" s="165"/>
      <c r="I267" s="165"/>
      <c r="J267" s="177"/>
      <c r="K267" s="174">
        <f t="shared" si="28"/>
        <v>0</v>
      </c>
      <c r="L267" s="165"/>
      <c r="M267" s="175"/>
      <c r="N267" s="176"/>
      <c r="O267" s="174">
        <f t="shared" si="29"/>
        <v>0</v>
      </c>
      <c r="P267" s="176"/>
      <c r="Q267" s="176"/>
      <c r="R267" s="177"/>
      <c r="S267" s="174" t="str">
        <f t="shared" si="30"/>
        <v/>
      </c>
      <c r="T267" s="174" t="str">
        <f t="shared" si="31"/>
        <v/>
      </c>
      <c r="U267" s="186"/>
    </row>
    <row r="268" ht="28.5" customHeight="1" spans="1:21">
      <c r="A268" s="36">
        <v>264</v>
      </c>
      <c r="B268" s="165"/>
      <c r="C268" s="165"/>
      <c r="D268" s="167"/>
      <c r="E268" s="165"/>
      <c r="F268" s="165"/>
      <c r="G268" s="165"/>
      <c r="H268" s="165"/>
      <c r="I268" s="165"/>
      <c r="J268" s="177"/>
      <c r="K268" s="174">
        <f t="shared" si="28"/>
        <v>0</v>
      </c>
      <c r="L268" s="165"/>
      <c r="M268" s="175"/>
      <c r="N268" s="176"/>
      <c r="O268" s="174">
        <f t="shared" si="29"/>
        <v>0</v>
      </c>
      <c r="P268" s="176"/>
      <c r="Q268" s="176"/>
      <c r="R268" s="177"/>
      <c r="S268" s="174" t="str">
        <f t="shared" si="30"/>
        <v/>
      </c>
      <c r="T268" s="174" t="str">
        <f t="shared" si="31"/>
        <v/>
      </c>
      <c r="U268" s="186"/>
    </row>
    <row r="269" ht="28.5" customHeight="1" spans="1:21">
      <c r="A269" s="36">
        <v>265</v>
      </c>
      <c r="B269" s="165"/>
      <c r="C269" s="165"/>
      <c r="D269" s="167"/>
      <c r="E269" s="165"/>
      <c r="F269" s="165"/>
      <c r="G269" s="165"/>
      <c r="H269" s="165"/>
      <c r="I269" s="165"/>
      <c r="J269" s="177"/>
      <c r="K269" s="174">
        <f t="shared" si="28"/>
        <v>0</v>
      </c>
      <c r="L269" s="165"/>
      <c r="M269" s="175"/>
      <c r="N269" s="176"/>
      <c r="O269" s="174">
        <f t="shared" si="29"/>
        <v>0</v>
      </c>
      <c r="P269" s="176"/>
      <c r="Q269" s="176"/>
      <c r="R269" s="177"/>
      <c r="S269" s="174" t="str">
        <f t="shared" si="30"/>
        <v/>
      </c>
      <c r="T269" s="174" t="str">
        <f t="shared" si="31"/>
        <v/>
      </c>
      <c r="U269" s="186"/>
    </row>
    <row r="270" ht="28.5" customHeight="1" spans="1:21">
      <c r="A270" s="36">
        <v>266</v>
      </c>
      <c r="B270" s="165"/>
      <c r="C270" s="165"/>
      <c r="D270" s="167"/>
      <c r="E270" s="165"/>
      <c r="F270" s="165"/>
      <c r="G270" s="165"/>
      <c r="H270" s="165"/>
      <c r="I270" s="165"/>
      <c r="J270" s="177"/>
      <c r="K270" s="174">
        <f t="shared" si="28"/>
        <v>0</v>
      </c>
      <c r="L270" s="165"/>
      <c r="M270" s="175"/>
      <c r="N270" s="176"/>
      <c r="O270" s="174">
        <f t="shared" si="29"/>
        <v>0</v>
      </c>
      <c r="P270" s="176"/>
      <c r="Q270" s="176"/>
      <c r="R270" s="177"/>
      <c r="S270" s="174" t="str">
        <f t="shared" si="30"/>
        <v/>
      </c>
      <c r="T270" s="174" t="str">
        <f t="shared" si="31"/>
        <v/>
      </c>
      <c r="U270" s="186"/>
    </row>
    <row r="271" ht="28.5" customHeight="1" spans="1:21">
      <c r="A271" s="36">
        <v>267</v>
      </c>
      <c r="B271" s="165"/>
      <c r="C271" s="165"/>
      <c r="D271" s="167"/>
      <c r="E271" s="165"/>
      <c r="F271" s="165"/>
      <c r="G271" s="165"/>
      <c r="H271" s="165"/>
      <c r="I271" s="165"/>
      <c r="J271" s="177"/>
      <c r="K271" s="174">
        <f t="shared" si="28"/>
        <v>0</v>
      </c>
      <c r="L271" s="165"/>
      <c r="M271" s="175"/>
      <c r="N271" s="176"/>
      <c r="O271" s="174">
        <f t="shared" si="29"/>
        <v>0</v>
      </c>
      <c r="P271" s="176"/>
      <c r="Q271" s="176"/>
      <c r="R271" s="177"/>
      <c r="S271" s="174" t="str">
        <f t="shared" si="30"/>
        <v/>
      </c>
      <c r="T271" s="174" t="str">
        <f t="shared" si="31"/>
        <v/>
      </c>
      <c r="U271" s="186"/>
    </row>
    <row r="272" ht="28.5" customHeight="1" spans="1:21">
      <c r="A272" s="36">
        <v>268</v>
      </c>
      <c r="B272" s="165"/>
      <c r="C272" s="165"/>
      <c r="D272" s="167"/>
      <c r="E272" s="165"/>
      <c r="F272" s="165"/>
      <c r="G272" s="165"/>
      <c r="H272" s="165"/>
      <c r="I272" s="165"/>
      <c r="J272" s="177"/>
      <c r="K272" s="174">
        <f t="shared" si="28"/>
        <v>0</v>
      </c>
      <c r="L272" s="165"/>
      <c r="M272" s="175"/>
      <c r="N272" s="176"/>
      <c r="O272" s="174">
        <f t="shared" si="29"/>
        <v>0</v>
      </c>
      <c r="P272" s="176"/>
      <c r="Q272" s="176"/>
      <c r="R272" s="177"/>
      <c r="S272" s="174" t="str">
        <f t="shared" si="30"/>
        <v/>
      </c>
      <c r="T272" s="174" t="str">
        <f t="shared" si="31"/>
        <v/>
      </c>
      <c r="U272" s="186"/>
    </row>
    <row r="273" ht="28.5" customHeight="1" spans="1:21">
      <c r="A273" s="36">
        <v>269</v>
      </c>
      <c r="B273" s="165"/>
      <c r="C273" s="165"/>
      <c r="D273" s="167"/>
      <c r="E273" s="165"/>
      <c r="F273" s="165"/>
      <c r="G273" s="165"/>
      <c r="H273" s="165"/>
      <c r="I273" s="165"/>
      <c r="J273" s="177"/>
      <c r="K273" s="174">
        <f t="shared" si="28"/>
        <v>0</v>
      </c>
      <c r="L273" s="165"/>
      <c r="M273" s="175"/>
      <c r="N273" s="176"/>
      <c r="O273" s="174">
        <f t="shared" si="29"/>
        <v>0</v>
      </c>
      <c r="P273" s="176"/>
      <c r="Q273" s="176"/>
      <c r="R273" s="177"/>
      <c r="S273" s="174" t="str">
        <f t="shared" si="30"/>
        <v/>
      </c>
      <c r="T273" s="174" t="str">
        <f t="shared" si="31"/>
        <v/>
      </c>
      <c r="U273" s="186"/>
    </row>
    <row r="274" ht="28.5" customHeight="1" spans="1:21">
      <c r="A274" s="36">
        <v>270</v>
      </c>
      <c r="B274" s="165"/>
      <c r="C274" s="165"/>
      <c r="D274" s="167"/>
      <c r="E274" s="165"/>
      <c r="F274" s="165"/>
      <c r="G274" s="165"/>
      <c r="H274" s="165"/>
      <c r="I274" s="165"/>
      <c r="J274" s="177"/>
      <c r="K274" s="174">
        <f t="shared" si="28"/>
        <v>0</v>
      </c>
      <c r="L274" s="165"/>
      <c r="M274" s="175"/>
      <c r="N274" s="176"/>
      <c r="O274" s="174">
        <f t="shared" si="29"/>
        <v>0</v>
      </c>
      <c r="P274" s="176"/>
      <c r="Q274" s="176"/>
      <c r="R274" s="177"/>
      <c r="S274" s="174" t="str">
        <f t="shared" si="30"/>
        <v/>
      </c>
      <c r="T274" s="174" t="str">
        <f t="shared" si="31"/>
        <v/>
      </c>
      <c r="U274" s="186"/>
    </row>
    <row r="275" ht="28.5" customHeight="1" spans="1:21">
      <c r="A275" s="36">
        <v>271</v>
      </c>
      <c r="B275" s="165"/>
      <c r="C275" s="165"/>
      <c r="D275" s="167"/>
      <c r="E275" s="165"/>
      <c r="F275" s="165"/>
      <c r="G275" s="165"/>
      <c r="H275" s="165"/>
      <c r="I275" s="165"/>
      <c r="J275" s="177"/>
      <c r="K275" s="174">
        <f t="shared" si="28"/>
        <v>0</v>
      </c>
      <c r="L275" s="165"/>
      <c r="M275" s="175"/>
      <c r="N275" s="176"/>
      <c r="O275" s="174">
        <f t="shared" si="29"/>
        <v>0</v>
      </c>
      <c r="P275" s="176"/>
      <c r="Q275" s="176"/>
      <c r="R275" s="177"/>
      <c r="S275" s="174" t="str">
        <f t="shared" si="30"/>
        <v/>
      </c>
      <c r="T275" s="174" t="str">
        <f t="shared" si="31"/>
        <v/>
      </c>
      <c r="U275" s="186"/>
    </row>
    <row r="276" ht="28.5" customHeight="1" spans="1:21">
      <c r="A276" s="36">
        <v>272</v>
      </c>
      <c r="B276" s="165"/>
      <c r="C276" s="165"/>
      <c r="D276" s="167"/>
      <c r="E276" s="165"/>
      <c r="F276" s="165"/>
      <c r="G276" s="165"/>
      <c r="H276" s="165"/>
      <c r="I276" s="165"/>
      <c r="J276" s="177"/>
      <c r="K276" s="174">
        <f t="shared" si="28"/>
        <v>0</v>
      </c>
      <c r="L276" s="165"/>
      <c r="M276" s="175"/>
      <c r="N276" s="176"/>
      <c r="O276" s="174">
        <f t="shared" si="29"/>
        <v>0</v>
      </c>
      <c r="P276" s="176"/>
      <c r="Q276" s="176"/>
      <c r="R276" s="177"/>
      <c r="S276" s="174" t="str">
        <f t="shared" si="30"/>
        <v/>
      </c>
      <c r="T276" s="174" t="str">
        <f t="shared" si="31"/>
        <v/>
      </c>
      <c r="U276" s="186"/>
    </row>
    <row r="277" ht="28.5" customHeight="1" spans="1:21">
      <c r="A277" s="36">
        <v>273</v>
      </c>
      <c r="B277" s="165"/>
      <c r="C277" s="165"/>
      <c r="D277" s="167"/>
      <c r="E277" s="165"/>
      <c r="F277" s="165"/>
      <c r="G277" s="165"/>
      <c r="H277" s="165"/>
      <c r="I277" s="165"/>
      <c r="J277" s="177"/>
      <c r="K277" s="174">
        <f t="shared" si="28"/>
        <v>0</v>
      </c>
      <c r="L277" s="165"/>
      <c r="M277" s="175"/>
      <c r="N277" s="176"/>
      <c r="O277" s="174">
        <f t="shared" si="29"/>
        <v>0</v>
      </c>
      <c r="P277" s="176"/>
      <c r="Q277" s="176"/>
      <c r="R277" s="177"/>
      <c r="S277" s="174" t="str">
        <f t="shared" si="30"/>
        <v/>
      </c>
      <c r="T277" s="174" t="str">
        <f t="shared" si="31"/>
        <v/>
      </c>
      <c r="U277" s="186"/>
    </row>
    <row r="278" ht="28.5" customHeight="1" spans="1:21">
      <c r="A278" s="36">
        <v>274</v>
      </c>
      <c r="B278" s="165"/>
      <c r="C278" s="165"/>
      <c r="D278" s="167"/>
      <c r="E278" s="165"/>
      <c r="F278" s="165"/>
      <c r="G278" s="165"/>
      <c r="H278" s="165"/>
      <c r="I278" s="165"/>
      <c r="J278" s="177"/>
      <c r="K278" s="174">
        <f t="shared" si="28"/>
        <v>0</v>
      </c>
      <c r="L278" s="165"/>
      <c r="M278" s="175"/>
      <c r="N278" s="176"/>
      <c r="O278" s="174">
        <f t="shared" si="29"/>
        <v>0</v>
      </c>
      <c r="P278" s="176"/>
      <c r="Q278" s="176"/>
      <c r="R278" s="177"/>
      <c r="S278" s="174" t="str">
        <f t="shared" si="30"/>
        <v/>
      </c>
      <c r="T278" s="174" t="str">
        <f t="shared" si="31"/>
        <v/>
      </c>
      <c r="U278" s="186"/>
    </row>
    <row r="279" ht="28.5" customHeight="1" spans="1:21">
      <c r="A279" s="36">
        <v>275</v>
      </c>
      <c r="B279" s="165"/>
      <c r="C279" s="165"/>
      <c r="D279" s="167"/>
      <c r="E279" s="165"/>
      <c r="F279" s="165"/>
      <c r="G279" s="165"/>
      <c r="H279" s="165"/>
      <c r="I279" s="165"/>
      <c r="J279" s="177"/>
      <c r="K279" s="174">
        <f t="shared" si="28"/>
        <v>0</v>
      </c>
      <c r="L279" s="165"/>
      <c r="M279" s="175"/>
      <c r="N279" s="176"/>
      <c r="O279" s="174">
        <f t="shared" si="29"/>
        <v>0</v>
      </c>
      <c r="P279" s="176"/>
      <c r="Q279" s="176"/>
      <c r="R279" s="177"/>
      <c r="S279" s="174" t="str">
        <f t="shared" si="30"/>
        <v/>
      </c>
      <c r="T279" s="174" t="str">
        <f t="shared" si="31"/>
        <v/>
      </c>
      <c r="U279" s="186"/>
    </row>
    <row r="280" ht="28.5" customHeight="1" spans="1:21">
      <c r="A280" s="36">
        <v>276</v>
      </c>
      <c r="B280" s="165"/>
      <c r="C280" s="165"/>
      <c r="D280" s="167"/>
      <c r="E280" s="165"/>
      <c r="F280" s="165"/>
      <c r="G280" s="165"/>
      <c r="H280" s="165"/>
      <c r="I280" s="165"/>
      <c r="J280" s="177"/>
      <c r="K280" s="174">
        <f t="shared" si="28"/>
        <v>0</v>
      </c>
      <c r="L280" s="165"/>
      <c r="M280" s="175"/>
      <c r="N280" s="176"/>
      <c r="O280" s="174">
        <f t="shared" si="29"/>
        <v>0</v>
      </c>
      <c r="P280" s="176"/>
      <c r="Q280" s="176"/>
      <c r="R280" s="177"/>
      <c r="S280" s="174" t="str">
        <f t="shared" si="30"/>
        <v/>
      </c>
      <c r="T280" s="174" t="str">
        <f t="shared" si="31"/>
        <v/>
      </c>
      <c r="U280" s="186"/>
    </row>
    <row r="281" ht="28.5" customHeight="1" spans="1:21">
      <c r="A281" s="36">
        <v>277</v>
      </c>
      <c r="B281" s="165"/>
      <c r="C281" s="165"/>
      <c r="D281" s="167"/>
      <c r="E281" s="165"/>
      <c r="F281" s="165"/>
      <c r="G281" s="165"/>
      <c r="H281" s="165"/>
      <c r="I281" s="165"/>
      <c r="J281" s="177"/>
      <c r="K281" s="174">
        <f t="shared" si="28"/>
        <v>0</v>
      </c>
      <c r="L281" s="165"/>
      <c r="M281" s="175"/>
      <c r="N281" s="176"/>
      <c r="O281" s="174">
        <f t="shared" si="29"/>
        <v>0</v>
      </c>
      <c r="P281" s="176"/>
      <c r="Q281" s="176"/>
      <c r="R281" s="177"/>
      <c r="S281" s="174" t="str">
        <f t="shared" si="30"/>
        <v/>
      </c>
      <c r="T281" s="174" t="str">
        <f t="shared" si="31"/>
        <v/>
      </c>
      <c r="U281" s="186"/>
    </row>
    <row r="282" ht="28.5" customHeight="1" spans="1:21">
      <c r="A282" s="36">
        <v>278</v>
      </c>
      <c r="B282" s="165"/>
      <c r="C282" s="165"/>
      <c r="D282" s="167"/>
      <c r="E282" s="165"/>
      <c r="F282" s="165"/>
      <c r="G282" s="165"/>
      <c r="H282" s="165"/>
      <c r="I282" s="165"/>
      <c r="J282" s="177"/>
      <c r="K282" s="174">
        <f t="shared" ref="K282:K304" si="32">H282/60*I282*J282</f>
        <v>0</v>
      </c>
      <c r="L282" s="165"/>
      <c r="M282" s="175"/>
      <c r="N282" s="176"/>
      <c r="O282" s="174">
        <f t="shared" ref="O282:O304" si="33">H282/60*L282*M282*N282</f>
        <v>0</v>
      </c>
      <c r="P282" s="176"/>
      <c r="Q282" s="176"/>
      <c r="R282" s="177"/>
      <c r="S282" s="174" t="str">
        <f t="shared" ref="S282:S304" si="34">IFERROR(Q282*10000*0.9/R282/300/20/60*H282,"")</f>
        <v/>
      </c>
      <c r="T282" s="174" t="str">
        <f t="shared" ref="T282:T304" si="35">IFERROR((K282+O282+S282)/H282*60,"")</f>
        <v/>
      </c>
      <c r="U282" s="186"/>
    </row>
    <row r="283" ht="28.5" customHeight="1" spans="1:21">
      <c r="A283" s="36">
        <v>279</v>
      </c>
      <c r="B283" s="165"/>
      <c r="C283" s="165"/>
      <c r="D283" s="167"/>
      <c r="E283" s="165"/>
      <c r="F283" s="165"/>
      <c r="G283" s="165"/>
      <c r="H283" s="165"/>
      <c r="I283" s="165"/>
      <c r="J283" s="177"/>
      <c r="K283" s="174">
        <f t="shared" si="32"/>
        <v>0</v>
      </c>
      <c r="L283" s="165"/>
      <c r="M283" s="175"/>
      <c r="N283" s="176"/>
      <c r="O283" s="174">
        <f t="shared" si="33"/>
        <v>0</v>
      </c>
      <c r="P283" s="176"/>
      <c r="Q283" s="176"/>
      <c r="R283" s="177"/>
      <c r="S283" s="174" t="str">
        <f t="shared" si="34"/>
        <v/>
      </c>
      <c r="T283" s="174" t="str">
        <f t="shared" si="35"/>
        <v/>
      </c>
      <c r="U283" s="186"/>
    </row>
    <row r="284" ht="28.5" customHeight="1" spans="1:21">
      <c r="A284" s="36">
        <v>280</v>
      </c>
      <c r="B284" s="165"/>
      <c r="C284" s="165"/>
      <c r="D284" s="167"/>
      <c r="E284" s="165"/>
      <c r="F284" s="165"/>
      <c r="G284" s="165"/>
      <c r="H284" s="165"/>
      <c r="I284" s="165"/>
      <c r="J284" s="177"/>
      <c r="K284" s="174">
        <f t="shared" si="32"/>
        <v>0</v>
      </c>
      <c r="L284" s="165"/>
      <c r="M284" s="175"/>
      <c r="N284" s="176"/>
      <c r="O284" s="174">
        <f t="shared" si="33"/>
        <v>0</v>
      </c>
      <c r="P284" s="176"/>
      <c r="Q284" s="176"/>
      <c r="R284" s="177"/>
      <c r="S284" s="174" t="str">
        <f t="shared" si="34"/>
        <v/>
      </c>
      <c r="T284" s="174" t="str">
        <f t="shared" si="35"/>
        <v/>
      </c>
      <c r="U284" s="186"/>
    </row>
    <row r="285" ht="28.5" customHeight="1" spans="1:21">
      <c r="A285" s="36">
        <v>281</v>
      </c>
      <c r="B285" s="165"/>
      <c r="C285" s="165"/>
      <c r="D285" s="167"/>
      <c r="E285" s="165"/>
      <c r="F285" s="165"/>
      <c r="G285" s="165"/>
      <c r="H285" s="165"/>
      <c r="I285" s="165"/>
      <c r="J285" s="177"/>
      <c r="K285" s="174">
        <f t="shared" si="32"/>
        <v>0</v>
      </c>
      <c r="L285" s="165"/>
      <c r="M285" s="175"/>
      <c r="N285" s="176"/>
      <c r="O285" s="174">
        <f t="shared" si="33"/>
        <v>0</v>
      </c>
      <c r="P285" s="176"/>
      <c r="Q285" s="176"/>
      <c r="R285" s="177"/>
      <c r="S285" s="174" t="str">
        <f t="shared" si="34"/>
        <v/>
      </c>
      <c r="T285" s="174" t="str">
        <f t="shared" si="35"/>
        <v/>
      </c>
      <c r="U285" s="186"/>
    </row>
    <row r="286" ht="28.5" customHeight="1" spans="1:21">
      <c r="A286" s="36">
        <v>282</v>
      </c>
      <c r="B286" s="165"/>
      <c r="C286" s="165"/>
      <c r="D286" s="167"/>
      <c r="E286" s="165"/>
      <c r="F286" s="165"/>
      <c r="G286" s="165"/>
      <c r="H286" s="165"/>
      <c r="I286" s="165"/>
      <c r="J286" s="177"/>
      <c r="K286" s="174">
        <f t="shared" si="32"/>
        <v>0</v>
      </c>
      <c r="L286" s="165"/>
      <c r="M286" s="175"/>
      <c r="N286" s="176"/>
      <c r="O286" s="174">
        <f t="shared" si="33"/>
        <v>0</v>
      </c>
      <c r="P286" s="176"/>
      <c r="Q286" s="176"/>
      <c r="R286" s="177"/>
      <c r="S286" s="174" t="str">
        <f t="shared" si="34"/>
        <v/>
      </c>
      <c r="T286" s="174" t="str">
        <f t="shared" si="35"/>
        <v/>
      </c>
      <c r="U286" s="186"/>
    </row>
    <row r="287" ht="28.5" customHeight="1" spans="1:21">
      <c r="A287" s="36">
        <v>283</v>
      </c>
      <c r="B287" s="165"/>
      <c r="C287" s="165"/>
      <c r="D287" s="167"/>
      <c r="E287" s="165"/>
      <c r="F287" s="165"/>
      <c r="G287" s="165"/>
      <c r="H287" s="165"/>
      <c r="I287" s="165"/>
      <c r="J287" s="177"/>
      <c r="K287" s="174">
        <f t="shared" si="32"/>
        <v>0</v>
      </c>
      <c r="L287" s="165"/>
      <c r="M287" s="175"/>
      <c r="N287" s="176"/>
      <c r="O287" s="174">
        <f t="shared" si="33"/>
        <v>0</v>
      </c>
      <c r="P287" s="176"/>
      <c r="Q287" s="176"/>
      <c r="R287" s="177"/>
      <c r="S287" s="174" t="str">
        <f t="shared" si="34"/>
        <v/>
      </c>
      <c r="T287" s="174" t="str">
        <f t="shared" si="35"/>
        <v/>
      </c>
      <c r="U287" s="186"/>
    </row>
    <row r="288" ht="28.5" customHeight="1" spans="1:21">
      <c r="A288" s="36">
        <v>284</v>
      </c>
      <c r="B288" s="165"/>
      <c r="C288" s="165"/>
      <c r="D288" s="167"/>
      <c r="E288" s="165"/>
      <c r="F288" s="165"/>
      <c r="G288" s="165"/>
      <c r="H288" s="165"/>
      <c r="I288" s="165"/>
      <c r="J288" s="177"/>
      <c r="K288" s="174">
        <f t="shared" si="32"/>
        <v>0</v>
      </c>
      <c r="L288" s="165"/>
      <c r="M288" s="175"/>
      <c r="N288" s="176"/>
      <c r="O288" s="174">
        <f t="shared" si="33"/>
        <v>0</v>
      </c>
      <c r="P288" s="176"/>
      <c r="Q288" s="176"/>
      <c r="R288" s="177"/>
      <c r="S288" s="174" t="str">
        <f t="shared" si="34"/>
        <v/>
      </c>
      <c r="T288" s="174" t="str">
        <f t="shared" si="35"/>
        <v/>
      </c>
      <c r="U288" s="186"/>
    </row>
    <row r="289" ht="28.5" customHeight="1" spans="1:21">
      <c r="A289" s="36">
        <v>285</v>
      </c>
      <c r="B289" s="165"/>
      <c r="C289" s="165"/>
      <c r="D289" s="167"/>
      <c r="E289" s="165"/>
      <c r="F289" s="165"/>
      <c r="G289" s="165"/>
      <c r="H289" s="165"/>
      <c r="I289" s="165"/>
      <c r="J289" s="177"/>
      <c r="K289" s="174">
        <f t="shared" si="32"/>
        <v>0</v>
      </c>
      <c r="L289" s="165"/>
      <c r="M289" s="175"/>
      <c r="N289" s="176"/>
      <c r="O289" s="174">
        <f t="shared" si="33"/>
        <v>0</v>
      </c>
      <c r="P289" s="176"/>
      <c r="Q289" s="176"/>
      <c r="R289" s="177"/>
      <c r="S289" s="174" t="str">
        <f t="shared" si="34"/>
        <v/>
      </c>
      <c r="T289" s="174" t="str">
        <f t="shared" si="35"/>
        <v/>
      </c>
      <c r="U289" s="186"/>
    </row>
    <row r="290" ht="28.5" customHeight="1" spans="1:21">
      <c r="A290" s="36">
        <v>286</v>
      </c>
      <c r="B290" s="165"/>
      <c r="C290" s="165"/>
      <c r="D290" s="167"/>
      <c r="E290" s="165"/>
      <c r="F290" s="165"/>
      <c r="G290" s="165"/>
      <c r="H290" s="165"/>
      <c r="I290" s="165"/>
      <c r="J290" s="177"/>
      <c r="K290" s="174">
        <f t="shared" si="32"/>
        <v>0</v>
      </c>
      <c r="L290" s="165"/>
      <c r="M290" s="175"/>
      <c r="N290" s="176"/>
      <c r="O290" s="174">
        <f t="shared" si="33"/>
        <v>0</v>
      </c>
      <c r="P290" s="176"/>
      <c r="Q290" s="176"/>
      <c r="R290" s="177"/>
      <c r="S290" s="174" t="str">
        <f t="shared" si="34"/>
        <v/>
      </c>
      <c r="T290" s="174" t="str">
        <f t="shared" si="35"/>
        <v/>
      </c>
      <c r="U290" s="186"/>
    </row>
    <row r="291" ht="28.5" customHeight="1" spans="1:21">
      <c r="A291" s="36">
        <v>287</v>
      </c>
      <c r="B291" s="165"/>
      <c r="C291" s="165"/>
      <c r="D291" s="167"/>
      <c r="E291" s="165"/>
      <c r="F291" s="165"/>
      <c r="G291" s="165"/>
      <c r="H291" s="165"/>
      <c r="I291" s="165"/>
      <c r="J291" s="177"/>
      <c r="K291" s="174">
        <f t="shared" si="32"/>
        <v>0</v>
      </c>
      <c r="L291" s="165"/>
      <c r="M291" s="175"/>
      <c r="N291" s="176"/>
      <c r="O291" s="174">
        <f t="shared" si="33"/>
        <v>0</v>
      </c>
      <c r="P291" s="176"/>
      <c r="Q291" s="176"/>
      <c r="R291" s="177"/>
      <c r="S291" s="174" t="str">
        <f t="shared" si="34"/>
        <v/>
      </c>
      <c r="T291" s="174" t="str">
        <f t="shared" si="35"/>
        <v/>
      </c>
      <c r="U291" s="186"/>
    </row>
    <row r="292" ht="28.5" customHeight="1" spans="1:21">
      <c r="A292" s="36">
        <v>288</v>
      </c>
      <c r="B292" s="165"/>
      <c r="C292" s="165"/>
      <c r="D292" s="167"/>
      <c r="E292" s="165"/>
      <c r="F292" s="165"/>
      <c r="G292" s="165"/>
      <c r="H292" s="165"/>
      <c r="I292" s="165"/>
      <c r="J292" s="177"/>
      <c r="K292" s="174">
        <f t="shared" si="32"/>
        <v>0</v>
      </c>
      <c r="L292" s="165"/>
      <c r="M292" s="175"/>
      <c r="N292" s="176"/>
      <c r="O292" s="174">
        <f t="shared" si="33"/>
        <v>0</v>
      </c>
      <c r="P292" s="176"/>
      <c r="Q292" s="176"/>
      <c r="R292" s="177"/>
      <c r="S292" s="174" t="str">
        <f t="shared" si="34"/>
        <v/>
      </c>
      <c r="T292" s="174" t="str">
        <f t="shared" si="35"/>
        <v/>
      </c>
      <c r="U292" s="186"/>
    </row>
    <row r="293" ht="28.5" customHeight="1" spans="1:21">
      <c r="A293" s="36">
        <v>289</v>
      </c>
      <c r="B293" s="165"/>
      <c r="C293" s="165"/>
      <c r="D293" s="167"/>
      <c r="E293" s="165"/>
      <c r="F293" s="165"/>
      <c r="G293" s="165"/>
      <c r="H293" s="165"/>
      <c r="I293" s="165"/>
      <c r="J293" s="177"/>
      <c r="K293" s="174">
        <f t="shared" si="32"/>
        <v>0</v>
      </c>
      <c r="L293" s="165"/>
      <c r="M293" s="175"/>
      <c r="N293" s="176"/>
      <c r="O293" s="174">
        <f t="shared" si="33"/>
        <v>0</v>
      </c>
      <c r="P293" s="176"/>
      <c r="Q293" s="176"/>
      <c r="R293" s="177"/>
      <c r="S293" s="174" t="str">
        <f t="shared" si="34"/>
        <v/>
      </c>
      <c r="T293" s="174" t="str">
        <f t="shared" si="35"/>
        <v/>
      </c>
      <c r="U293" s="186"/>
    </row>
    <row r="294" ht="28.5" customHeight="1" spans="1:21">
      <c r="A294" s="36">
        <v>290</v>
      </c>
      <c r="B294" s="165"/>
      <c r="C294" s="165"/>
      <c r="D294" s="167"/>
      <c r="E294" s="165"/>
      <c r="F294" s="165"/>
      <c r="G294" s="165"/>
      <c r="H294" s="165"/>
      <c r="I294" s="165"/>
      <c r="J294" s="177"/>
      <c r="K294" s="174">
        <f t="shared" si="32"/>
        <v>0</v>
      </c>
      <c r="L294" s="165"/>
      <c r="M294" s="175"/>
      <c r="N294" s="176"/>
      <c r="O294" s="174">
        <f t="shared" si="33"/>
        <v>0</v>
      </c>
      <c r="P294" s="176"/>
      <c r="Q294" s="176"/>
      <c r="R294" s="177"/>
      <c r="S294" s="174" t="str">
        <f t="shared" si="34"/>
        <v/>
      </c>
      <c r="T294" s="174" t="str">
        <f t="shared" si="35"/>
        <v/>
      </c>
      <c r="U294" s="186"/>
    </row>
    <row r="295" ht="28.5" customHeight="1" spans="1:21">
      <c r="A295" s="36">
        <v>291</v>
      </c>
      <c r="B295" s="165"/>
      <c r="C295" s="165"/>
      <c r="D295" s="167"/>
      <c r="E295" s="165"/>
      <c r="F295" s="165"/>
      <c r="G295" s="165"/>
      <c r="H295" s="165"/>
      <c r="I295" s="165"/>
      <c r="J295" s="177"/>
      <c r="K295" s="174">
        <f t="shared" si="32"/>
        <v>0</v>
      </c>
      <c r="L295" s="165"/>
      <c r="M295" s="175"/>
      <c r="N295" s="176"/>
      <c r="O295" s="174">
        <f t="shared" si="33"/>
        <v>0</v>
      </c>
      <c r="P295" s="176"/>
      <c r="Q295" s="176"/>
      <c r="R295" s="177"/>
      <c r="S295" s="174" t="str">
        <f t="shared" si="34"/>
        <v/>
      </c>
      <c r="T295" s="174" t="str">
        <f t="shared" si="35"/>
        <v/>
      </c>
      <c r="U295" s="186"/>
    </row>
    <row r="296" ht="28.5" customHeight="1" spans="1:21">
      <c r="A296" s="36">
        <v>292</v>
      </c>
      <c r="B296" s="165"/>
      <c r="C296" s="165"/>
      <c r="D296" s="167"/>
      <c r="E296" s="165"/>
      <c r="F296" s="165"/>
      <c r="G296" s="165"/>
      <c r="H296" s="165"/>
      <c r="I296" s="165"/>
      <c r="J296" s="177"/>
      <c r="K296" s="174">
        <f t="shared" si="32"/>
        <v>0</v>
      </c>
      <c r="L296" s="165"/>
      <c r="M296" s="175"/>
      <c r="N296" s="176"/>
      <c r="O296" s="174">
        <f t="shared" si="33"/>
        <v>0</v>
      </c>
      <c r="P296" s="176"/>
      <c r="Q296" s="176"/>
      <c r="R296" s="177"/>
      <c r="S296" s="174" t="str">
        <f t="shared" si="34"/>
        <v/>
      </c>
      <c r="T296" s="174" t="str">
        <f t="shared" si="35"/>
        <v/>
      </c>
      <c r="U296" s="186"/>
    </row>
    <row r="297" ht="28.5" customHeight="1" spans="1:21">
      <c r="A297" s="36">
        <v>293</v>
      </c>
      <c r="B297" s="165"/>
      <c r="C297" s="165"/>
      <c r="D297" s="167"/>
      <c r="E297" s="165"/>
      <c r="F297" s="165"/>
      <c r="G297" s="165"/>
      <c r="H297" s="165"/>
      <c r="I297" s="165"/>
      <c r="J297" s="177"/>
      <c r="K297" s="174">
        <f t="shared" si="32"/>
        <v>0</v>
      </c>
      <c r="L297" s="165"/>
      <c r="M297" s="175"/>
      <c r="N297" s="176"/>
      <c r="O297" s="174">
        <f t="shared" si="33"/>
        <v>0</v>
      </c>
      <c r="P297" s="176"/>
      <c r="Q297" s="176"/>
      <c r="R297" s="177"/>
      <c r="S297" s="174" t="str">
        <f t="shared" si="34"/>
        <v/>
      </c>
      <c r="T297" s="174" t="str">
        <f t="shared" si="35"/>
        <v/>
      </c>
      <c r="U297" s="186"/>
    </row>
    <row r="298" ht="28.5" customHeight="1" spans="1:21">
      <c r="A298" s="36">
        <v>294</v>
      </c>
      <c r="B298" s="165"/>
      <c r="C298" s="165"/>
      <c r="D298" s="167"/>
      <c r="E298" s="165"/>
      <c r="F298" s="165"/>
      <c r="G298" s="165"/>
      <c r="H298" s="165"/>
      <c r="I298" s="165"/>
      <c r="J298" s="177"/>
      <c r="K298" s="174">
        <f t="shared" si="32"/>
        <v>0</v>
      </c>
      <c r="L298" s="165"/>
      <c r="M298" s="175"/>
      <c r="N298" s="176"/>
      <c r="O298" s="174">
        <f t="shared" si="33"/>
        <v>0</v>
      </c>
      <c r="P298" s="176"/>
      <c r="Q298" s="176"/>
      <c r="R298" s="177"/>
      <c r="S298" s="174" t="str">
        <f t="shared" si="34"/>
        <v/>
      </c>
      <c r="T298" s="174" t="str">
        <f t="shared" si="35"/>
        <v/>
      </c>
      <c r="U298" s="186"/>
    </row>
    <row r="299" ht="28.5" customHeight="1" spans="1:21">
      <c r="A299" s="36">
        <v>295</v>
      </c>
      <c r="B299" s="165"/>
      <c r="C299" s="165"/>
      <c r="D299" s="167"/>
      <c r="E299" s="165"/>
      <c r="F299" s="165"/>
      <c r="G299" s="165"/>
      <c r="H299" s="165"/>
      <c r="I299" s="165"/>
      <c r="J299" s="177"/>
      <c r="K299" s="174">
        <f t="shared" si="32"/>
        <v>0</v>
      </c>
      <c r="L299" s="165"/>
      <c r="M299" s="175"/>
      <c r="N299" s="176"/>
      <c r="O299" s="174">
        <f t="shared" si="33"/>
        <v>0</v>
      </c>
      <c r="P299" s="176"/>
      <c r="Q299" s="176"/>
      <c r="R299" s="177"/>
      <c r="S299" s="174" t="str">
        <f t="shared" si="34"/>
        <v/>
      </c>
      <c r="T299" s="174" t="str">
        <f t="shared" si="35"/>
        <v/>
      </c>
      <c r="U299" s="186"/>
    </row>
    <row r="300" ht="28.5" customHeight="1" spans="1:21">
      <c r="A300" s="36">
        <v>296</v>
      </c>
      <c r="B300" s="165"/>
      <c r="C300" s="165"/>
      <c r="D300" s="167"/>
      <c r="E300" s="165"/>
      <c r="F300" s="165"/>
      <c r="G300" s="165"/>
      <c r="H300" s="165"/>
      <c r="I300" s="165"/>
      <c r="J300" s="177"/>
      <c r="K300" s="174">
        <f t="shared" si="32"/>
        <v>0</v>
      </c>
      <c r="L300" s="165"/>
      <c r="M300" s="175"/>
      <c r="N300" s="176"/>
      <c r="O300" s="174">
        <f t="shared" si="33"/>
        <v>0</v>
      </c>
      <c r="P300" s="176"/>
      <c r="Q300" s="176"/>
      <c r="R300" s="177"/>
      <c r="S300" s="174" t="str">
        <f t="shared" si="34"/>
        <v/>
      </c>
      <c r="T300" s="174" t="str">
        <f t="shared" si="35"/>
        <v/>
      </c>
      <c r="U300" s="186"/>
    </row>
    <row r="301" ht="28.5" customHeight="1" spans="1:21">
      <c r="A301" s="36">
        <v>297</v>
      </c>
      <c r="B301" s="165"/>
      <c r="C301" s="165"/>
      <c r="D301" s="167"/>
      <c r="E301" s="165"/>
      <c r="F301" s="165"/>
      <c r="G301" s="165"/>
      <c r="H301" s="165"/>
      <c r="I301" s="165"/>
      <c r="J301" s="177"/>
      <c r="K301" s="174">
        <f t="shared" si="32"/>
        <v>0</v>
      </c>
      <c r="L301" s="165"/>
      <c r="M301" s="175"/>
      <c r="N301" s="176"/>
      <c r="O301" s="174">
        <f t="shared" si="33"/>
        <v>0</v>
      </c>
      <c r="P301" s="176"/>
      <c r="Q301" s="176"/>
      <c r="R301" s="177"/>
      <c r="S301" s="174" t="str">
        <f t="shared" si="34"/>
        <v/>
      </c>
      <c r="T301" s="174" t="str">
        <f t="shared" si="35"/>
        <v/>
      </c>
      <c r="U301" s="186"/>
    </row>
    <row r="302" ht="28.5" customHeight="1" spans="1:21">
      <c r="A302" s="36">
        <v>298</v>
      </c>
      <c r="B302" s="165"/>
      <c r="C302" s="165"/>
      <c r="D302" s="167"/>
      <c r="E302" s="165"/>
      <c r="F302" s="165"/>
      <c r="G302" s="165"/>
      <c r="H302" s="165"/>
      <c r="I302" s="165"/>
      <c r="J302" s="177"/>
      <c r="K302" s="174">
        <f t="shared" si="32"/>
        <v>0</v>
      </c>
      <c r="L302" s="165"/>
      <c r="M302" s="175"/>
      <c r="N302" s="176"/>
      <c r="O302" s="174">
        <f t="shared" si="33"/>
        <v>0</v>
      </c>
      <c r="P302" s="176"/>
      <c r="Q302" s="176"/>
      <c r="R302" s="177"/>
      <c r="S302" s="174" t="str">
        <f t="shared" si="34"/>
        <v/>
      </c>
      <c r="T302" s="174" t="str">
        <f t="shared" si="35"/>
        <v/>
      </c>
      <c r="U302" s="186"/>
    </row>
    <row r="303" ht="28.5" customHeight="1" spans="1:21">
      <c r="A303" s="36">
        <v>299</v>
      </c>
      <c r="B303" s="165"/>
      <c r="C303" s="165"/>
      <c r="D303" s="167"/>
      <c r="E303" s="165"/>
      <c r="F303" s="165"/>
      <c r="G303" s="165"/>
      <c r="H303" s="165"/>
      <c r="I303" s="165"/>
      <c r="J303" s="177"/>
      <c r="K303" s="174">
        <f t="shared" si="32"/>
        <v>0</v>
      </c>
      <c r="L303" s="165"/>
      <c r="M303" s="175"/>
      <c r="N303" s="176"/>
      <c r="O303" s="174">
        <f t="shared" si="33"/>
        <v>0</v>
      </c>
      <c r="P303" s="176"/>
      <c r="Q303" s="176"/>
      <c r="R303" s="177"/>
      <c r="S303" s="174" t="str">
        <f t="shared" si="34"/>
        <v/>
      </c>
      <c r="T303" s="174" t="str">
        <f t="shared" si="35"/>
        <v/>
      </c>
      <c r="U303" s="186"/>
    </row>
    <row r="304" ht="28.5" customHeight="1" spans="1:21">
      <c r="A304" s="36">
        <v>300</v>
      </c>
      <c r="B304" s="165"/>
      <c r="C304" s="165"/>
      <c r="D304" s="167"/>
      <c r="E304" s="165"/>
      <c r="F304" s="165"/>
      <c r="G304" s="165"/>
      <c r="H304" s="165"/>
      <c r="I304" s="165"/>
      <c r="J304" s="177"/>
      <c r="K304" s="174">
        <f t="shared" si="32"/>
        <v>0</v>
      </c>
      <c r="L304" s="176"/>
      <c r="M304" s="175"/>
      <c r="N304" s="176"/>
      <c r="O304" s="174">
        <f t="shared" si="33"/>
        <v>0</v>
      </c>
      <c r="P304" s="176"/>
      <c r="Q304" s="176"/>
      <c r="R304" s="177"/>
      <c r="S304" s="174" t="str">
        <f t="shared" si="34"/>
        <v/>
      </c>
      <c r="T304" s="174" t="str">
        <f t="shared" si="35"/>
        <v/>
      </c>
      <c r="U304" s="186"/>
    </row>
    <row r="305" ht="20.15" customHeight="1" spans="1:21">
      <c r="A305" s="187" t="s">
        <v>169</v>
      </c>
      <c r="B305" s="188" t="s">
        <v>170</v>
      </c>
      <c r="C305" s="188" t="s">
        <v>170</v>
      </c>
      <c r="D305" s="188" t="s">
        <v>170</v>
      </c>
      <c r="E305" s="188" t="s">
        <v>170</v>
      </c>
      <c r="F305" s="188" t="s">
        <v>170</v>
      </c>
      <c r="G305" s="188" t="s">
        <v>170</v>
      </c>
      <c r="H305" s="188" t="s">
        <v>170</v>
      </c>
      <c r="I305" s="193" t="s">
        <v>170</v>
      </c>
      <c r="J305" s="193" t="s">
        <v>170</v>
      </c>
      <c r="K305" s="194">
        <f>SUM(K5:K304)</f>
        <v>12.3894230769231</v>
      </c>
      <c r="L305" s="195" t="s">
        <v>170</v>
      </c>
      <c r="M305" s="196" t="s">
        <v>170</v>
      </c>
      <c r="N305" s="188" t="s">
        <v>170</v>
      </c>
      <c r="O305" s="194">
        <f>SUM(O5:O304)</f>
        <v>2.28139333333333</v>
      </c>
      <c r="P305" s="194" t="s">
        <v>170</v>
      </c>
      <c r="Q305" s="195" t="s">
        <v>170</v>
      </c>
      <c r="R305" s="198" t="s">
        <v>170</v>
      </c>
      <c r="S305" s="194">
        <f>SUM(S5:S304)</f>
        <v>2.783210555025</v>
      </c>
      <c r="T305" s="194">
        <f>SUM(T5:T304)</f>
        <v>2997.9576863</v>
      </c>
      <c r="U305" s="199" t="s">
        <v>170</v>
      </c>
    </row>
    <row r="306" ht="126" customHeight="1" spans="1:21">
      <c r="A306" s="189" t="s">
        <v>391</v>
      </c>
      <c r="B306" s="189"/>
      <c r="C306" s="189"/>
      <c r="D306" s="189"/>
      <c r="E306" s="189"/>
      <c r="F306" s="189"/>
      <c r="G306" s="189"/>
      <c r="H306" s="189"/>
      <c r="I306" s="189"/>
      <c r="J306" s="189"/>
      <c r="K306" s="189"/>
      <c r="L306" s="189"/>
      <c r="M306" s="189"/>
      <c r="N306" s="189"/>
      <c r="O306" s="189"/>
      <c r="P306" s="189"/>
      <c r="Q306" s="189"/>
      <c r="R306" s="189"/>
      <c r="S306" s="189"/>
      <c r="T306" s="189"/>
      <c r="U306" s="189"/>
    </row>
    <row r="307" ht="22" customHeight="1" spans="1:21">
      <c r="A307" s="190"/>
      <c r="B307" s="190"/>
      <c r="C307" s="191" t="s">
        <v>392</v>
      </c>
      <c r="D307" s="192"/>
      <c r="E307" s="192"/>
      <c r="F307" s="192"/>
      <c r="G307" s="192"/>
      <c r="H307" s="192"/>
      <c r="I307" s="192"/>
      <c r="J307" s="192"/>
      <c r="K307" s="197"/>
      <c r="L307" s="197"/>
      <c r="M307" s="197"/>
      <c r="N307" s="197"/>
      <c r="O307" s="197"/>
      <c r="P307" s="197"/>
      <c r="Q307" s="197"/>
      <c r="R307" s="197"/>
      <c r="S307" s="197"/>
      <c r="T307" s="200"/>
      <c r="U307" s="201"/>
    </row>
  </sheetData>
  <sheetProtection password="CE0A" sheet="1" objects="1"/>
  <mergeCells count="15">
    <mergeCell ref="A1:U1"/>
    <mergeCell ref="I2:K2"/>
    <mergeCell ref="L2:O2"/>
    <mergeCell ref="P2:S2"/>
    <mergeCell ref="A306:U306"/>
    <mergeCell ref="A2:A3"/>
    <mergeCell ref="B2:B3"/>
    <mergeCell ref="C2:C3"/>
    <mergeCell ref="D2:D3"/>
    <mergeCell ref="E2:E3"/>
    <mergeCell ref="F2:F3"/>
    <mergeCell ref="G2:G3"/>
    <mergeCell ref="H2:H3"/>
    <mergeCell ref="T2:T3"/>
    <mergeCell ref="U2:U3"/>
  </mergeCells>
  <dataValidations count="1">
    <dataValidation type="list" allowBlank="1" showInputMessage="1" showErrorMessage="1" sqref="P304 P4:P153 P154:P303">
      <formula1>"是,否"</formula1>
    </dataValidation>
  </dataValidations>
  <pageMargins left="0.75" right="0.75" top="1" bottom="1" header="0.5" footer="0.5"/>
  <headerFooter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309"/>
  <sheetViews>
    <sheetView showGridLines="0" showZeros="0" zoomScale="70" zoomScaleNormal="70" workbookViewId="0">
      <pane ySplit="5" topLeftCell="A6" activePane="bottomLeft" state="frozen"/>
      <selection/>
      <selection pane="bottomLeft" activeCell="B6" sqref="B6"/>
    </sheetView>
  </sheetViews>
  <sheetFormatPr defaultColWidth="9" defaultRowHeight="14"/>
  <cols>
    <col min="1" max="1" width="5.36363636363636" style="24" customWidth="1"/>
    <col min="2" max="2" width="8.63636363636364" style="24" customWidth="1"/>
    <col min="3" max="3" width="11.0909090909091" style="24" customWidth="1"/>
    <col min="4" max="5" width="10.6363636363636" style="25" customWidth="1"/>
    <col min="6" max="6" width="6.27272727272727" style="25" customWidth="1"/>
    <col min="7" max="11" width="9.63636363636364" style="25" customWidth="1"/>
    <col min="12" max="12" width="9.63636363636364" style="109" customWidth="1"/>
    <col min="13" max="13" width="9.63636363636364" style="110" customWidth="1"/>
    <col min="14" max="22" width="9.63636363636364" style="25" customWidth="1"/>
    <col min="23" max="23" width="11.9090909090909" style="25" customWidth="1"/>
    <col min="24" max="16384" width="9" style="25"/>
  </cols>
  <sheetData>
    <row r="1" ht="25" customHeight="1" spans="1:22">
      <c r="A1" s="111" t="s">
        <v>393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25"/>
      <c r="M1" s="111"/>
      <c r="N1" s="111"/>
      <c r="O1" s="111"/>
      <c r="P1" s="111"/>
      <c r="Q1" s="111"/>
      <c r="R1" s="111"/>
      <c r="S1" s="111"/>
      <c r="T1" s="111"/>
      <c r="U1" s="111"/>
      <c r="V1" s="111"/>
    </row>
    <row r="2" s="108" customFormat="1" ht="18.75" customHeight="1" spans="1:23">
      <c r="A2" s="112" t="s">
        <v>1</v>
      </c>
      <c r="B2" s="113" t="s">
        <v>337</v>
      </c>
      <c r="C2" s="114" t="s">
        <v>338</v>
      </c>
      <c r="D2" s="113" t="s">
        <v>394</v>
      </c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4" t="s">
        <v>395</v>
      </c>
      <c r="P2" s="114"/>
      <c r="Q2" s="114"/>
      <c r="R2" s="114"/>
      <c r="S2" s="114"/>
      <c r="T2" s="114"/>
      <c r="U2" s="114"/>
      <c r="V2" s="114"/>
      <c r="W2" s="133" t="s">
        <v>110</v>
      </c>
    </row>
    <row r="3" ht="45" spans="1:23">
      <c r="A3" s="115"/>
      <c r="B3" s="116"/>
      <c r="C3" s="117"/>
      <c r="D3" s="118" t="s">
        <v>396</v>
      </c>
      <c r="E3" s="118" t="s">
        <v>397</v>
      </c>
      <c r="F3" s="118" t="s">
        <v>398</v>
      </c>
      <c r="G3" s="118" t="s">
        <v>114</v>
      </c>
      <c r="H3" s="118" t="s">
        <v>399</v>
      </c>
      <c r="I3" s="118" t="s">
        <v>400</v>
      </c>
      <c r="J3" s="118" t="s">
        <v>401</v>
      </c>
      <c r="K3" s="118" t="s">
        <v>402</v>
      </c>
      <c r="L3" s="126" t="s">
        <v>403</v>
      </c>
      <c r="M3" s="127" t="s">
        <v>404</v>
      </c>
      <c r="N3" s="118" t="s">
        <v>405</v>
      </c>
      <c r="O3" s="118" t="s">
        <v>406</v>
      </c>
      <c r="P3" s="118" t="s">
        <v>407</v>
      </c>
      <c r="Q3" s="118" t="s">
        <v>408</v>
      </c>
      <c r="R3" s="118" t="s">
        <v>409</v>
      </c>
      <c r="S3" s="118" t="s">
        <v>410</v>
      </c>
      <c r="T3" s="118" t="s">
        <v>411</v>
      </c>
      <c r="U3" s="118" t="s">
        <v>412</v>
      </c>
      <c r="V3" s="118" t="s">
        <v>413</v>
      </c>
      <c r="W3" s="134"/>
    </row>
    <row r="4" ht="24" customHeight="1" spans="1:23">
      <c r="A4" s="119" t="s">
        <v>129</v>
      </c>
      <c r="B4" s="120" t="s">
        <v>358</v>
      </c>
      <c r="C4" s="120" t="s">
        <v>414</v>
      </c>
      <c r="D4" s="121" t="s">
        <v>415</v>
      </c>
      <c r="E4" s="121" t="s">
        <v>363</v>
      </c>
      <c r="F4" s="121">
        <v>1</v>
      </c>
      <c r="G4" s="121" t="s">
        <v>416</v>
      </c>
      <c r="H4" s="121">
        <v>15.5</v>
      </c>
      <c r="I4" s="121">
        <v>400</v>
      </c>
      <c r="J4" s="121">
        <v>500</v>
      </c>
      <c r="K4" s="121">
        <v>5000</v>
      </c>
      <c r="L4" s="128">
        <f>H4*J4+K4</f>
        <v>12750</v>
      </c>
      <c r="M4" s="129">
        <v>2000</v>
      </c>
      <c r="N4" s="130">
        <f t="shared" ref="N4:N67" si="0">IFERROR(L4/M4,"")</f>
        <v>6.375</v>
      </c>
      <c r="O4" s="120" t="s">
        <v>170</v>
      </c>
      <c r="P4" s="120" t="s">
        <v>363</v>
      </c>
      <c r="Q4" s="120" t="s">
        <v>170</v>
      </c>
      <c r="R4" s="120" t="s">
        <v>170</v>
      </c>
      <c r="S4" s="120" t="s">
        <v>170</v>
      </c>
      <c r="T4" s="120" t="s">
        <v>170</v>
      </c>
      <c r="U4" s="120" t="s">
        <v>170</v>
      </c>
      <c r="V4" s="120" t="s">
        <v>170</v>
      </c>
      <c r="W4" s="135"/>
    </row>
    <row r="5" ht="24" customHeight="1" spans="1:23">
      <c r="A5" s="119" t="s">
        <v>129</v>
      </c>
      <c r="B5" s="120" t="s">
        <v>417</v>
      </c>
      <c r="C5" s="120" t="s">
        <v>418</v>
      </c>
      <c r="D5" s="122" t="s">
        <v>419</v>
      </c>
      <c r="E5" s="122" t="s">
        <v>363</v>
      </c>
      <c r="F5" s="122">
        <v>1</v>
      </c>
      <c r="G5" s="122" t="s">
        <v>420</v>
      </c>
      <c r="H5" s="122">
        <v>5.5</v>
      </c>
      <c r="I5" s="122">
        <v>80</v>
      </c>
      <c r="J5" s="122">
        <v>100</v>
      </c>
      <c r="K5" s="122">
        <v>2000</v>
      </c>
      <c r="L5" s="128">
        <f>H5*J5+K5</f>
        <v>2550</v>
      </c>
      <c r="M5" s="129">
        <v>100000</v>
      </c>
      <c r="N5" s="130">
        <f t="shared" si="0"/>
        <v>0.0255</v>
      </c>
      <c r="O5" s="120" t="s">
        <v>421</v>
      </c>
      <c r="P5" s="120" t="s">
        <v>363</v>
      </c>
      <c r="Q5" s="120" t="s">
        <v>422</v>
      </c>
      <c r="R5" s="120" t="s">
        <v>423</v>
      </c>
      <c r="S5" s="120">
        <v>26</v>
      </c>
      <c r="T5" s="120">
        <v>2000</v>
      </c>
      <c r="U5" s="120">
        <v>6</v>
      </c>
      <c r="V5" s="120">
        <f>IFERROR((S5*U5/T5),"")</f>
        <v>0.078</v>
      </c>
      <c r="W5" s="135"/>
    </row>
    <row r="6" ht="28.5" customHeight="1" spans="1:23">
      <c r="A6" s="36">
        <v>1</v>
      </c>
      <c r="B6" s="123"/>
      <c r="C6" s="123"/>
      <c r="D6" s="124"/>
      <c r="E6" s="124"/>
      <c r="F6" s="124"/>
      <c r="G6" s="124"/>
      <c r="H6" s="124"/>
      <c r="I6" s="124"/>
      <c r="J6" s="124"/>
      <c r="K6" s="124"/>
      <c r="L6" s="128">
        <f>H6*J6+K6</f>
        <v>0</v>
      </c>
      <c r="M6" s="131"/>
      <c r="N6" s="132" t="str">
        <f t="shared" si="0"/>
        <v/>
      </c>
      <c r="O6" s="123"/>
      <c r="P6" s="123"/>
      <c r="Q6" s="123"/>
      <c r="R6" s="123"/>
      <c r="S6" s="136"/>
      <c r="T6" s="123"/>
      <c r="U6" s="123"/>
      <c r="V6" s="116" t="str">
        <f>IFERROR((S6*U6/T6),"")</f>
        <v/>
      </c>
      <c r="W6" s="137"/>
    </row>
    <row r="7" ht="28.5" customHeight="1" spans="1:23">
      <c r="A7" s="36">
        <v>2</v>
      </c>
      <c r="B7" s="123"/>
      <c r="C7" s="123"/>
      <c r="D7" s="124"/>
      <c r="E7" s="124"/>
      <c r="F7" s="124"/>
      <c r="G7" s="124"/>
      <c r="H7" s="124"/>
      <c r="I7" s="124"/>
      <c r="J7" s="124"/>
      <c r="K7" s="124"/>
      <c r="L7" s="128">
        <f t="shared" ref="L7:L38" si="1">H7*J7+K7</f>
        <v>0</v>
      </c>
      <c r="M7" s="131"/>
      <c r="N7" s="132" t="str">
        <f t="shared" si="0"/>
        <v/>
      </c>
      <c r="O7" s="123"/>
      <c r="P7" s="123"/>
      <c r="Q7" s="123"/>
      <c r="R7" s="123"/>
      <c r="S7" s="136"/>
      <c r="T7" s="123"/>
      <c r="U7" s="123"/>
      <c r="V7" s="116" t="str">
        <f t="shared" ref="V7:V38" si="2">IFERROR((S7*U7/T7),"")</f>
        <v/>
      </c>
      <c r="W7" s="137"/>
    </row>
    <row r="8" ht="28.5" customHeight="1" spans="1:23">
      <c r="A8" s="36">
        <v>3</v>
      </c>
      <c r="B8" s="123"/>
      <c r="C8" s="123"/>
      <c r="D8" s="124"/>
      <c r="E8" s="124"/>
      <c r="F8" s="124"/>
      <c r="G8" s="124"/>
      <c r="H8" s="124"/>
      <c r="I8" s="124"/>
      <c r="J8" s="124"/>
      <c r="K8" s="124"/>
      <c r="L8" s="128">
        <f t="shared" si="1"/>
        <v>0</v>
      </c>
      <c r="M8" s="131"/>
      <c r="N8" s="132" t="str">
        <f t="shared" si="0"/>
        <v/>
      </c>
      <c r="O8" s="123"/>
      <c r="P8" s="123"/>
      <c r="Q8" s="123"/>
      <c r="R8" s="123"/>
      <c r="S8" s="136"/>
      <c r="T8" s="123"/>
      <c r="U8" s="123"/>
      <c r="V8" s="116" t="str">
        <f t="shared" si="2"/>
        <v/>
      </c>
      <c r="W8" s="137"/>
    </row>
    <row r="9" ht="28.5" customHeight="1" spans="1:23">
      <c r="A9" s="36">
        <v>4</v>
      </c>
      <c r="B9" s="123"/>
      <c r="C9" s="123"/>
      <c r="D9" s="124"/>
      <c r="E9" s="124"/>
      <c r="F9" s="124"/>
      <c r="G9" s="124"/>
      <c r="H9" s="124"/>
      <c r="I9" s="124"/>
      <c r="J9" s="124"/>
      <c r="K9" s="124"/>
      <c r="L9" s="128">
        <f t="shared" si="1"/>
        <v>0</v>
      </c>
      <c r="M9" s="131"/>
      <c r="N9" s="132" t="str">
        <f t="shared" si="0"/>
        <v/>
      </c>
      <c r="O9" s="123"/>
      <c r="P9" s="123"/>
      <c r="Q9" s="123"/>
      <c r="R9" s="123"/>
      <c r="S9" s="136"/>
      <c r="T9" s="123"/>
      <c r="U9" s="123"/>
      <c r="V9" s="116" t="str">
        <f t="shared" si="2"/>
        <v/>
      </c>
      <c r="W9" s="137"/>
    </row>
    <row r="10" ht="28.5" customHeight="1" spans="1:23">
      <c r="A10" s="36">
        <v>5</v>
      </c>
      <c r="B10" s="123"/>
      <c r="C10" s="123"/>
      <c r="D10" s="124"/>
      <c r="E10" s="124"/>
      <c r="F10" s="124"/>
      <c r="G10" s="124"/>
      <c r="H10" s="124"/>
      <c r="I10" s="124"/>
      <c r="J10" s="124"/>
      <c r="K10" s="124"/>
      <c r="L10" s="128">
        <f t="shared" si="1"/>
        <v>0</v>
      </c>
      <c r="M10" s="131"/>
      <c r="N10" s="132" t="str">
        <f t="shared" si="0"/>
        <v/>
      </c>
      <c r="O10" s="123"/>
      <c r="P10" s="123"/>
      <c r="Q10" s="123"/>
      <c r="R10" s="123"/>
      <c r="S10" s="136"/>
      <c r="T10" s="123"/>
      <c r="U10" s="123"/>
      <c r="V10" s="116" t="str">
        <f t="shared" si="2"/>
        <v/>
      </c>
      <c r="W10" s="137"/>
    </row>
    <row r="11" ht="28.5" customHeight="1" spans="1:23">
      <c r="A11" s="36">
        <v>6</v>
      </c>
      <c r="B11" s="123"/>
      <c r="C11" s="123"/>
      <c r="D11" s="124"/>
      <c r="E11" s="124"/>
      <c r="F11" s="124"/>
      <c r="G11" s="124"/>
      <c r="H11" s="124"/>
      <c r="I11" s="124"/>
      <c r="J11" s="124"/>
      <c r="K11" s="124"/>
      <c r="L11" s="128">
        <f t="shared" si="1"/>
        <v>0</v>
      </c>
      <c r="M11" s="131"/>
      <c r="N11" s="132" t="str">
        <f t="shared" si="0"/>
        <v/>
      </c>
      <c r="O11" s="123"/>
      <c r="P11" s="123"/>
      <c r="Q11" s="123"/>
      <c r="R11" s="123"/>
      <c r="S11" s="136"/>
      <c r="T11" s="123"/>
      <c r="U11" s="123"/>
      <c r="V11" s="116" t="str">
        <f t="shared" si="2"/>
        <v/>
      </c>
      <c r="W11" s="137"/>
    </row>
    <row r="12" ht="28.5" customHeight="1" spans="1:23">
      <c r="A12" s="36">
        <v>7</v>
      </c>
      <c r="B12" s="123"/>
      <c r="C12" s="123"/>
      <c r="D12" s="124"/>
      <c r="E12" s="124"/>
      <c r="F12" s="124"/>
      <c r="G12" s="124"/>
      <c r="H12" s="124"/>
      <c r="I12" s="124"/>
      <c r="J12" s="124"/>
      <c r="K12" s="124"/>
      <c r="L12" s="128">
        <f t="shared" si="1"/>
        <v>0</v>
      </c>
      <c r="M12" s="131"/>
      <c r="N12" s="132" t="str">
        <f t="shared" si="0"/>
        <v/>
      </c>
      <c r="O12" s="123"/>
      <c r="P12" s="123"/>
      <c r="Q12" s="123"/>
      <c r="R12" s="123"/>
      <c r="S12" s="136"/>
      <c r="T12" s="123"/>
      <c r="U12" s="123"/>
      <c r="V12" s="116" t="str">
        <f t="shared" si="2"/>
        <v/>
      </c>
      <c r="W12" s="137"/>
    </row>
    <row r="13" ht="28.5" customHeight="1" spans="1:23">
      <c r="A13" s="36">
        <v>8</v>
      </c>
      <c r="B13" s="123"/>
      <c r="C13" s="123"/>
      <c r="D13" s="124"/>
      <c r="E13" s="124"/>
      <c r="F13" s="124"/>
      <c r="G13" s="124"/>
      <c r="H13" s="124"/>
      <c r="I13" s="124"/>
      <c r="J13" s="124"/>
      <c r="K13" s="124"/>
      <c r="L13" s="128">
        <f t="shared" si="1"/>
        <v>0</v>
      </c>
      <c r="M13" s="131"/>
      <c r="N13" s="132" t="str">
        <f t="shared" si="0"/>
        <v/>
      </c>
      <c r="O13" s="123"/>
      <c r="P13" s="123"/>
      <c r="Q13" s="123"/>
      <c r="R13" s="123"/>
      <c r="S13" s="136"/>
      <c r="T13" s="123"/>
      <c r="U13" s="123"/>
      <c r="V13" s="116" t="str">
        <f t="shared" si="2"/>
        <v/>
      </c>
      <c r="W13" s="137"/>
    </row>
    <row r="14" ht="28.5" customHeight="1" spans="1:23">
      <c r="A14" s="36">
        <v>9</v>
      </c>
      <c r="B14" s="123"/>
      <c r="C14" s="123"/>
      <c r="D14" s="124"/>
      <c r="E14" s="124"/>
      <c r="F14" s="124"/>
      <c r="G14" s="124"/>
      <c r="H14" s="124"/>
      <c r="I14" s="124"/>
      <c r="J14" s="124"/>
      <c r="K14" s="124"/>
      <c r="L14" s="128">
        <f t="shared" si="1"/>
        <v>0</v>
      </c>
      <c r="M14" s="131"/>
      <c r="N14" s="132" t="str">
        <f t="shared" si="0"/>
        <v/>
      </c>
      <c r="O14" s="123"/>
      <c r="P14" s="123"/>
      <c r="Q14" s="123"/>
      <c r="R14" s="123"/>
      <c r="S14" s="136"/>
      <c r="T14" s="123"/>
      <c r="U14" s="123"/>
      <c r="V14" s="116" t="str">
        <f t="shared" si="2"/>
        <v/>
      </c>
      <c r="W14" s="137"/>
    </row>
    <row r="15" ht="28.5" customHeight="1" spans="1:23">
      <c r="A15" s="36">
        <v>10</v>
      </c>
      <c r="B15" s="123"/>
      <c r="C15" s="123"/>
      <c r="D15" s="124"/>
      <c r="E15" s="124"/>
      <c r="F15" s="124"/>
      <c r="G15" s="124"/>
      <c r="H15" s="124"/>
      <c r="I15" s="124"/>
      <c r="J15" s="124"/>
      <c r="K15" s="124"/>
      <c r="L15" s="128">
        <f t="shared" si="1"/>
        <v>0</v>
      </c>
      <c r="M15" s="131"/>
      <c r="N15" s="132" t="str">
        <f t="shared" si="0"/>
        <v/>
      </c>
      <c r="O15" s="123"/>
      <c r="P15" s="123"/>
      <c r="Q15" s="123"/>
      <c r="R15" s="123"/>
      <c r="S15" s="136"/>
      <c r="T15" s="123"/>
      <c r="U15" s="123"/>
      <c r="V15" s="116" t="str">
        <f t="shared" si="2"/>
        <v/>
      </c>
      <c r="W15" s="137"/>
    </row>
    <row r="16" ht="28.5" customHeight="1" spans="1:23">
      <c r="A16" s="36">
        <v>11</v>
      </c>
      <c r="B16" s="123"/>
      <c r="C16" s="123"/>
      <c r="D16" s="124"/>
      <c r="E16" s="124"/>
      <c r="F16" s="124"/>
      <c r="G16" s="124"/>
      <c r="H16" s="124"/>
      <c r="I16" s="124"/>
      <c r="J16" s="124"/>
      <c r="K16" s="124"/>
      <c r="L16" s="128">
        <f t="shared" si="1"/>
        <v>0</v>
      </c>
      <c r="M16" s="131"/>
      <c r="N16" s="132" t="str">
        <f t="shared" si="0"/>
        <v/>
      </c>
      <c r="O16" s="123"/>
      <c r="P16" s="123"/>
      <c r="Q16" s="123"/>
      <c r="R16" s="123"/>
      <c r="S16" s="136"/>
      <c r="T16" s="123"/>
      <c r="U16" s="123"/>
      <c r="V16" s="116" t="str">
        <f t="shared" si="2"/>
        <v/>
      </c>
      <c r="W16" s="137"/>
    </row>
    <row r="17" ht="28.5" customHeight="1" spans="1:23">
      <c r="A17" s="36">
        <v>12</v>
      </c>
      <c r="B17" s="123"/>
      <c r="C17" s="123"/>
      <c r="D17" s="124"/>
      <c r="E17" s="124"/>
      <c r="F17" s="124"/>
      <c r="G17" s="124"/>
      <c r="H17" s="124"/>
      <c r="I17" s="124"/>
      <c r="J17" s="124"/>
      <c r="K17" s="124"/>
      <c r="L17" s="128">
        <f t="shared" si="1"/>
        <v>0</v>
      </c>
      <c r="M17" s="131"/>
      <c r="N17" s="132" t="str">
        <f t="shared" si="0"/>
        <v/>
      </c>
      <c r="O17" s="123"/>
      <c r="P17" s="123"/>
      <c r="Q17" s="123"/>
      <c r="R17" s="123"/>
      <c r="S17" s="136"/>
      <c r="T17" s="123"/>
      <c r="U17" s="123"/>
      <c r="V17" s="116" t="str">
        <f t="shared" si="2"/>
        <v/>
      </c>
      <c r="W17" s="137"/>
    </row>
    <row r="18" ht="28.5" customHeight="1" spans="1:23">
      <c r="A18" s="36">
        <v>13</v>
      </c>
      <c r="B18" s="123"/>
      <c r="C18" s="123"/>
      <c r="D18" s="124"/>
      <c r="E18" s="124"/>
      <c r="F18" s="124"/>
      <c r="G18" s="124"/>
      <c r="H18" s="124"/>
      <c r="I18" s="124"/>
      <c r="J18" s="124"/>
      <c r="K18" s="124"/>
      <c r="L18" s="128">
        <f t="shared" si="1"/>
        <v>0</v>
      </c>
      <c r="M18" s="131"/>
      <c r="N18" s="132" t="str">
        <f t="shared" si="0"/>
        <v/>
      </c>
      <c r="O18" s="123"/>
      <c r="P18" s="123"/>
      <c r="Q18" s="123"/>
      <c r="R18" s="123"/>
      <c r="S18" s="136"/>
      <c r="T18" s="123"/>
      <c r="U18" s="123"/>
      <c r="V18" s="116" t="str">
        <f t="shared" si="2"/>
        <v/>
      </c>
      <c r="W18" s="137"/>
    </row>
    <row r="19" ht="28.5" customHeight="1" spans="1:23">
      <c r="A19" s="36">
        <v>14</v>
      </c>
      <c r="B19" s="123"/>
      <c r="C19" s="123"/>
      <c r="D19" s="124"/>
      <c r="E19" s="124"/>
      <c r="F19" s="124"/>
      <c r="G19" s="124"/>
      <c r="H19" s="124"/>
      <c r="I19" s="124"/>
      <c r="J19" s="124"/>
      <c r="K19" s="124"/>
      <c r="L19" s="128">
        <f t="shared" si="1"/>
        <v>0</v>
      </c>
      <c r="M19" s="131"/>
      <c r="N19" s="132" t="str">
        <f t="shared" si="0"/>
        <v/>
      </c>
      <c r="O19" s="123"/>
      <c r="P19" s="123"/>
      <c r="Q19" s="123"/>
      <c r="R19" s="123"/>
      <c r="S19" s="136"/>
      <c r="T19" s="123"/>
      <c r="U19" s="123"/>
      <c r="V19" s="116" t="str">
        <f t="shared" si="2"/>
        <v/>
      </c>
      <c r="W19" s="137"/>
    </row>
    <row r="20" ht="28.5" customHeight="1" spans="1:23">
      <c r="A20" s="36">
        <v>15</v>
      </c>
      <c r="B20" s="123"/>
      <c r="C20" s="123"/>
      <c r="D20" s="124"/>
      <c r="E20" s="124"/>
      <c r="F20" s="124"/>
      <c r="G20" s="124"/>
      <c r="H20" s="124"/>
      <c r="I20" s="124"/>
      <c r="J20" s="124"/>
      <c r="K20" s="124"/>
      <c r="L20" s="128">
        <f t="shared" si="1"/>
        <v>0</v>
      </c>
      <c r="M20" s="131"/>
      <c r="N20" s="132" t="str">
        <f t="shared" si="0"/>
        <v/>
      </c>
      <c r="O20" s="123"/>
      <c r="P20" s="123"/>
      <c r="Q20" s="123"/>
      <c r="R20" s="123"/>
      <c r="S20" s="136"/>
      <c r="T20" s="123"/>
      <c r="U20" s="123"/>
      <c r="V20" s="116" t="str">
        <f t="shared" si="2"/>
        <v/>
      </c>
      <c r="W20" s="137"/>
    </row>
    <row r="21" ht="28.5" customHeight="1" spans="1:23">
      <c r="A21" s="36">
        <v>16</v>
      </c>
      <c r="B21" s="123"/>
      <c r="C21" s="123"/>
      <c r="D21" s="124"/>
      <c r="E21" s="124"/>
      <c r="F21" s="124"/>
      <c r="G21" s="124"/>
      <c r="H21" s="124"/>
      <c r="I21" s="124"/>
      <c r="J21" s="124"/>
      <c r="K21" s="124"/>
      <c r="L21" s="128">
        <f t="shared" si="1"/>
        <v>0</v>
      </c>
      <c r="M21" s="131"/>
      <c r="N21" s="132" t="str">
        <f t="shared" si="0"/>
        <v/>
      </c>
      <c r="O21" s="123"/>
      <c r="P21" s="123"/>
      <c r="Q21" s="123"/>
      <c r="R21" s="123"/>
      <c r="S21" s="136"/>
      <c r="T21" s="123"/>
      <c r="U21" s="123"/>
      <c r="V21" s="116" t="str">
        <f t="shared" si="2"/>
        <v/>
      </c>
      <c r="W21" s="137"/>
    </row>
    <row r="22" ht="28.5" customHeight="1" spans="1:23">
      <c r="A22" s="36">
        <v>17</v>
      </c>
      <c r="B22" s="123"/>
      <c r="C22" s="123"/>
      <c r="D22" s="124"/>
      <c r="E22" s="124"/>
      <c r="F22" s="124"/>
      <c r="G22" s="124"/>
      <c r="H22" s="124"/>
      <c r="I22" s="124"/>
      <c r="J22" s="124"/>
      <c r="K22" s="124"/>
      <c r="L22" s="128">
        <f t="shared" si="1"/>
        <v>0</v>
      </c>
      <c r="M22" s="131"/>
      <c r="N22" s="132" t="str">
        <f t="shared" si="0"/>
        <v/>
      </c>
      <c r="O22" s="123"/>
      <c r="P22" s="123"/>
      <c r="Q22" s="123"/>
      <c r="R22" s="123"/>
      <c r="S22" s="136"/>
      <c r="T22" s="123"/>
      <c r="U22" s="123"/>
      <c r="V22" s="116" t="str">
        <f t="shared" si="2"/>
        <v/>
      </c>
      <c r="W22" s="137"/>
    </row>
    <row r="23" ht="28.5" customHeight="1" spans="1:23">
      <c r="A23" s="36">
        <v>18</v>
      </c>
      <c r="B23" s="123"/>
      <c r="C23" s="123"/>
      <c r="D23" s="124"/>
      <c r="E23" s="124"/>
      <c r="F23" s="124"/>
      <c r="G23" s="124"/>
      <c r="H23" s="124"/>
      <c r="I23" s="124"/>
      <c r="J23" s="124"/>
      <c r="K23" s="124"/>
      <c r="L23" s="128">
        <f t="shared" si="1"/>
        <v>0</v>
      </c>
      <c r="M23" s="131"/>
      <c r="N23" s="132" t="str">
        <f t="shared" si="0"/>
        <v/>
      </c>
      <c r="O23" s="123"/>
      <c r="P23" s="123"/>
      <c r="Q23" s="123"/>
      <c r="R23" s="123"/>
      <c r="S23" s="136"/>
      <c r="T23" s="123"/>
      <c r="U23" s="123"/>
      <c r="V23" s="116" t="str">
        <f t="shared" si="2"/>
        <v/>
      </c>
      <c r="W23" s="137"/>
    </row>
    <row r="24" ht="28.5" customHeight="1" spans="1:23">
      <c r="A24" s="36">
        <v>19</v>
      </c>
      <c r="B24" s="123"/>
      <c r="C24" s="123"/>
      <c r="D24" s="124"/>
      <c r="E24" s="124"/>
      <c r="F24" s="124"/>
      <c r="G24" s="124"/>
      <c r="H24" s="124"/>
      <c r="I24" s="124"/>
      <c r="J24" s="124"/>
      <c r="K24" s="124"/>
      <c r="L24" s="128">
        <f t="shared" si="1"/>
        <v>0</v>
      </c>
      <c r="M24" s="131"/>
      <c r="N24" s="132" t="str">
        <f t="shared" si="0"/>
        <v/>
      </c>
      <c r="O24" s="123"/>
      <c r="P24" s="123"/>
      <c r="Q24" s="123"/>
      <c r="R24" s="123"/>
      <c r="S24" s="136"/>
      <c r="T24" s="123"/>
      <c r="U24" s="123"/>
      <c r="V24" s="116" t="str">
        <f t="shared" si="2"/>
        <v/>
      </c>
      <c r="W24" s="137"/>
    </row>
    <row r="25" ht="28.5" customHeight="1" spans="1:23">
      <c r="A25" s="36">
        <v>20</v>
      </c>
      <c r="B25" s="123"/>
      <c r="C25" s="123"/>
      <c r="D25" s="124"/>
      <c r="E25" s="124"/>
      <c r="F25" s="124"/>
      <c r="G25" s="124"/>
      <c r="H25" s="124"/>
      <c r="I25" s="124"/>
      <c r="J25" s="124"/>
      <c r="K25" s="124"/>
      <c r="L25" s="128">
        <f t="shared" si="1"/>
        <v>0</v>
      </c>
      <c r="M25" s="131"/>
      <c r="N25" s="132" t="str">
        <f t="shared" si="0"/>
        <v/>
      </c>
      <c r="O25" s="123"/>
      <c r="P25" s="123"/>
      <c r="Q25" s="123"/>
      <c r="R25" s="123"/>
      <c r="S25" s="136"/>
      <c r="T25" s="123"/>
      <c r="U25" s="123"/>
      <c r="V25" s="116" t="str">
        <f t="shared" si="2"/>
        <v/>
      </c>
      <c r="W25" s="137"/>
    </row>
    <row r="26" ht="28.5" customHeight="1" spans="1:23">
      <c r="A26" s="36">
        <v>21</v>
      </c>
      <c r="B26" s="123"/>
      <c r="C26" s="123"/>
      <c r="D26" s="124"/>
      <c r="E26" s="124"/>
      <c r="F26" s="124"/>
      <c r="G26" s="124"/>
      <c r="H26" s="124"/>
      <c r="I26" s="124"/>
      <c r="J26" s="124"/>
      <c r="K26" s="124"/>
      <c r="L26" s="128">
        <f t="shared" si="1"/>
        <v>0</v>
      </c>
      <c r="M26" s="131"/>
      <c r="N26" s="132" t="str">
        <f t="shared" si="0"/>
        <v/>
      </c>
      <c r="O26" s="123"/>
      <c r="P26" s="123"/>
      <c r="Q26" s="123"/>
      <c r="R26" s="123"/>
      <c r="S26" s="136"/>
      <c r="T26" s="123"/>
      <c r="U26" s="123"/>
      <c r="V26" s="116" t="str">
        <f t="shared" si="2"/>
        <v/>
      </c>
      <c r="W26" s="137"/>
    </row>
    <row r="27" ht="28.5" customHeight="1" spans="1:23">
      <c r="A27" s="36">
        <v>22</v>
      </c>
      <c r="B27" s="123"/>
      <c r="C27" s="123"/>
      <c r="D27" s="124"/>
      <c r="E27" s="124"/>
      <c r="F27" s="124"/>
      <c r="G27" s="124"/>
      <c r="H27" s="124"/>
      <c r="I27" s="124"/>
      <c r="J27" s="124"/>
      <c r="K27" s="124"/>
      <c r="L27" s="128">
        <f t="shared" si="1"/>
        <v>0</v>
      </c>
      <c r="M27" s="131"/>
      <c r="N27" s="132" t="str">
        <f t="shared" si="0"/>
        <v/>
      </c>
      <c r="O27" s="123"/>
      <c r="P27" s="123"/>
      <c r="Q27" s="123"/>
      <c r="R27" s="123"/>
      <c r="S27" s="136"/>
      <c r="T27" s="123"/>
      <c r="U27" s="123"/>
      <c r="V27" s="116" t="str">
        <f t="shared" si="2"/>
        <v/>
      </c>
      <c r="W27" s="137"/>
    </row>
    <row r="28" ht="28.5" customHeight="1" spans="1:23">
      <c r="A28" s="36">
        <v>23</v>
      </c>
      <c r="B28" s="123"/>
      <c r="C28" s="123"/>
      <c r="D28" s="124"/>
      <c r="E28" s="124"/>
      <c r="F28" s="124"/>
      <c r="G28" s="124"/>
      <c r="H28" s="124"/>
      <c r="I28" s="124"/>
      <c r="J28" s="124"/>
      <c r="K28" s="124"/>
      <c r="L28" s="128">
        <f t="shared" si="1"/>
        <v>0</v>
      </c>
      <c r="M28" s="131"/>
      <c r="N28" s="132" t="str">
        <f t="shared" si="0"/>
        <v/>
      </c>
      <c r="O28" s="123"/>
      <c r="P28" s="123"/>
      <c r="Q28" s="123"/>
      <c r="R28" s="123"/>
      <c r="S28" s="136"/>
      <c r="T28" s="123"/>
      <c r="U28" s="123"/>
      <c r="V28" s="116" t="str">
        <f t="shared" si="2"/>
        <v/>
      </c>
      <c r="W28" s="137"/>
    </row>
    <row r="29" ht="28.5" customHeight="1" spans="1:23">
      <c r="A29" s="36">
        <v>24</v>
      </c>
      <c r="B29" s="123"/>
      <c r="C29" s="123"/>
      <c r="D29" s="124"/>
      <c r="E29" s="124"/>
      <c r="F29" s="124"/>
      <c r="G29" s="124"/>
      <c r="H29" s="124"/>
      <c r="I29" s="124"/>
      <c r="J29" s="124"/>
      <c r="K29" s="124"/>
      <c r="L29" s="128">
        <f t="shared" si="1"/>
        <v>0</v>
      </c>
      <c r="M29" s="131"/>
      <c r="N29" s="132" t="str">
        <f t="shared" si="0"/>
        <v/>
      </c>
      <c r="O29" s="123"/>
      <c r="P29" s="123"/>
      <c r="Q29" s="123"/>
      <c r="R29" s="123"/>
      <c r="S29" s="136"/>
      <c r="T29" s="123"/>
      <c r="U29" s="123"/>
      <c r="V29" s="116" t="str">
        <f t="shared" si="2"/>
        <v/>
      </c>
      <c r="W29" s="137"/>
    </row>
    <row r="30" ht="28.5" customHeight="1" spans="1:23">
      <c r="A30" s="36">
        <v>25</v>
      </c>
      <c r="B30" s="123"/>
      <c r="C30" s="123"/>
      <c r="D30" s="124"/>
      <c r="E30" s="124"/>
      <c r="F30" s="124"/>
      <c r="G30" s="124"/>
      <c r="H30" s="124"/>
      <c r="I30" s="124"/>
      <c r="J30" s="124"/>
      <c r="K30" s="124"/>
      <c r="L30" s="128">
        <f t="shared" si="1"/>
        <v>0</v>
      </c>
      <c r="M30" s="131"/>
      <c r="N30" s="132" t="str">
        <f t="shared" si="0"/>
        <v/>
      </c>
      <c r="O30" s="123"/>
      <c r="P30" s="123"/>
      <c r="Q30" s="123"/>
      <c r="R30" s="123"/>
      <c r="S30" s="136"/>
      <c r="T30" s="123"/>
      <c r="U30" s="123"/>
      <c r="V30" s="116" t="str">
        <f t="shared" si="2"/>
        <v/>
      </c>
      <c r="W30" s="137"/>
    </row>
    <row r="31" ht="28.5" customHeight="1" spans="1:23">
      <c r="A31" s="36">
        <v>26</v>
      </c>
      <c r="B31" s="123"/>
      <c r="C31" s="123"/>
      <c r="D31" s="124"/>
      <c r="E31" s="124"/>
      <c r="F31" s="124"/>
      <c r="G31" s="124"/>
      <c r="H31" s="124"/>
      <c r="I31" s="124"/>
      <c r="J31" s="124"/>
      <c r="K31" s="124"/>
      <c r="L31" s="128">
        <f t="shared" si="1"/>
        <v>0</v>
      </c>
      <c r="M31" s="131"/>
      <c r="N31" s="132" t="str">
        <f t="shared" si="0"/>
        <v/>
      </c>
      <c r="O31" s="123"/>
      <c r="P31" s="123"/>
      <c r="Q31" s="123"/>
      <c r="R31" s="123"/>
      <c r="S31" s="136"/>
      <c r="T31" s="123"/>
      <c r="U31" s="123"/>
      <c r="V31" s="116" t="str">
        <f t="shared" si="2"/>
        <v/>
      </c>
      <c r="W31" s="137"/>
    </row>
    <row r="32" ht="28.5" customHeight="1" spans="1:23">
      <c r="A32" s="36">
        <v>27</v>
      </c>
      <c r="B32" s="123"/>
      <c r="C32" s="123"/>
      <c r="D32" s="124"/>
      <c r="E32" s="124"/>
      <c r="F32" s="124"/>
      <c r="G32" s="124"/>
      <c r="H32" s="124"/>
      <c r="I32" s="124"/>
      <c r="J32" s="124"/>
      <c r="K32" s="124"/>
      <c r="L32" s="128">
        <f t="shared" si="1"/>
        <v>0</v>
      </c>
      <c r="M32" s="131"/>
      <c r="N32" s="132" t="str">
        <f t="shared" si="0"/>
        <v/>
      </c>
      <c r="O32" s="123"/>
      <c r="P32" s="123"/>
      <c r="Q32" s="123"/>
      <c r="R32" s="123"/>
      <c r="S32" s="136"/>
      <c r="T32" s="123"/>
      <c r="U32" s="123"/>
      <c r="V32" s="116" t="str">
        <f t="shared" si="2"/>
        <v/>
      </c>
      <c r="W32" s="137"/>
    </row>
    <row r="33" ht="28.5" customHeight="1" spans="1:23">
      <c r="A33" s="36">
        <v>28</v>
      </c>
      <c r="B33" s="123"/>
      <c r="C33" s="123"/>
      <c r="D33" s="124"/>
      <c r="E33" s="124"/>
      <c r="F33" s="124"/>
      <c r="G33" s="124"/>
      <c r="H33" s="124"/>
      <c r="I33" s="124"/>
      <c r="J33" s="124"/>
      <c r="K33" s="124"/>
      <c r="L33" s="128">
        <f t="shared" si="1"/>
        <v>0</v>
      </c>
      <c r="M33" s="131"/>
      <c r="N33" s="132" t="str">
        <f t="shared" si="0"/>
        <v/>
      </c>
      <c r="O33" s="123"/>
      <c r="P33" s="123"/>
      <c r="Q33" s="123"/>
      <c r="R33" s="123"/>
      <c r="S33" s="136"/>
      <c r="T33" s="123"/>
      <c r="U33" s="123"/>
      <c r="V33" s="116" t="str">
        <f t="shared" si="2"/>
        <v/>
      </c>
      <c r="W33" s="137"/>
    </row>
    <row r="34" ht="28.5" customHeight="1" spans="1:23">
      <c r="A34" s="36">
        <v>29</v>
      </c>
      <c r="B34" s="123"/>
      <c r="C34" s="123"/>
      <c r="D34" s="124"/>
      <c r="E34" s="124"/>
      <c r="F34" s="124"/>
      <c r="G34" s="124"/>
      <c r="H34" s="124"/>
      <c r="I34" s="124"/>
      <c r="J34" s="124"/>
      <c r="K34" s="124"/>
      <c r="L34" s="128">
        <f t="shared" si="1"/>
        <v>0</v>
      </c>
      <c r="M34" s="131"/>
      <c r="N34" s="132" t="str">
        <f t="shared" si="0"/>
        <v/>
      </c>
      <c r="O34" s="123"/>
      <c r="P34" s="123"/>
      <c r="Q34" s="123"/>
      <c r="R34" s="123"/>
      <c r="S34" s="136"/>
      <c r="T34" s="123"/>
      <c r="U34" s="123"/>
      <c r="V34" s="116" t="str">
        <f t="shared" si="2"/>
        <v/>
      </c>
      <c r="W34" s="137"/>
    </row>
    <row r="35" ht="28.5" customHeight="1" spans="1:23">
      <c r="A35" s="36">
        <v>30</v>
      </c>
      <c r="B35" s="123"/>
      <c r="C35" s="123"/>
      <c r="D35" s="124"/>
      <c r="E35" s="124"/>
      <c r="F35" s="124"/>
      <c r="G35" s="124"/>
      <c r="H35" s="124"/>
      <c r="I35" s="124"/>
      <c r="J35" s="124"/>
      <c r="K35" s="124"/>
      <c r="L35" s="128">
        <f t="shared" si="1"/>
        <v>0</v>
      </c>
      <c r="M35" s="131"/>
      <c r="N35" s="132" t="str">
        <f t="shared" si="0"/>
        <v/>
      </c>
      <c r="O35" s="123"/>
      <c r="P35" s="123"/>
      <c r="Q35" s="123"/>
      <c r="R35" s="123"/>
      <c r="S35" s="136"/>
      <c r="T35" s="123"/>
      <c r="U35" s="123"/>
      <c r="V35" s="116" t="str">
        <f t="shared" si="2"/>
        <v/>
      </c>
      <c r="W35" s="137"/>
    </row>
    <row r="36" ht="28.5" customHeight="1" spans="1:23">
      <c r="A36" s="36">
        <v>31</v>
      </c>
      <c r="B36" s="123"/>
      <c r="C36" s="123"/>
      <c r="D36" s="124"/>
      <c r="E36" s="124"/>
      <c r="F36" s="124"/>
      <c r="G36" s="124"/>
      <c r="H36" s="124"/>
      <c r="I36" s="124"/>
      <c r="J36" s="124"/>
      <c r="K36" s="124"/>
      <c r="L36" s="128">
        <f t="shared" si="1"/>
        <v>0</v>
      </c>
      <c r="M36" s="131"/>
      <c r="N36" s="132" t="str">
        <f t="shared" si="0"/>
        <v/>
      </c>
      <c r="O36" s="123"/>
      <c r="P36" s="123"/>
      <c r="Q36" s="123"/>
      <c r="R36" s="123"/>
      <c r="S36" s="136"/>
      <c r="T36" s="123"/>
      <c r="U36" s="123"/>
      <c r="V36" s="116" t="str">
        <f t="shared" si="2"/>
        <v/>
      </c>
      <c r="W36" s="137"/>
    </row>
    <row r="37" ht="28.5" customHeight="1" spans="1:23">
      <c r="A37" s="36">
        <v>32</v>
      </c>
      <c r="B37" s="123"/>
      <c r="C37" s="123"/>
      <c r="D37" s="124"/>
      <c r="E37" s="124"/>
      <c r="F37" s="124"/>
      <c r="G37" s="124"/>
      <c r="H37" s="124"/>
      <c r="I37" s="124"/>
      <c r="J37" s="124"/>
      <c r="K37" s="124"/>
      <c r="L37" s="128">
        <f t="shared" si="1"/>
        <v>0</v>
      </c>
      <c r="M37" s="131"/>
      <c r="N37" s="132" t="str">
        <f t="shared" si="0"/>
        <v/>
      </c>
      <c r="O37" s="123"/>
      <c r="P37" s="123"/>
      <c r="Q37" s="123"/>
      <c r="R37" s="123"/>
      <c r="S37" s="136"/>
      <c r="T37" s="123"/>
      <c r="U37" s="123"/>
      <c r="V37" s="116" t="str">
        <f t="shared" si="2"/>
        <v/>
      </c>
      <c r="W37" s="137"/>
    </row>
    <row r="38" ht="28.5" customHeight="1" spans="1:23">
      <c r="A38" s="36">
        <v>33</v>
      </c>
      <c r="B38" s="123"/>
      <c r="C38" s="123"/>
      <c r="D38" s="124"/>
      <c r="E38" s="124"/>
      <c r="F38" s="124"/>
      <c r="G38" s="124"/>
      <c r="H38" s="124"/>
      <c r="I38" s="124"/>
      <c r="J38" s="124"/>
      <c r="K38" s="124"/>
      <c r="L38" s="128">
        <f t="shared" si="1"/>
        <v>0</v>
      </c>
      <c r="M38" s="131"/>
      <c r="N38" s="132" t="str">
        <f t="shared" si="0"/>
        <v/>
      </c>
      <c r="O38" s="123"/>
      <c r="P38" s="123"/>
      <c r="Q38" s="123"/>
      <c r="R38" s="123"/>
      <c r="S38" s="136"/>
      <c r="T38" s="123"/>
      <c r="U38" s="123"/>
      <c r="V38" s="116" t="str">
        <f t="shared" si="2"/>
        <v/>
      </c>
      <c r="W38" s="137"/>
    </row>
    <row r="39" ht="28.5" customHeight="1" spans="1:23">
      <c r="A39" s="36">
        <v>34</v>
      </c>
      <c r="B39" s="123"/>
      <c r="C39" s="123"/>
      <c r="D39" s="124"/>
      <c r="E39" s="124"/>
      <c r="F39" s="124"/>
      <c r="G39" s="124"/>
      <c r="H39" s="124"/>
      <c r="I39" s="124"/>
      <c r="J39" s="124"/>
      <c r="K39" s="124"/>
      <c r="L39" s="128">
        <f t="shared" ref="L39:L70" si="3">H39*J39+K39</f>
        <v>0</v>
      </c>
      <c r="M39" s="131"/>
      <c r="N39" s="132" t="str">
        <f t="shared" si="0"/>
        <v/>
      </c>
      <c r="O39" s="123"/>
      <c r="P39" s="123"/>
      <c r="Q39" s="123"/>
      <c r="R39" s="123"/>
      <c r="S39" s="136"/>
      <c r="T39" s="123"/>
      <c r="U39" s="123"/>
      <c r="V39" s="116" t="str">
        <f t="shared" ref="V39:V70" si="4">IFERROR((S39*U39/T39),"")</f>
        <v/>
      </c>
      <c r="W39" s="137"/>
    </row>
    <row r="40" ht="28.5" customHeight="1" spans="1:23">
      <c r="A40" s="36">
        <v>35</v>
      </c>
      <c r="B40" s="123"/>
      <c r="C40" s="123"/>
      <c r="D40" s="124"/>
      <c r="E40" s="124"/>
      <c r="F40" s="124"/>
      <c r="G40" s="124"/>
      <c r="H40" s="124"/>
      <c r="I40" s="124"/>
      <c r="J40" s="124"/>
      <c r="K40" s="124"/>
      <c r="L40" s="128">
        <f t="shared" si="3"/>
        <v>0</v>
      </c>
      <c r="M40" s="131"/>
      <c r="N40" s="132" t="str">
        <f t="shared" si="0"/>
        <v/>
      </c>
      <c r="O40" s="123"/>
      <c r="P40" s="123"/>
      <c r="Q40" s="123"/>
      <c r="R40" s="123"/>
      <c r="S40" s="136"/>
      <c r="T40" s="123"/>
      <c r="U40" s="123"/>
      <c r="V40" s="116" t="str">
        <f t="shared" si="4"/>
        <v/>
      </c>
      <c r="W40" s="137"/>
    </row>
    <row r="41" ht="28.5" customHeight="1" spans="1:23">
      <c r="A41" s="36">
        <v>36</v>
      </c>
      <c r="B41" s="123"/>
      <c r="C41" s="123"/>
      <c r="D41" s="124"/>
      <c r="E41" s="124"/>
      <c r="F41" s="124"/>
      <c r="G41" s="124"/>
      <c r="H41" s="124"/>
      <c r="I41" s="124"/>
      <c r="J41" s="124"/>
      <c r="K41" s="124"/>
      <c r="L41" s="128">
        <f t="shared" si="3"/>
        <v>0</v>
      </c>
      <c r="M41" s="131"/>
      <c r="N41" s="132" t="str">
        <f t="shared" si="0"/>
        <v/>
      </c>
      <c r="O41" s="123"/>
      <c r="P41" s="123"/>
      <c r="Q41" s="123"/>
      <c r="R41" s="123"/>
      <c r="S41" s="136"/>
      <c r="T41" s="123"/>
      <c r="U41" s="123"/>
      <c r="V41" s="116" t="str">
        <f t="shared" si="4"/>
        <v/>
      </c>
      <c r="W41" s="137"/>
    </row>
    <row r="42" ht="28.5" customHeight="1" spans="1:23">
      <c r="A42" s="36">
        <v>37</v>
      </c>
      <c r="B42" s="123"/>
      <c r="C42" s="123"/>
      <c r="D42" s="124"/>
      <c r="E42" s="124"/>
      <c r="F42" s="124"/>
      <c r="G42" s="124"/>
      <c r="H42" s="124"/>
      <c r="I42" s="124"/>
      <c r="J42" s="124"/>
      <c r="K42" s="124"/>
      <c r="L42" s="128">
        <f t="shared" si="3"/>
        <v>0</v>
      </c>
      <c r="M42" s="131"/>
      <c r="N42" s="132" t="str">
        <f t="shared" si="0"/>
        <v/>
      </c>
      <c r="O42" s="123"/>
      <c r="P42" s="123"/>
      <c r="Q42" s="123"/>
      <c r="R42" s="123"/>
      <c r="S42" s="136"/>
      <c r="T42" s="123"/>
      <c r="U42" s="123"/>
      <c r="V42" s="116" t="str">
        <f t="shared" si="4"/>
        <v/>
      </c>
      <c r="W42" s="137"/>
    </row>
    <row r="43" ht="28.5" customHeight="1" spans="1:23">
      <c r="A43" s="36">
        <v>38</v>
      </c>
      <c r="B43" s="123"/>
      <c r="C43" s="123"/>
      <c r="D43" s="124"/>
      <c r="E43" s="124"/>
      <c r="F43" s="124"/>
      <c r="G43" s="124"/>
      <c r="H43" s="124"/>
      <c r="I43" s="124"/>
      <c r="J43" s="124"/>
      <c r="K43" s="124"/>
      <c r="L43" s="128">
        <f t="shared" si="3"/>
        <v>0</v>
      </c>
      <c r="M43" s="131"/>
      <c r="N43" s="132" t="str">
        <f t="shared" si="0"/>
        <v/>
      </c>
      <c r="O43" s="123"/>
      <c r="P43" s="123"/>
      <c r="Q43" s="123"/>
      <c r="R43" s="123"/>
      <c r="S43" s="136"/>
      <c r="T43" s="123"/>
      <c r="U43" s="123"/>
      <c r="V43" s="116" t="str">
        <f t="shared" si="4"/>
        <v/>
      </c>
      <c r="W43" s="137"/>
    </row>
    <row r="44" ht="28.5" customHeight="1" spans="1:23">
      <c r="A44" s="36">
        <v>39</v>
      </c>
      <c r="B44" s="123"/>
      <c r="C44" s="123"/>
      <c r="D44" s="124"/>
      <c r="E44" s="124"/>
      <c r="F44" s="124"/>
      <c r="G44" s="124"/>
      <c r="H44" s="124"/>
      <c r="I44" s="124"/>
      <c r="J44" s="124"/>
      <c r="K44" s="124"/>
      <c r="L44" s="128">
        <f t="shared" si="3"/>
        <v>0</v>
      </c>
      <c r="M44" s="131"/>
      <c r="N44" s="132" t="str">
        <f t="shared" si="0"/>
        <v/>
      </c>
      <c r="O44" s="123"/>
      <c r="P44" s="123"/>
      <c r="Q44" s="123"/>
      <c r="R44" s="123"/>
      <c r="S44" s="136"/>
      <c r="T44" s="123"/>
      <c r="U44" s="123"/>
      <c r="V44" s="116" t="str">
        <f t="shared" si="4"/>
        <v/>
      </c>
      <c r="W44" s="137"/>
    </row>
    <row r="45" ht="28.5" customHeight="1" spans="1:23">
      <c r="A45" s="36">
        <v>40</v>
      </c>
      <c r="B45" s="123"/>
      <c r="C45" s="123"/>
      <c r="D45" s="124"/>
      <c r="E45" s="124"/>
      <c r="F45" s="124"/>
      <c r="G45" s="124"/>
      <c r="H45" s="124"/>
      <c r="I45" s="124"/>
      <c r="J45" s="124"/>
      <c r="K45" s="124"/>
      <c r="L45" s="128">
        <f t="shared" si="3"/>
        <v>0</v>
      </c>
      <c r="M45" s="131"/>
      <c r="N45" s="132" t="str">
        <f t="shared" si="0"/>
        <v/>
      </c>
      <c r="O45" s="123"/>
      <c r="P45" s="123"/>
      <c r="Q45" s="123"/>
      <c r="R45" s="123"/>
      <c r="S45" s="136"/>
      <c r="T45" s="123"/>
      <c r="U45" s="123"/>
      <c r="V45" s="116" t="str">
        <f t="shared" si="4"/>
        <v/>
      </c>
      <c r="W45" s="137"/>
    </row>
    <row r="46" ht="28.5" customHeight="1" spans="1:23">
      <c r="A46" s="36">
        <v>41</v>
      </c>
      <c r="B46" s="123"/>
      <c r="C46" s="123"/>
      <c r="D46" s="124"/>
      <c r="E46" s="124"/>
      <c r="F46" s="124"/>
      <c r="G46" s="124"/>
      <c r="H46" s="124"/>
      <c r="I46" s="124"/>
      <c r="J46" s="124"/>
      <c r="K46" s="124"/>
      <c r="L46" s="128">
        <f t="shared" si="3"/>
        <v>0</v>
      </c>
      <c r="M46" s="131"/>
      <c r="N46" s="132" t="str">
        <f t="shared" si="0"/>
        <v/>
      </c>
      <c r="O46" s="123"/>
      <c r="P46" s="123"/>
      <c r="Q46" s="123"/>
      <c r="R46" s="123"/>
      <c r="S46" s="136"/>
      <c r="T46" s="123"/>
      <c r="U46" s="123"/>
      <c r="V46" s="116" t="str">
        <f t="shared" si="4"/>
        <v/>
      </c>
      <c r="W46" s="137"/>
    </row>
    <row r="47" ht="28.5" customHeight="1" spans="1:23">
      <c r="A47" s="36">
        <v>42</v>
      </c>
      <c r="B47" s="123"/>
      <c r="C47" s="123"/>
      <c r="D47" s="124"/>
      <c r="E47" s="124"/>
      <c r="F47" s="124"/>
      <c r="G47" s="124"/>
      <c r="H47" s="124"/>
      <c r="I47" s="124"/>
      <c r="J47" s="124"/>
      <c r="K47" s="124"/>
      <c r="L47" s="128">
        <f t="shared" si="3"/>
        <v>0</v>
      </c>
      <c r="M47" s="131"/>
      <c r="N47" s="132" t="str">
        <f t="shared" si="0"/>
        <v/>
      </c>
      <c r="O47" s="123"/>
      <c r="P47" s="123"/>
      <c r="Q47" s="123"/>
      <c r="R47" s="123"/>
      <c r="S47" s="136"/>
      <c r="T47" s="123"/>
      <c r="U47" s="123"/>
      <c r="V47" s="116" t="str">
        <f t="shared" si="4"/>
        <v/>
      </c>
      <c r="W47" s="137"/>
    </row>
    <row r="48" ht="28.5" customHeight="1" spans="1:23">
      <c r="A48" s="36">
        <v>43</v>
      </c>
      <c r="B48" s="123"/>
      <c r="C48" s="123"/>
      <c r="D48" s="124"/>
      <c r="E48" s="124"/>
      <c r="F48" s="124"/>
      <c r="G48" s="124"/>
      <c r="H48" s="124"/>
      <c r="I48" s="124"/>
      <c r="J48" s="124"/>
      <c r="K48" s="124"/>
      <c r="L48" s="128">
        <f t="shared" si="3"/>
        <v>0</v>
      </c>
      <c r="M48" s="131"/>
      <c r="N48" s="132" t="str">
        <f t="shared" si="0"/>
        <v/>
      </c>
      <c r="O48" s="123"/>
      <c r="P48" s="123"/>
      <c r="Q48" s="123"/>
      <c r="R48" s="123"/>
      <c r="S48" s="136"/>
      <c r="T48" s="123"/>
      <c r="U48" s="123"/>
      <c r="V48" s="116" t="str">
        <f t="shared" si="4"/>
        <v/>
      </c>
      <c r="W48" s="137"/>
    </row>
    <row r="49" ht="28.5" customHeight="1" spans="1:23">
      <c r="A49" s="36">
        <v>44</v>
      </c>
      <c r="B49" s="123"/>
      <c r="C49" s="123"/>
      <c r="D49" s="124"/>
      <c r="E49" s="124"/>
      <c r="F49" s="124"/>
      <c r="G49" s="124"/>
      <c r="H49" s="124"/>
      <c r="I49" s="124"/>
      <c r="J49" s="124"/>
      <c r="K49" s="124"/>
      <c r="L49" s="128">
        <f t="shared" si="3"/>
        <v>0</v>
      </c>
      <c r="M49" s="131"/>
      <c r="N49" s="132" t="str">
        <f t="shared" si="0"/>
        <v/>
      </c>
      <c r="O49" s="123"/>
      <c r="P49" s="123"/>
      <c r="Q49" s="123"/>
      <c r="R49" s="123"/>
      <c r="S49" s="136"/>
      <c r="T49" s="123"/>
      <c r="U49" s="123"/>
      <c r="V49" s="116" t="str">
        <f t="shared" si="4"/>
        <v/>
      </c>
      <c r="W49" s="137"/>
    </row>
    <row r="50" ht="28.5" customHeight="1" spans="1:23">
      <c r="A50" s="36">
        <v>45</v>
      </c>
      <c r="B50" s="123"/>
      <c r="C50" s="123"/>
      <c r="D50" s="124"/>
      <c r="E50" s="124"/>
      <c r="F50" s="124"/>
      <c r="G50" s="124"/>
      <c r="H50" s="124"/>
      <c r="I50" s="124"/>
      <c r="J50" s="124"/>
      <c r="K50" s="124"/>
      <c r="L50" s="128">
        <f t="shared" si="3"/>
        <v>0</v>
      </c>
      <c r="M50" s="131"/>
      <c r="N50" s="132" t="str">
        <f t="shared" si="0"/>
        <v/>
      </c>
      <c r="O50" s="123"/>
      <c r="P50" s="123"/>
      <c r="Q50" s="123"/>
      <c r="R50" s="123"/>
      <c r="S50" s="136"/>
      <c r="T50" s="123"/>
      <c r="U50" s="123"/>
      <c r="V50" s="116" t="str">
        <f t="shared" si="4"/>
        <v/>
      </c>
      <c r="W50" s="137"/>
    </row>
    <row r="51" ht="28.5" customHeight="1" spans="1:23">
      <c r="A51" s="36">
        <v>46</v>
      </c>
      <c r="B51" s="123"/>
      <c r="C51" s="123"/>
      <c r="D51" s="124"/>
      <c r="E51" s="124"/>
      <c r="F51" s="124"/>
      <c r="G51" s="124"/>
      <c r="H51" s="124"/>
      <c r="I51" s="124"/>
      <c r="J51" s="124"/>
      <c r="K51" s="124"/>
      <c r="L51" s="128">
        <f t="shared" si="3"/>
        <v>0</v>
      </c>
      <c r="M51" s="131"/>
      <c r="N51" s="132" t="str">
        <f t="shared" si="0"/>
        <v/>
      </c>
      <c r="O51" s="123"/>
      <c r="P51" s="123"/>
      <c r="Q51" s="123"/>
      <c r="R51" s="123"/>
      <c r="S51" s="136"/>
      <c r="T51" s="123"/>
      <c r="U51" s="123"/>
      <c r="V51" s="116" t="str">
        <f t="shared" si="4"/>
        <v/>
      </c>
      <c r="W51" s="137"/>
    </row>
    <row r="52" ht="28.5" customHeight="1" spans="1:23">
      <c r="A52" s="36">
        <v>47</v>
      </c>
      <c r="B52" s="123"/>
      <c r="C52" s="123"/>
      <c r="D52" s="124"/>
      <c r="E52" s="124"/>
      <c r="F52" s="124"/>
      <c r="G52" s="124"/>
      <c r="H52" s="124"/>
      <c r="I52" s="124"/>
      <c r="J52" s="124"/>
      <c r="K52" s="124"/>
      <c r="L52" s="128">
        <f t="shared" si="3"/>
        <v>0</v>
      </c>
      <c r="M52" s="131"/>
      <c r="N52" s="132" t="str">
        <f t="shared" si="0"/>
        <v/>
      </c>
      <c r="O52" s="123"/>
      <c r="P52" s="123"/>
      <c r="Q52" s="123"/>
      <c r="R52" s="123"/>
      <c r="S52" s="136"/>
      <c r="T52" s="123"/>
      <c r="U52" s="123"/>
      <c r="V52" s="116" t="str">
        <f t="shared" si="4"/>
        <v/>
      </c>
      <c r="W52" s="137"/>
    </row>
    <row r="53" ht="28.5" customHeight="1" spans="1:23">
      <c r="A53" s="36">
        <v>48</v>
      </c>
      <c r="B53" s="123"/>
      <c r="C53" s="123"/>
      <c r="D53" s="124"/>
      <c r="E53" s="124"/>
      <c r="F53" s="124"/>
      <c r="G53" s="124"/>
      <c r="H53" s="124"/>
      <c r="I53" s="124"/>
      <c r="J53" s="124"/>
      <c r="K53" s="124"/>
      <c r="L53" s="128">
        <f t="shared" si="3"/>
        <v>0</v>
      </c>
      <c r="M53" s="131"/>
      <c r="N53" s="132" t="str">
        <f t="shared" si="0"/>
        <v/>
      </c>
      <c r="O53" s="123"/>
      <c r="P53" s="123"/>
      <c r="Q53" s="123"/>
      <c r="R53" s="123"/>
      <c r="S53" s="136"/>
      <c r="T53" s="123"/>
      <c r="U53" s="123"/>
      <c r="V53" s="116" t="str">
        <f t="shared" si="4"/>
        <v/>
      </c>
      <c r="W53" s="137"/>
    </row>
    <row r="54" ht="28.5" customHeight="1" spans="1:23">
      <c r="A54" s="36">
        <v>49</v>
      </c>
      <c r="B54" s="123"/>
      <c r="C54" s="123"/>
      <c r="D54" s="124"/>
      <c r="E54" s="124"/>
      <c r="F54" s="124"/>
      <c r="G54" s="124"/>
      <c r="H54" s="124"/>
      <c r="I54" s="124"/>
      <c r="J54" s="124"/>
      <c r="K54" s="124"/>
      <c r="L54" s="128">
        <f t="shared" si="3"/>
        <v>0</v>
      </c>
      <c r="M54" s="131"/>
      <c r="N54" s="132" t="str">
        <f t="shared" si="0"/>
        <v/>
      </c>
      <c r="O54" s="123"/>
      <c r="P54" s="123"/>
      <c r="Q54" s="123"/>
      <c r="R54" s="123"/>
      <c r="S54" s="136"/>
      <c r="T54" s="123"/>
      <c r="U54" s="123"/>
      <c r="V54" s="116" t="str">
        <f t="shared" si="4"/>
        <v/>
      </c>
      <c r="W54" s="137"/>
    </row>
    <row r="55" ht="28.5" customHeight="1" spans="1:23">
      <c r="A55" s="36">
        <v>50</v>
      </c>
      <c r="B55" s="123"/>
      <c r="C55" s="123"/>
      <c r="D55" s="124"/>
      <c r="E55" s="124"/>
      <c r="F55" s="124"/>
      <c r="G55" s="124"/>
      <c r="H55" s="124"/>
      <c r="I55" s="124"/>
      <c r="J55" s="124"/>
      <c r="K55" s="124"/>
      <c r="L55" s="128">
        <f t="shared" si="3"/>
        <v>0</v>
      </c>
      <c r="M55" s="131"/>
      <c r="N55" s="132" t="str">
        <f t="shared" si="0"/>
        <v/>
      </c>
      <c r="O55" s="123"/>
      <c r="P55" s="123"/>
      <c r="Q55" s="123"/>
      <c r="R55" s="123"/>
      <c r="S55" s="136"/>
      <c r="T55" s="123"/>
      <c r="U55" s="123"/>
      <c r="V55" s="116" t="str">
        <f t="shared" si="4"/>
        <v/>
      </c>
      <c r="W55" s="137"/>
    </row>
    <row r="56" ht="28.5" customHeight="1" spans="1:23">
      <c r="A56" s="36">
        <v>51</v>
      </c>
      <c r="B56" s="123"/>
      <c r="C56" s="123"/>
      <c r="D56" s="124"/>
      <c r="E56" s="124"/>
      <c r="F56" s="124"/>
      <c r="G56" s="124"/>
      <c r="H56" s="124"/>
      <c r="I56" s="124"/>
      <c r="J56" s="124"/>
      <c r="K56" s="124"/>
      <c r="L56" s="128">
        <f t="shared" si="3"/>
        <v>0</v>
      </c>
      <c r="M56" s="131"/>
      <c r="N56" s="132" t="str">
        <f t="shared" si="0"/>
        <v/>
      </c>
      <c r="O56" s="123"/>
      <c r="P56" s="123"/>
      <c r="Q56" s="123"/>
      <c r="R56" s="123"/>
      <c r="S56" s="136"/>
      <c r="T56" s="123"/>
      <c r="U56" s="123"/>
      <c r="V56" s="116" t="str">
        <f t="shared" si="4"/>
        <v/>
      </c>
      <c r="W56" s="137"/>
    </row>
    <row r="57" ht="28.5" customHeight="1" spans="1:23">
      <c r="A57" s="36">
        <v>52</v>
      </c>
      <c r="B57" s="123"/>
      <c r="C57" s="123"/>
      <c r="D57" s="124"/>
      <c r="E57" s="124"/>
      <c r="F57" s="124"/>
      <c r="G57" s="124"/>
      <c r="H57" s="124"/>
      <c r="I57" s="124"/>
      <c r="J57" s="124"/>
      <c r="K57" s="124"/>
      <c r="L57" s="128">
        <f t="shared" si="3"/>
        <v>0</v>
      </c>
      <c r="M57" s="131"/>
      <c r="N57" s="132" t="str">
        <f t="shared" si="0"/>
        <v/>
      </c>
      <c r="O57" s="123"/>
      <c r="P57" s="123"/>
      <c r="Q57" s="123"/>
      <c r="R57" s="123"/>
      <c r="S57" s="136"/>
      <c r="T57" s="123"/>
      <c r="U57" s="123"/>
      <c r="V57" s="116" t="str">
        <f t="shared" si="4"/>
        <v/>
      </c>
      <c r="W57" s="137"/>
    </row>
    <row r="58" ht="28.5" customHeight="1" spans="1:23">
      <c r="A58" s="36">
        <v>53</v>
      </c>
      <c r="B58" s="123"/>
      <c r="C58" s="123"/>
      <c r="D58" s="124"/>
      <c r="E58" s="124"/>
      <c r="F58" s="124"/>
      <c r="G58" s="124"/>
      <c r="H58" s="124"/>
      <c r="I58" s="124"/>
      <c r="J58" s="124"/>
      <c r="K58" s="124"/>
      <c r="L58" s="128">
        <f t="shared" si="3"/>
        <v>0</v>
      </c>
      <c r="M58" s="131"/>
      <c r="N58" s="132" t="str">
        <f t="shared" si="0"/>
        <v/>
      </c>
      <c r="O58" s="123"/>
      <c r="P58" s="123"/>
      <c r="Q58" s="123"/>
      <c r="R58" s="123"/>
      <c r="S58" s="136"/>
      <c r="T58" s="123"/>
      <c r="U58" s="123"/>
      <c r="V58" s="116" t="str">
        <f t="shared" si="4"/>
        <v/>
      </c>
      <c r="W58" s="137"/>
    </row>
    <row r="59" ht="28.5" customHeight="1" spans="1:23">
      <c r="A59" s="36">
        <v>54</v>
      </c>
      <c r="B59" s="123"/>
      <c r="C59" s="123"/>
      <c r="D59" s="124"/>
      <c r="E59" s="124"/>
      <c r="F59" s="124"/>
      <c r="G59" s="124"/>
      <c r="H59" s="124"/>
      <c r="I59" s="124"/>
      <c r="J59" s="124"/>
      <c r="K59" s="124"/>
      <c r="L59" s="128">
        <f t="shared" si="3"/>
        <v>0</v>
      </c>
      <c r="M59" s="131"/>
      <c r="N59" s="132" t="str">
        <f t="shared" si="0"/>
        <v/>
      </c>
      <c r="O59" s="123"/>
      <c r="P59" s="123"/>
      <c r="Q59" s="123"/>
      <c r="R59" s="123"/>
      <c r="S59" s="136"/>
      <c r="T59" s="123"/>
      <c r="U59" s="123"/>
      <c r="V59" s="116" t="str">
        <f t="shared" si="4"/>
        <v/>
      </c>
      <c r="W59" s="137"/>
    </row>
    <row r="60" ht="28.5" customHeight="1" spans="1:23">
      <c r="A60" s="36">
        <v>55</v>
      </c>
      <c r="B60" s="123"/>
      <c r="C60" s="123"/>
      <c r="D60" s="124"/>
      <c r="E60" s="124"/>
      <c r="F60" s="124"/>
      <c r="G60" s="124"/>
      <c r="H60" s="124"/>
      <c r="I60" s="124"/>
      <c r="J60" s="124"/>
      <c r="K60" s="124"/>
      <c r="L60" s="128">
        <f t="shared" si="3"/>
        <v>0</v>
      </c>
      <c r="M60" s="131"/>
      <c r="N60" s="132" t="str">
        <f t="shared" si="0"/>
        <v/>
      </c>
      <c r="O60" s="123"/>
      <c r="P60" s="123"/>
      <c r="Q60" s="123"/>
      <c r="R60" s="123"/>
      <c r="S60" s="136"/>
      <c r="T60" s="123"/>
      <c r="U60" s="123"/>
      <c r="V60" s="116" t="str">
        <f t="shared" si="4"/>
        <v/>
      </c>
      <c r="W60" s="137"/>
    </row>
    <row r="61" ht="28.5" customHeight="1" spans="1:23">
      <c r="A61" s="36">
        <v>56</v>
      </c>
      <c r="B61" s="123"/>
      <c r="C61" s="123"/>
      <c r="D61" s="124"/>
      <c r="E61" s="124"/>
      <c r="F61" s="124"/>
      <c r="G61" s="124"/>
      <c r="H61" s="124"/>
      <c r="I61" s="124"/>
      <c r="J61" s="124"/>
      <c r="K61" s="124"/>
      <c r="L61" s="128">
        <f t="shared" si="3"/>
        <v>0</v>
      </c>
      <c r="M61" s="131"/>
      <c r="N61" s="132" t="str">
        <f t="shared" si="0"/>
        <v/>
      </c>
      <c r="O61" s="123"/>
      <c r="P61" s="123"/>
      <c r="Q61" s="123"/>
      <c r="R61" s="123"/>
      <c r="S61" s="136"/>
      <c r="T61" s="123"/>
      <c r="U61" s="123"/>
      <c r="V61" s="116" t="str">
        <f t="shared" si="4"/>
        <v/>
      </c>
      <c r="W61" s="137"/>
    </row>
    <row r="62" ht="28.5" customHeight="1" spans="1:23">
      <c r="A62" s="36">
        <v>57</v>
      </c>
      <c r="B62" s="123"/>
      <c r="C62" s="123"/>
      <c r="D62" s="124"/>
      <c r="E62" s="124"/>
      <c r="F62" s="124"/>
      <c r="G62" s="124"/>
      <c r="H62" s="124"/>
      <c r="I62" s="124"/>
      <c r="J62" s="124"/>
      <c r="K62" s="124"/>
      <c r="L62" s="128">
        <f t="shared" si="3"/>
        <v>0</v>
      </c>
      <c r="M62" s="131"/>
      <c r="N62" s="132" t="str">
        <f t="shared" si="0"/>
        <v/>
      </c>
      <c r="O62" s="123"/>
      <c r="P62" s="123"/>
      <c r="Q62" s="123"/>
      <c r="R62" s="123"/>
      <c r="S62" s="136"/>
      <c r="T62" s="123"/>
      <c r="U62" s="123"/>
      <c r="V62" s="116" t="str">
        <f t="shared" si="4"/>
        <v/>
      </c>
      <c r="W62" s="137"/>
    </row>
    <row r="63" ht="28.5" customHeight="1" spans="1:23">
      <c r="A63" s="36">
        <v>58</v>
      </c>
      <c r="B63" s="123"/>
      <c r="C63" s="123"/>
      <c r="D63" s="124"/>
      <c r="E63" s="124"/>
      <c r="F63" s="124"/>
      <c r="G63" s="124"/>
      <c r="H63" s="124"/>
      <c r="I63" s="124"/>
      <c r="J63" s="124"/>
      <c r="K63" s="124"/>
      <c r="L63" s="128">
        <f t="shared" si="3"/>
        <v>0</v>
      </c>
      <c r="M63" s="131"/>
      <c r="N63" s="132" t="str">
        <f t="shared" si="0"/>
        <v/>
      </c>
      <c r="O63" s="123"/>
      <c r="P63" s="123"/>
      <c r="Q63" s="123"/>
      <c r="R63" s="123"/>
      <c r="S63" s="136"/>
      <c r="T63" s="123"/>
      <c r="U63" s="123"/>
      <c r="V63" s="116" t="str">
        <f t="shared" si="4"/>
        <v/>
      </c>
      <c r="W63" s="137"/>
    </row>
    <row r="64" ht="28.5" customHeight="1" spans="1:23">
      <c r="A64" s="36">
        <v>59</v>
      </c>
      <c r="B64" s="123"/>
      <c r="C64" s="123"/>
      <c r="D64" s="124"/>
      <c r="E64" s="124"/>
      <c r="F64" s="124"/>
      <c r="G64" s="124"/>
      <c r="H64" s="124"/>
      <c r="I64" s="124"/>
      <c r="J64" s="124"/>
      <c r="K64" s="124"/>
      <c r="L64" s="128">
        <f t="shared" si="3"/>
        <v>0</v>
      </c>
      <c r="M64" s="131"/>
      <c r="N64" s="132" t="str">
        <f t="shared" si="0"/>
        <v/>
      </c>
      <c r="O64" s="123"/>
      <c r="P64" s="123"/>
      <c r="Q64" s="123"/>
      <c r="R64" s="123"/>
      <c r="S64" s="136"/>
      <c r="T64" s="123"/>
      <c r="U64" s="123"/>
      <c r="V64" s="116" t="str">
        <f t="shared" si="4"/>
        <v/>
      </c>
      <c r="W64" s="137"/>
    </row>
    <row r="65" ht="28.5" customHeight="1" spans="1:23">
      <c r="A65" s="36">
        <v>60</v>
      </c>
      <c r="B65" s="123"/>
      <c r="C65" s="123"/>
      <c r="D65" s="124"/>
      <c r="E65" s="124"/>
      <c r="F65" s="124"/>
      <c r="G65" s="124"/>
      <c r="H65" s="124"/>
      <c r="I65" s="124"/>
      <c r="J65" s="124"/>
      <c r="K65" s="124"/>
      <c r="L65" s="128">
        <f t="shared" si="3"/>
        <v>0</v>
      </c>
      <c r="M65" s="131"/>
      <c r="N65" s="132" t="str">
        <f t="shared" si="0"/>
        <v/>
      </c>
      <c r="O65" s="123"/>
      <c r="P65" s="123"/>
      <c r="Q65" s="123"/>
      <c r="R65" s="123"/>
      <c r="S65" s="136"/>
      <c r="T65" s="123"/>
      <c r="U65" s="123"/>
      <c r="V65" s="116" t="str">
        <f t="shared" si="4"/>
        <v/>
      </c>
      <c r="W65" s="137"/>
    </row>
    <row r="66" ht="28.5" customHeight="1" spans="1:23">
      <c r="A66" s="36">
        <v>61</v>
      </c>
      <c r="B66" s="123"/>
      <c r="C66" s="123"/>
      <c r="D66" s="124"/>
      <c r="E66" s="124"/>
      <c r="F66" s="124"/>
      <c r="G66" s="124"/>
      <c r="H66" s="124"/>
      <c r="I66" s="124"/>
      <c r="J66" s="124"/>
      <c r="K66" s="124"/>
      <c r="L66" s="128">
        <f t="shared" si="3"/>
        <v>0</v>
      </c>
      <c r="M66" s="131"/>
      <c r="N66" s="132" t="str">
        <f t="shared" si="0"/>
        <v/>
      </c>
      <c r="O66" s="123"/>
      <c r="P66" s="123"/>
      <c r="Q66" s="123"/>
      <c r="R66" s="123"/>
      <c r="S66" s="136"/>
      <c r="T66" s="123"/>
      <c r="U66" s="123"/>
      <c r="V66" s="116" t="str">
        <f t="shared" si="4"/>
        <v/>
      </c>
      <c r="W66" s="137"/>
    </row>
    <row r="67" ht="28.5" customHeight="1" spans="1:23">
      <c r="A67" s="36">
        <v>62</v>
      </c>
      <c r="B67" s="123"/>
      <c r="C67" s="123"/>
      <c r="D67" s="124"/>
      <c r="E67" s="124"/>
      <c r="F67" s="124"/>
      <c r="G67" s="124"/>
      <c r="H67" s="124"/>
      <c r="I67" s="124"/>
      <c r="J67" s="124"/>
      <c r="K67" s="124"/>
      <c r="L67" s="128">
        <f t="shared" si="3"/>
        <v>0</v>
      </c>
      <c r="M67" s="131"/>
      <c r="N67" s="132" t="str">
        <f t="shared" si="0"/>
        <v/>
      </c>
      <c r="O67" s="123"/>
      <c r="P67" s="123"/>
      <c r="Q67" s="123"/>
      <c r="R67" s="123"/>
      <c r="S67" s="136"/>
      <c r="T67" s="123"/>
      <c r="U67" s="123"/>
      <c r="V67" s="116" t="str">
        <f t="shared" si="4"/>
        <v/>
      </c>
      <c r="W67" s="137"/>
    </row>
    <row r="68" ht="28.5" customHeight="1" spans="1:23">
      <c r="A68" s="36">
        <v>63</v>
      </c>
      <c r="B68" s="123"/>
      <c r="C68" s="123"/>
      <c r="D68" s="124"/>
      <c r="E68" s="124"/>
      <c r="F68" s="124"/>
      <c r="G68" s="124"/>
      <c r="H68" s="124"/>
      <c r="I68" s="124"/>
      <c r="J68" s="124"/>
      <c r="K68" s="124"/>
      <c r="L68" s="128">
        <f t="shared" si="3"/>
        <v>0</v>
      </c>
      <c r="M68" s="131"/>
      <c r="N68" s="132" t="str">
        <f t="shared" ref="N68:N104" si="5">IFERROR(L68/M68,"")</f>
        <v/>
      </c>
      <c r="O68" s="123"/>
      <c r="P68" s="123"/>
      <c r="Q68" s="123"/>
      <c r="R68" s="123"/>
      <c r="S68" s="136"/>
      <c r="T68" s="123"/>
      <c r="U68" s="123"/>
      <c r="V68" s="116" t="str">
        <f t="shared" si="4"/>
        <v/>
      </c>
      <c r="W68" s="137"/>
    </row>
    <row r="69" ht="28.5" customHeight="1" spans="1:23">
      <c r="A69" s="36">
        <v>64</v>
      </c>
      <c r="B69" s="123"/>
      <c r="C69" s="123"/>
      <c r="D69" s="124"/>
      <c r="E69" s="124"/>
      <c r="F69" s="124"/>
      <c r="G69" s="124"/>
      <c r="H69" s="124"/>
      <c r="I69" s="124"/>
      <c r="J69" s="124"/>
      <c r="K69" s="124"/>
      <c r="L69" s="128">
        <f t="shared" si="3"/>
        <v>0</v>
      </c>
      <c r="M69" s="131"/>
      <c r="N69" s="132" t="str">
        <f t="shared" si="5"/>
        <v/>
      </c>
      <c r="O69" s="123"/>
      <c r="P69" s="123"/>
      <c r="Q69" s="123"/>
      <c r="R69" s="123"/>
      <c r="S69" s="136"/>
      <c r="T69" s="123"/>
      <c r="U69" s="123"/>
      <c r="V69" s="116" t="str">
        <f t="shared" si="4"/>
        <v/>
      </c>
      <c r="W69" s="137"/>
    </row>
    <row r="70" ht="28.5" customHeight="1" spans="1:23">
      <c r="A70" s="36">
        <v>65</v>
      </c>
      <c r="B70" s="123"/>
      <c r="C70" s="123"/>
      <c r="D70" s="124"/>
      <c r="E70" s="124"/>
      <c r="F70" s="124"/>
      <c r="G70" s="124"/>
      <c r="H70" s="124"/>
      <c r="I70" s="124"/>
      <c r="J70" s="124"/>
      <c r="K70" s="124"/>
      <c r="L70" s="128">
        <f t="shared" si="3"/>
        <v>0</v>
      </c>
      <c r="M70" s="131"/>
      <c r="N70" s="132" t="str">
        <f t="shared" si="5"/>
        <v/>
      </c>
      <c r="O70" s="123"/>
      <c r="P70" s="123"/>
      <c r="Q70" s="123"/>
      <c r="R70" s="123"/>
      <c r="S70" s="136"/>
      <c r="T70" s="123"/>
      <c r="U70" s="123"/>
      <c r="V70" s="116" t="str">
        <f t="shared" si="4"/>
        <v/>
      </c>
      <c r="W70" s="137"/>
    </row>
    <row r="71" ht="28.5" customHeight="1" spans="1:23">
      <c r="A71" s="36">
        <v>66</v>
      </c>
      <c r="B71" s="123"/>
      <c r="C71" s="123"/>
      <c r="D71" s="124"/>
      <c r="E71" s="124"/>
      <c r="F71" s="124"/>
      <c r="G71" s="124"/>
      <c r="H71" s="124"/>
      <c r="I71" s="124"/>
      <c r="J71" s="124"/>
      <c r="K71" s="124"/>
      <c r="L71" s="128">
        <f t="shared" ref="L71:L104" si="6">H71*J71+K71</f>
        <v>0</v>
      </c>
      <c r="M71" s="131"/>
      <c r="N71" s="132" t="str">
        <f t="shared" si="5"/>
        <v/>
      </c>
      <c r="O71" s="123"/>
      <c r="P71" s="123"/>
      <c r="Q71" s="123"/>
      <c r="R71" s="123"/>
      <c r="S71" s="136"/>
      <c r="T71" s="123"/>
      <c r="U71" s="123"/>
      <c r="V71" s="116" t="str">
        <f t="shared" ref="V71:V104" si="7">IFERROR((S71*U71/T71),"")</f>
        <v/>
      </c>
      <c r="W71" s="137"/>
    </row>
    <row r="72" ht="28.5" customHeight="1" spans="1:23">
      <c r="A72" s="36">
        <v>67</v>
      </c>
      <c r="B72" s="123"/>
      <c r="C72" s="123"/>
      <c r="D72" s="124"/>
      <c r="E72" s="124"/>
      <c r="F72" s="124"/>
      <c r="G72" s="124"/>
      <c r="H72" s="124"/>
      <c r="I72" s="124"/>
      <c r="J72" s="124"/>
      <c r="K72" s="124"/>
      <c r="L72" s="128">
        <f t="shared" si="6"/>
        <v>0</v>
      </c>
      <c r="M72" s="131"/>
      <c r="N72" s="132" t="str">
        <f t="shared" si="5"/>
        <v/>
      </c>
      <c r="O72" s="123"/>
      <c r="P72" s="123"/>
      <c r="Q72" s="123"/>
      <c r="R72" s="123"/>
      <c r="S72" s="136"/>
      <c r="T72" s="123"/>
      <c r="U72" s="123"/>
      <c r="V72" s="116" t="str">
        <f t="shared" si="7"/>
        <v/>
      </c>
      <c r="W72" s="137"/>
    </row>
    <row r="73" ht="28.5" customHeight="1" spans="1:23">
      <c r="A73" s="36">
        <v>68</v>
      </c>
      <c r="B73" s="123"/>
      <c r="C73" s="123"/>
      <c r="D73" s="124"/>
      <c r="E73" s="124"/>
      <c r="F73" s="124"/>
      <c r="G73" s="124"/>
      <c r="H73" s="124"/>
      <c r="I73" s="124"/>
      <c r="J73" s="124"/>
      <c r="K73" s="124"/>
      <c r="L73" s="128">
        <f t="shared" si="6"/>
        <v>0</v>
      </c>
      <c r="M73" s="131"/>
      <c r="N73" s="132" t="str">
        <f t="shared" si="5"/>
        <v/>
      </c>
      <c r="O73" s="123"/>
      <c r="P73" s="123"/>
      <c r="Q73" s="123"/>
      <c r="R73" s="123"/>
      <c r="S73" s="136"/>
      <c r="T73" s="123"/>
      <c r="U73" s="123"/>
      <c r="V73" s="116" t="str">
        <f t="shared" si="7"/>
        <v/>
      </c>
      <c r="W73" s="137"/>
    </row>
    <row r="74" ht="28.5" customHeight="1" spans="1:23">
      <c r="A74" s="36">
        <v>69</v>
      </c>
      <c r="B74" s="123"/>
      <c r="C74" s="123"/>
      <c r="D74" s="124"/>
      <c r="E74" s="124"/>
      <c r="F74" s="124"/>
      <c r="G74" s="124"/>
      <c r="H74" s="124"/>
      <c r="I74" s="124"/>
      <c r="J74" s="124"/>
      <c r="K74" s="124"/>
      <c r="L74" s="128">
        <f t="shared" si="6"/>
        <v>0</v>
      </c>
      <c r="M74" s="131"/>
      <c r="N74" s="132" t="str">
        <f t="shared" si="5"/>
        <v/>
      </c>
      <c r="O74" s="123"/>
      <c r="P74" s="123"/>
      <c r="Q74" s="123"/>
      <c r="R74" s="123"/>
      <c r="S74" s="136"/>
      <c r="T74" s="123"/>
      <c r="U74" s="123"/>
      <c r="V74" s="116" t="str">
        <f t="shared" si="7"/>
        <v/>
      </c>
      <c r="W74" s="137"/>
    </row>
    <row r="75" ht="28.5" customHeight="1" spans="1:23">
      <c r="A75" s="36">
        <v>70</v>
      </c>
      <c r="B75" s="123"/>
      <c r="C75" s="123"/>
      <c r="D75" s="124"/>
      <c r="E75" s="124"/>
      <c r="F75" s="124"/>
      <c r="G75" s="124"/>
      <c r="H75" s="124"/>
      <c r="I75" s="124"/>
      <c r="J75" s="124"/>
      <c r="K75" s="124"/>
      <c r="L75" s="128">
        <f t="shared" si="6"/>
        <v>0</v>
      </c>
      <c r="M75" s="131"/>
      <c r="N75" s="132" t="str">
        <f t="shared" si="5"/>
        <v/>
      </c>
      <c r="O75" s="123"/>
      <c r="P75" s="123"/>
      <c r="Q75" s="123"/>
      <c r="R75" s="123"/>
      <c r="S75" s="136"/>
      <c r="T75" s="123"/>
      <c r="U75" s="123"/>
      <c r="V75" s="116" t="str">
        <f t="shared" si="7"/>
        <v/>
      </c>
      <c r="W75" s="137"/>
    </row>
    <row r="76" ht="28.5" customHeight="1" spans="1:23">
      <c r="A76" s="36">
        <v>71</v>
      </c>
      <c r="B76" s="123"/>
      <c r="C76" s="123"/>
      <c r="D76" s="124"/>
      <c r="E76" s="124"/>
      <c r="F76" s="124"/>
      <c r="G76" s="124"/>
      <c r="H76" s="124"/>
      <c r="I76" s="124"/>
      <c r="J76" s="124"/>
      <c r="K76" s="124"/>
      <c r="L76" s="128">
        <f t="shared" si="6"/>
        <v>0</v>
      </c>
      <c r="M76" s="131"/>
      <c r="N76" s="132" t="str">
        <f t="shared" si="5"/>
        <v/>
      </c>
      <c r="O76" s="123"/>
      <c r="P76" s="123"/>
      <c r="Q76" s="123"/>
      <c r="R76" s="123"/>
      <c r="S76" s="136"/>
      <c r="T76" s="123"/>
      <c r="U76" s="123"/>
      <c r="V76" s="116" t="str">
        <f t="shared" si="7"/>
        <v/>
      </c>
      <c r="W76" s="137"/>
    </row>
    <row r="77" ht="28.5" customHeight="1" spans="1:23">
      <c r="A77" s="36">
        <v>72</v>
      </c>
      <c r="B77" s="123"/>
      <c r="C77" s="123"/>
      <c r="D77" s="124"/>
      <c r="E77" s="124"/>
      <c r="F77" s="124"/>
      <c r="G77" s="124"/>
      <c r="H77" s="124"/>
      <c r="I77" s="124"/>
      <c r="J77" s="124"/>
      <c r="K77" s="124"/>
      <c r="L77" s="128">
        <f t="shared" si="6"/>
        <v>0</v>
      </c>
      <c r="M77" s="131"/>
      <c r="N77" s="132" t="str">
        <f t="shared" si="5"/>
        <v/>
      </c>
      <c r="O77" s="123"/>
      <c r="P77" s="123"/>
      <c r="Q77" s="123"/>
      <c r="R77" s="123"/>
      <c r="S77" s="136"/>
      <c r="T77" s="123"/>
      <c r="U77" s="123"/>
      <c r="V77" s="116" t="str">
        <f t="shared" si="7"/>
        <v/>
      </c>
      <c r="W77" s="137"/>
    </row>
    <row r="78" ht="28.5" customHeight="1" spans="1:23">
      <c r="A78" s="36">
        <v>73</v>
      </c>
      <c r="B78" s="123"/>
      <c r="C78" s="123"/>
      <c r="D78" s="124"/>
      <c r="E78" s="124"/>
      <c r="F78" s="124"/>
      <c r="G78" s="124"/>
      <c r="H78" s="124"/>
      <c r="I78" s="124"/>
      <c r="J78" s="124"/>
      <c r="K78" s="124"/>
      <c r="L78" s="128">
        <f t="shared" si="6"/>
        <v>0</v>
      </c>
      <c r="M78" s="131"/>
      <c r="N78" s="132" t="str">
        <f t="shared" si="5"/>
        <v/>
      </c>
      <c r="O78" s="123"/>
      <c r="P78" s="123"/>
      <c r="Q78" s="123"/>
      <c r="R78" s="123"/>
      <c r="S78" s="136"/>
      <c r="T78" s="123"/>
      <c r="U78" s="123"/>
      <c r="V78" s="116" t="str">
        <f t="shared" si="7"/>
        <v/>
      </c>
      <c r="W78" s="137"/>
    </row>
    <row r="79" ht="28.5" customHeight="1" spans="1:23">
      <c r="A79" s="36">
        <v>74</v>
      </c>
      <c r="B79" s="123"/>
      <c r="C79" s="123"/>
      <c r="D79" s="124"/>
      <c r="E79" s="124"/>
      <c r="F79" s="124"/>
      <c r="G79" s="124"/>
      <c r="H79" s="124"/>
      <c r="I79" s="124"/>
      <c r="J79" s="124"/>
      <c r="K79" s="124"/>
      <c r="L79" s="128">
        <f t="shared" si="6"/>
        <v>0</v>
      </c>
      <c r="M79" s="131"/>
      <c r="N79" s="132" t="str">
        <f t="shared" si="5"/>
        <v/>
      </c>
      <c r="O79" s="123"/>
      <c r="P79" s="123"/>
      <c r="Q79" s="123"/>
      <c r="R79" s="123"/>
      <c r="S79" s="136"/>
      <c r="T79" s="123"/>
      <c r="U79" s="123"/>
      <c r="V79" s="116" t="str">
        <f t="shared" si="7"/>
        <v/>
      </c>
      <c r="W79" s="137"/>
    </row>
    <row r="80" ht="28.5" customHeight="1" spans="1:23">
      <c r="A80" s="36">
        <v>75</v>
      </c>
      <c r="B80" s="123"/>
      <c r="C80" s="123"/>
      <c r="D80" s="124"/>
      <c r="E80" s="124"/>
      <c r="F80" s="124"/>
      <c r="G80" s="124"/>
      <c r="H80" s="124"/>
      <c r="I80" s="124"/>
      <c r="J80" s="124"/>
      <c r="K80" s="124"/>
      <c r="L80" s="128">
        <f t="shared" si="6"/>
        <v>0</v>
      </c>
      <c r="M80" s="131"/>
      <c r="N80" s="132" t="str">
        <f t="shared" si="5"/>
        <v/>
      </c>
      <c r="O80" s="123"/>
      <c r="P80" s="123"/>
      <c r="Q80" s="123"/>
      <c r="R80" s="123"/>
      <c r="S80" s="136"/>
      <c r="T80" s="123"/>
      <c r="U80" s="123"/>
      <c r="V80" s="116" t="str">
        <f t="shared" si="7"/>
        <v/>
      </c>
      <c r="W80" s="137"/>
    </row>
    <row r="81" ht="28.5" customHeight="1" spans="1:23">
      <c r="A81" s="36">
        <v>76</v>
      </c>
      <c r="B81" s="123"/>
      <c r="C81" s="123"/>
      <c r="D81" s="124"/>
      <c r="E81" s="124"/>
      <c r="F81" s="124"/>
      <c r="G81" s="124"/>
      <c r="H81" s="124"/>
      <c r="I81" s="124"/>
      <c r="J81" s="124"/>
      <c r="K81" s="124"/>
      <c r="L81" s="128">
        <f t="shared" si="6"/>
        <v>0</v>
      </c>
      <c r="M81" s="131"/>
      <c r="N81" s="132" t="str">
        <f t="shared" si="5"/>
        <v/>
      </c>
      <c r="O81" s="123"/>
      <c r="P81" s="123"/>
      <c r="Q81" s="123"/>
      <c r="R81" s="123"/>
      <c r="S81" s="136"/>
      <c r="T81" s="123"/>
      <c r="U81" s="123"/>
      <c r="V81" s="116" t="str">
        <f t="shared" si="7"/>
        <v/>
      </c>
      <c r="W81" s="137"/>
    </row>
    <row r="82" ht="28.5" customHeight="1" spans="1:23">
      <c r="A82" s="36">
        <v>77</v>
      </c>
      <c r="B82" s="123"/>
      <c r="C82" s="123"/>
      <c r="D82" s="124"/>
      <c r="E82" s="124"/>
      <c r="F82" s="124"/>
      <c r="G82" s="124"/>
      <c r="H82" s="124"/>
      <c r="I82" s="124"/>
      <c r="J82" s="124"/>
      <c r="K82" s="124"/>
      <c r="L82" s="128">
        <f t="shared" si="6"/>
        <v>0</v>
      </c>
      <c r="M82" s="131"/>
      <c r="N82" s="132" t="str">
        <f t="shared" si="5"/>
        <v/>
      </c>
      <c r="O82" s="123"/>
      <c r="P82" s="123"/>
      <c r="Q82" s="123"/>
      <c r="R82" s="123"/>
      <c r="S82" s="136"/>
      <c r="T82" s="123"/>
      <c r="U82" s="123"/>
      <c r="V82" s="116" t="str">
        <f t="shared" si="7"/>
        <v/>
      </c>
      <c r="W82" s="137"/>
    </row>
    <row r="83" ht="28.5" customHeight="1" spans="1:23">
      <c r="A83" s="36">
        <v>78</v>
      </c>
      <c r="B83" s="123"/>
      <c r="C83" s="123"/>
      <c r="D83" s="124"/>
      <c r="E83" s="124"/>
      <c r="F83" s="124"/>
      <c r="G83" s="124"/>
      <c r="H83" s="124"/>
      <c r="I83" s="124"/>
      <c r="J83" s="124"/>
      <c r="K83" s="124"/>
      <c r="L83" s="128">
        <f t="shared" si="6"/>
        <v>0</v>
      </c>
      <c r="M83" s="131"/>
      <c r="N83" s="132" t="str">
        <f t="shared" si="5"/>
        <v/>
      </c>
      <c r="O83" s="123"/>
      <c r="P83" s="123"/>
      <c r="Q83" s="123"/>
      <c r="R83" s="123"/>
      <c r="S83" s="136"/>
      <c r="T83" s="123"/>
      <c r="U83" s="123"/>
      <c r="V83" s="116" t="str">
        <f t="shared" si="7"/>
        <v/>
      </c>
      <c r="W83" s="137"/>
    </row>
    <row r="84" ht="28.5" customHeight="1" spans="1:23">
      <c r="A84" s="36">
        <v>79</v>
      </c>
      <c r="B84" s="123"/>
      <c r="C84" s="123"/>
      <c r="D84" s="124"/>
      <c r="E84" s="124"/>
      <c r="F84" s="124"/>
      <c r="G84" s="124"/>
      <c r="H84" s="124"/>
      <c r="I84" s="124"/>
      <c r="J84" s="124"/>
      <c r="K84" s="124"/>
      <c r="L84" s="128">
        <f t="shared" si="6"/>
        <v>0</v>
      </c>
      <c r="M84" s="131"/>
      <c r="N84" s="132" t="str">
        <f t="shared" si="5"/>
        <v/>
      </c>
      <c r="O84" s="123"/>
      <c r="P84" s="123"/>
      <c r="Q84" s="123"/>
      <c r="R84" s="123"/>
      <c r="S84" s="136"/>
      <c r="T84" s="123"/>
      <c r="U84" s="123"/>
      <c r="V84" s="116" t="str">
        <f t="shared" si="7"/>
        <v/>
      </c>
      <c r="W84" s="137"/>
    </row>
    <row r="85" ht="28.5" customHeight="1" spans="1:23">
      <c r="A85" s="36">
        <v>80</v>
      </c>
      <c r="B85" s="123"/>
      <c r="C85" s="123"/>
      <c r="D85" s="124"/>
      <c r="E85" s="124"/>
      <c r="F85" s="124"/>
      <c r="G85" s="124"/>
      <c r="H85" s="124"/>
      <c r="I85" s="124"/>
      <c r="J85" s="124"/>
      <c r="K85" s="124"/>
      <c r="L85" s="128">
        <f t="shared" si="6"/>
        <v>0</v>
      </c>
      <c r="M85" s="131"/>
      <c r="N85" s="132" t="str">
        <f t="shared" si="5"/>
        <v/>
      </c>
      <c r="O85" s="123"/>
      <c r="P85" s="123"/>
      <c r="Q85" s="123"/>
      <c r="R85" s="123"/>
      <c r="S85" s="136"/>
      <c r="T85" s="123"/>
      <c r="U85" s="123"/>
      <c r="V85" s="116" t="str">
        <f t="shared" si="7"/>
        <v/>
      </c>
      <c r="W85" s="137"/>
    </row>
    <row r="86" ht="28.5" customHeight="1" spans="1:23">
      <c r="A86" s="36">
        <v>81</v>
      </c>
      <c r="B86" s="123"/>
      <c r="C86" s="123"/>
      <c r="D86" s="124"/>
      <c r="E86" s="124"/>
      <c r="F86" s="124"/>
      <c r="G86" s="124"/>
      <c r="H86" s="124"/>
      <c r="I86" s="124"/>
      <c r="J86" s="124"/>
      <c r="K86" s="124"/>
      <c r="L86" s="128">
        <f t="shared" si="6"/>
        <v>0</v>
      </c>
      <c r="M86" s="131"/>
      <c r="N86" s="132" t="str">
        <f t="shared" si="5"/>
        <v/>
      </c>
      <c r="O86" s="123"/>
      <c r="P86" s="123"/>
      <c r="Q86" s="123"/>
      <c r="R86" s="123"/>
      <c r="S86" s="136"/>
      <c r="T86" s="123"/>
      <c r="U86" s="123"/>
      <c r="V86" s="116" t="str">
        <f t="shared" si="7"/>
        <v/>
      </c>
      <c r="W86" s="137"/>
    </row>
    <row r="87" ht="28.5" customHeight="1" spans="1:23">
      <c r="A87" s="36">
        <v>82</v>
      </c>
      <c r="B87" s="123"/>
      <c r="C87" s="123"/>
      <c r="D87" s="124"/>
      <c r="E87" s="124"/>
      <c r="F87" s="124"/>
      <c r="G87" s="124"/>
      <c r="H87" s="124"/>
      <c r="I87" s="124"/>
      <c r="J87" s="124"/>
      <c r="K87" s="124"/>
      <c r="L87" s="128">
        <f t="shared" si="6"/>
        <v>0</v>
      </c>
      <c r="M87" s="131"/>
      <c r="N87" s="132" t="str">
        <f t="shared" si="5"/>
        <v/>
      </c>
      <c r="O87" s="123"/>
      <c r="P87" s="123"/>
      <c r="Q87" s="123"/>
      <c r="R87" s="123"/>
      <c r="S87" s="136"/>
      <c r="T87" s="123"/>
      <c r="U87" s="123"/>
      <c r="V87" s="116" t="str">
        <f t="shared" si="7"/>
        <v/>
      </c>
      <c r="W87" s="137"/>
    </row>
    <row r="88" ht="28.5" customHeight="1" spans="1:23">
      <c r="A88" s="36">
        <v>83</v>
      </c>
      <c r="B88" s="123"/>
      <c r="C88" s="123"/>
      <c r="D88" s="124"/>
      <c r="E88" s="124"/>
      <c r="F88" s="124"/>
      <c r="G88" s="124"/>
      <c r="H88" s="124"/>
      <c r="I88" s="124"/>
      <c r="J88" s="124"/>
      <c r="K88" s="124"/>
      <c r="L88" s="128">
        <f t="shared" si="6"/>
        <v>0</v>
      </c>
      <c r="M88" s="131"/>
      <c r="N88" s="132" t="str">
        <f t="shared" si="5"/>
        <v/>
      </c>
      <c r="O88" s="123"/>
      <c r="P88" s="123"/>
      <c r="Q88" s="123"/>
      <c r="R88" s="123"/>
      <c r="S88" s="136"/>
      <c r="T88" s="123"/>
      <c r="U88" s="123"/>
      <c r="V88" s="116" t="str">
        <f t="shared" si="7"/>
        <v/>
      </c>
      <c r="W88" s="137"/>
    </row>
    <row r="89" ht="28.5" customHeight="1" spans="1:23">
      <c r="A89" s="36">
        <v>84</v>
      </c>
      <c r="B89" s="123"/>
      <c r="C89" s="123"/>
      <c r="D89" s="124"/>
      <c r="E89" s="124"/>
      <c r="F89" s="124"/>
      <c r="G89" s="124"/>
      <c r="H89" s="124"/>
      <c r="I89" s="124"/>
      <c r="J89" s="124"/>
      <c r="K89" s="124"/>
      <c r="L89" s="128">
        <f t="shared" si="6"/>
        <v>0</v>
      </c>
      <c r="M89" s="131"/>
      <c r="N89" s="132" t="str">
        <f t="shared" si="5"/>
        <v/>
      </c>
      <c r="O89" s="123"/>
      <c r="P89" s="123"/>
      <c r="Q89" s="123"/>
      <c r="R89" s="123"/>
      <c r="S89" s="136"/>
      <c r="T89" s="123"/>
      <c r="U89" s="123"/>
      <c r="V89" s="116" t="str">
        <f t="shared" si="7"/>
        <v/>
      </c>
      <c r="W89" s="137"/>
    </row>
    <row r="90" ht="28.5" customHeight="1" spans="1:23">
      <c r="A90" s="36">
        <v>85</v>
      </c>
      <c r="B90" s="123"/>
      <c r="C90" s="123"/>
      <c r="D90" s="124"/>
      <c r="E90" s="124"/>
      <c r="F90" s="124"/>
      <c r="G90" s="124"/>
      <c r="H90" s="124"/>
      <c r="I90" s="124"/>
      <c r="J90" s="124"/>
      <c r="K90" s="124"/>
      <c r="L90" s="128">
        <f t="shared" si="6"/>
        <v>0</v>
      </c>
      <c r="M90" s="131"/>
      <c r="N90" s="132" t="str">
        <f t="shared" si="5"/>
        <v/>
      </c>
      <c r="O90" s="123"/>
      <c r="P90" s="123"/>
      <c r="Q90" s="123"/>
      <c r="R90" s="123"/>
      <c r="S90" s="136"/>
      <c r="T90" s="123"/>
      <c r="U90" s="123"/>
      <c r="V90" s="116" t="str">
        <f t="shared" si="7"/>
        <v/>
      </c>
      <c r="W90" s="137"/>
    </row>
    <row r="91" ht="28.5" customHeight="1" spans="1:23">
      <c r="A91" s="36">
        <v>86</v>
      </c>
      <c r="B91" s="123"/>
      <c r="C91" s="123"/>
      <c r="D91" s="124"/>
      <c r="E91" s="124"/>
      <c r="F91" s="124"/>
      <c r="G91" s="124"/>
      <c r="H91" s="124"/>
      <c r="I91" s="124"/>
      <c r="J91" s="124"/>
      <c r="K91" s="124"/>
      <c r="L91" s="128">
        <f t="shared" si="6"/>
        <v>0</v>
      </c>
      <c r="M91" s="131"/>
      <c r="N91" s="132" t="str">
        <f t="shared" si="5"/>
        <v/>
      </c>
      <c r="O91" s="123"/>
      <c r="P91" s="123"/>
      <c r="Q91" s="123"/>
      <c r="R91" s="123"/>
      <c r="S91" s="136"/>
      <c r="T91" s="123"/>
      <c r="U91" s="123"/>
      <c r="V91" s="116" t="str">
        <f t="shared" si="7"/>
        <v/>
      </c>
      <c r="W91" s="137"/>
    </row>
    <row r="92" ht="28.5" customHeight="1" spans="1:23">
      <c r="A92" s="36">
        <v>87</v>
      </c>
      <c r="B92" s="123"/>
      <c r="C92" s="123"/>
      <c r="D92" s="124"/>
      <c r="E92" s="124"/>
      <c r="F92" s="124"/>
      <c r="G92" s="124"/>
      <c r="H92" s="124"/>
      <c r="I92" s="124"/>
      <c r="J92" s="124"/>
      <c r="K92" s="124"/>
      <c r="L92" s="128">
        <f t="shared" si="6"/>
        <v>0</v>
      </c>
      <c r="M92" s="131"/>
      <c r="N92" s="132" t="str">
        <f t="shared" si="5"/>
        <v/>
      </c>
      <c r="O92" s="123"/>
      <c r="P92" s="123"/>
      <c r="Q92" s="123"/>
      <c r="R92" s="123"/>
      <c r="S92" s="136"/>
      <c r="T92" s="123"/>
      <c r="U92" s="123"/>
      <c r="V92" s="116" t="str">
        <f t="shared" si="7"/>
        <v/>
      </c>
      <c r="W92" s="137"/>
    </row>
    <row r="93" ht="28.5" customHeight="1" spans="1:23">
      <c r="A93" s="36">
        <v>88</v>
      </c>
      <c r="B93" s="123"/>
      <c r="C93" s="123"/>
      <c r="D93" s="124"/>
      <c r="E93" s="124"/>
      <c r="F93" s="124"/>
      <c r="G93" s="124"/>
      <c r="H93" s="124"/>
      <c r="I93" s="124"/>
      <c r="J93" s="124"/>
      <c r="K93" s="124"/>
      <c r="L93" s="128">
        <f t="shared" si="6"/>
        <v>0</v>
      </c>
      <c r="M93" s="131"/>
      <c r="N93" s="132" t="str">
        <f t="shared" si="5"/>
        <v/>
      </c>
      <c r="O93" s="123"/>
      <c r="P93" s="123"/>
      <c r="Q93" s="123"/>
      <c r="R93" s="123"/>
      <c r="S93" s="136"/>
      <c r="T93" s="123"/>
      <c r="U93" s="123"/>
      <c r="V93" s="116" t="str">
        <f t="shared" si="7"/>
        <v/>
      </c>
      <c r="W93" s="137"/>
    </row>
    <row r="94" ht="28.5" customHeight="1" spans="1:23">
      <c r="A94" s="36">
        <v>89</v>
      </c>
      <c r="B94" s="123"/>
      <c r="C94" s="123"/>
      <c r="D94" s="124"/>
      <c r="E94" s="124"/>
      <c r="F94" s="124"/>
      <c r="G94" s="124"/>
      <c r="H94" s="124"/>
      <c r="I94" s="124"/>
      <c r="J94" s="124"/>
      <c r="K94" s="124"/>
      <c r="L94" s="128">
        <f t="shared" si="6"/>
        <v>0</v>
      </c>
      <c r="M94" s="131"/>
      <c r="N94" s="132" t="str">
        <f t="shared" si="5"/>
        <v/>
      </c>
      <c r="O94" s="123"/>
      <c r="P94" s="123"/>
      <c r="Q94" s="123"/>
      <c r="R94" s="123"/>
      <c r="S94" s="136"/>
      <c r="T94" s="123"/>
      <c r="U94" s="123"/>
      <c r="V94" s="116" t="str">
        <f t="shared" si="7"/>
        <v/>
      </c>
      <c r="W94" s="137"/>
    </row>
    <row r="95" ht="28.5" customHeight="1" spans="1:23">
      <c r="A95" s="36">
        <v>90</v>
      </c>
      <c r="B95" s="123"/>
      <c r="C95" s="123"/>
      <c r="D95" s="124"/>
      <c r="E95" s="124"/>
      <c r="F95" s="124"/>
      <c r="G95" s="124"/>
      <c r="H95" s="124"/>
      <c r="I95" s="124"/>
      <c r="J95" s="124"/>
      <c r="K95" s="124"/>
      <c r="L95" s="128">
        <f t="shared" si="6"/>
        <v>0</v>
      </c>
      <c r="M95" s="131"/>
      <c r="N95" s="132" t="str">
        <f t="shared" si="5"/>
        <v/>
      </c>
      <c r="O95" s="123"/>
      <c r="P95" s="123"/>
      <c r="Q95" s="123"/>
      <c r="R95" s="123"/>
      <c r="S95" s="136"/>
      <c r="T95" s="123"/>
      <c r="U95" s="123"/>
      <c r="V95" s="116" t="str">
        <f t="shared" si="7"/>
        <v/>
      </c>
      <c r="W95" s="137"/>
    </row>
    <row r="96" ht="28.5" customHeight="1" spans="1:23">
      <c r="A96" s="36">
        <v>91</v>
      </c>
      <c r="B96" s="123"/>
      <c r="C96" s="123"/>
      <c r="D96" s="124"/>
      <c r="E96" s="124"/>
      <c r="F96" s="124"/>
      <c r="G96" s="124"/>
      <c r="H96" s="124"/>
      <c r="I96" s="124"/>
      <c r="J96" s="124"/>
      <c r="K96" s="124"/>
      <c r="L96" s="128">
        <f t="shared" si="6"/>
        <v>0</v>
      </c>
      <c r="M96" s="131"/>
      <c r="N96" s="132" t="str">
        <f t="shared" si="5"/>
        <v/>
      </c>
      <c r="O96" s="123"/>
      <c r="P96" s="123"/>
      <c r="Q96" s="123"/>
      <c r="R96" s="123"/>
      <c r="S96" s="136"/>
      <c r="T96" s="123"/>
      <c r="U96" s="123"/>
      <c r="V96" s="116" t="str">
        <f t="shared" si="7"/>
        <v/>
      </c>
      <c r="W96" s="137"/>
    </row>
    <row r="97" ht="28.5" customHeight="1" spans="1:23">
      <c r="A97" s="36">
        <v>92</v>
      </c>
      <c r="B97" s="123"/>
      <c r="C97" s="123"/>
      <c r="D97" s="124"/>
      <c r="E97" s="124"/>
      <c r="F97" s="124"/>
      <c r="G97" s="124"/>
      <c r="H97" s="124"/>
      <c r="I97" s="124"/>
      <c r="J97" s="124"/>
      <c r="K97" s="124"/>
      <c r="L97" s="128">
        <f t="shared" si="6"/>
        <v>0</v>
      </c>
      <c r="M97" s="131"/>
      <c r="N97" s="132" t="str">
        <f t="shared" si="5"/>
        <v/>
      </c>
      <c r="O97" s="123"/>
      <c r="P97" s="123"/>
      <c r="Q97" s="123"/>
      <c r="R97" s="123"/>
      <c r="S97" s="136"/>
      <c r="T97" s="123"/>
      <c r="U97" s="123"/>
      <c r="V97" s="116" t="str">
        <f t="shared" si="7"/>
        <v/>
      </c>
      <c r="W97" s="137"/>
    </row>
    <row r="98" ht="28.5" customHeight="1" spans="1:23">
      <c r="A98" s="36">
        <v>93</v>
      </c>
      <c r="B98" s="123"/>
      <c r="C98" s="123"/>
      <c r="D98" s="124"/>
      <c r="E98" s="124"/>
      <c r="F98" s="124"/>
      <c r="G98" s="124"/>
      <c r="H98" s="124"/>
      <c r="I98" s="124"/>
      <c r="J98" s="124"/>
      <c r="K98" s="124"/>
      <c r="L98" s="128">
        <f t="shared" si="6"/>
        <v>0</v>
      </c>
      <c r="M98" s="131"/>
      <c r="N98" s="132" t="str">
        <f t="shared" si="5"/>
        <v/>
      </c>
      <c r="O98" s="123"/>
      <c r="P98" s="123"/>
      <c r="Q98" s="123"/>
      <c r="R98" s="123"/>
      <c r="S98" s="136"/>
      <c r="T98" s="123"/>
      <c r="U98" s="123"/>
      <c r="V98" s="116" t="str">
        <f t="shared" si="7"/>
        <v/>
      </c>
      <c r="W98" s="137"/>
    </row>
    <row r="99" ht="28.5" customHeight="1" spans="1:23">
      <c r="A99" s="36">
        <v>94</v>
      </c>
      <c r="B99" s="123"/>
      <c r="C99" s="123"/>
      <c r="D99" s="124"/>
      <c r="E99" s="124"/>
      <c r="F99" s="124"/>
      <c r="G99" s="124"/>
      <c r="H99" s="124"/>
      <c r="I99" s="124"/>
      <c r="J99" s="124"/>
      <c r="K99" s="124"/>
      <c r="L99" s="128">
        <f t="shared" si="6"/>
        <v>0</v>
      </c>
      <c r="M99" s="131"/>
      <c r="N99" s="132" t="str">
        <f t="shared" si="5"/>
        <v/>
      </c>
      <c r="O99" s="123"/>
      <c r="P99" s="123"/>
      <c r="Q99" s="123"/>
      <c r="R99" s="123"/>
      <c r="S99" s="136"/>
      <c r="T99" s="123"/>
      <c r="U99" s="123"/>
      <c r="V99" s="116" t="str">
        <f t="shared" si="7"/>
        <v/>
      </c>
      <c r="W99" s="137"/>
    </row>
    <row r="100" ht="28.5" customHeight="1" spans="1:23">
      <c r="A100" s="36">
        <v>95</v>
      </c>
      <c r="B100" s="123"/>
      <c r="C100" s="123"/>
      <c r="D100" s="124"/>
      <c r="E100" s="124"/>
      <c r="F100" s="124"/>
      <c r="G100" s="124"/>
      <c r="H100" s="124"/>
      <c r="I100" s="124"/>
      <c r="J100" s="124"/>
      <c r="K100" s="124"/>
      <c r="L100" s="128">
        <f t="shared" si="6"/>
        <v>0</v>
      </c>
      <c r="M100" s="131"/>
      <c r="N100" s="132" t="str">
        <f t="shared" si="5"/>
        <v/>
      </c>
      <c r="O100" s="123"/>
      <c r="P100" s="123"/>
      <c r="Q100" s="123"/>
      <c r="R100" s="123"/>
      <c r="S100" s="136"/>
      <c r="T100" s="123"/>
      <c r="U100" s="123"/>
      <c r="V100" s="116" t="str">
        <f t="shared" si="7"/>
        <v/>
      </c>
      <c r="W100" s="137"/>
    </row>
    <row r="101" ht="28.5" customHeight="1" spans="1:23">
      <c r="A101" s="36">
        <v>96</v>
      </c>
      <c r="B101" s="123"/>
      <c r="C101" s="123"/>
      <c r="D101" s="124"/>
      <c r="E101" s="124"/>
      <c r="F101" s="124"/>
      <c r="G101" s="124"/>
      <c r="H101" s="124"/>
      <c r="I101" s="124"/>
      <c r="J101" s="124"/>
      <c r="K101" s="124"/>
      <c r="L101" s="128">
        <f t="shared" si="6"/>
        <v>0</v>
      </c>
      <c r="M101" s="131"/>
      <c r="N101" s="132" t="str">
        <f t="shared" si="5"/>
        <v/>
      </c>
      <c r="O101" s="123"/>
      <c r="P101" s="123"/>
      <c r="Q101" s="123"/>
      <c r="R101" s="123"/>
      <c r="S101" s="136"/>
      <c r="T101" s="123"/>
      <c r="U101" s="123"/>
      <c r="V101" s="116" t="str">
        <f t="shared" si="7"/>
        <v/>
      </c>
      <c r="W101" s="137"/>
    </row>
    <row r="102" ht="28.5" customHeight="1" spans="1:23">
      <c r="A102" s="36">
        <v>97</v>
      </c>
      <c r="B102" s="123"/>
      <c r="C102" s="123"/>
      <c r="D102" s="124"/>
      <c r="E102" s="124"/>
      <c r="F102" s="124"/>
      <c r="G102" s="124"/>
      <c r="H102" s="124"/>
      <c r="I102" s="124"/>
      <c r="J102" s="124"/>
      <c r="K102" s="124"/>
      <c r="L102" s="128">
        <f t="shared" si="6"/>
        <v>0</v>
      </c>
      <c r="M102" s="131"/>
      <c r="N102" s="132" t="str">
        <f t="shared" si="5"/>
        <v/>
      </c>
      <c r="O102" s="123"/>
      <c r="P102" s="123"/>
      <c r="Q102" s="123"/>
      <c r="R102" s="123"/>
      <c r="S102" s="136"/>
      <c r="T102" s="123"/>
      <c r="U102" s="123"/>
      <c r="V102" s="116" t="str">
        <f t="shared" si="7"/>
        <v/>
      </c>
      <c r="W102" s="137"/>
    </row>
    <row r="103" ht="28.5" customHeight="1" spans="1:23">
      <c r="A103" s="36">
        <v>98</v>
      </c>
      <c r="B103" s="123"/>
      <c r="C103" s="123"/>
      <c r="D103" s="124"/>
      <c r="E103" s="124"/>
      <c r="F103" s="124"/>
      <c r="G103" s="124"/>
      <c r="H103" s="124"/>
      <c r="I103" s="124"/>
      <c r="J103" s="124"/>
      <c r="K103" s="124"/>
      <c r="L103" s="128">
        <f t="shared" si="6"/>
        <v>0</v>
      </c>
      <c r="M103" s="131"/>
      <c r="N103" s="132" t="str">
        <f t="shared" si="5"/>
        <v/>
      </c>
      <c r="O103" s="123"/>
      <c r="P103" s="123"/>
      <c r="Q103" s="123"/>
      <c r="R103" s="123"/>
      <c r="S103" s="136"/>
      <c r="T103" s="123"/>
      <c r="U103" s="123"/>
      <c r="V103" s="116" t="str">
        <f t="shared" si="7"/>
        <v/>
      </c>
      <c r="W103" s="137"/>
    </row>
    <row r="104" ht="28.5" customHeight="1" spans="1:23">
      <c r="A104" s="36">
        <v>99</v>
      </c>
      <c r="B104" s="123"/>
      <c r="C104" s="123"/>
      <c r="D104" s="124"/>
      <c r="E104" s="124"/>
      <c r="F104" s="124"/>
      <c r="G104" s="124"/>
      <c r="H104" s="124"/>
      <c r="I104" s="124"/>
      <c r="J104" s="124"/>
      <c r="K104" s="124"/>
      <c r="L104" s="128">
        <f t="shared" si="6"/>
        <v>0</v>
      </c>
      <c r="M104" s="131"/>
      <c r="N104" s="132" t="str">
        <f t="shared" si="5"/>
        <v/>
      </c>
      <c r="O104" s="123"/>
      <c r="P104" s="123"/>
      <c r="Q104" s="123"/>
      <c r="R104" s="123"/>
      <c r="S104" s="136"/>
      <c r="T104" s="123"/>
      <c r="U104" s="123"/>
      <c r="V104" s="116" t="str">
        <f t="shared" si="7"/>
        <v/>
      </c>
      <c r="W104" s="137"/>
    </row>
    <row r="105" ht="28.5" customHeight="1" spans="1:23">
      <c r="A105" s="36">
        <v>100</v>
      </c>
      <c r="B105" s="123"/>
      <c r="C105" s="123"/>
      <c r="D105" s="124"/>
      <c r="E105" s="124"/>
      <c r="F105" s="124"/>
      <c r="G105" s="124"/>
      <c r="H105" s="124"/>
      <c r="I105" s="124"/>
      <c r="J105" s="124"/>
      <c r="K105" s="124"/>
      <c r="L105" s="128">
        <f t="shared" ref="L105:L136" si="8">H105*J105+K105</f>
        <v>0</v>
      </c>
      <c r="M105" s="131"/>
      <c r="N105" s="132" t="str">
        <f t="shared" ref="N105:N136" si="9">IFERROR(L105/M105,"")</f>
        <v/>
      </c>
      <c r="O105" s="123"/>
      <c r="P105" s="123"/>
      <c r="Q105" s="123"/>
      <c r="R105" s="123"/>
      <c r="S105" s="136"/>
      <c r="T105" s="123"/>
      <c r="U105" s="123"/>
      <c r="V105" s="116" t="str">
        <f t="shared" ref="V105:V136" si="10">IFERROR((S105*U105/T105),"")</f>
        <v/>
      </c>
      <c r="W105" s="137"/>
    </row>
    <row r="106" ht="28.5" customHeight="1" spans="1:23">
      <c r="A106" s="36">
        <v>101</v>
      </c>
      <c r="B106" s="123"/>
      <c r="C106" s="123"/>
      <c r="D106" s="124"/>
      <c r="E106" s="124"/>
      <c r="F106" s="124"/>
      <c r="G106" s="124"/>
      <c r="H106" s="124"/>
      <c r="I106" s="124"/>
      <c r="J106" s="124"/>
      <c r="K106" s="124"/>
      <c r="L106" s="128">
        <f t="shared" si="8"/>
        <v>0</v>
      </c>
      <c r="M106" s="131"/>
      <c r="N106" s="132" t="str">
        <f t="shared" si="9"/>
        <v/>
      </c>
      <c r="O106" s="123"/>
      <c r="P106" s="123"/>
      <c r="Q106" s="123"/>
      <c r="R106" s="123"/>
      <c r="S106" s="136"/>
      <c r="T106" s="123"/>
      <c r="U106" s="123"/>
      <c r="V106" s="116" t="str">
        <f t="shared" si="10"/>
        <v/>
      </c>
      <c r="W106" s="137"/>
    </row>
    <row r="107" ht="28.5" customHeight="1" spans="1:23">
      <c r="A107" s="36">
        <v>102</v>
      </c>
      <c r="B107" s="123"/>
      <c r="C107" s="123"/>
      <c r="D107" s="124"/>
      <c r="E107" s="124"/>
      <c r="F107" s="124"/>
      <c r="G107" s="124"/>
      <c r="H107" s="124"/>
      <c r="I107" s="124"/>
      <c r="J107" s="124"/>
      <c r="K107" s="124"/>
      <c r="L107" s="128">
        <f t="shared" si="8"/>
        <v>0</v>
      </c>
      <c r="M107" s="131"/>
      <c r="N107" s="132" t="str">
        <f t="shared" si="9"/>
        <v/>
      </c>
      <c r="O107" s="123"/>
      <c r="P107" s="123"/>
      <c r="Q107" s="123"/>
      <c r="R107" s="123"/>
      <c r="S107" s="136"/>
      <c r="T107" s="123"/>
      <c r="U107" s="123"/>
      <c r="V107" s="116" t="str">
        <f t="shared" si="10"/>
        <v/>
      </c>
      <c r="W107" s="137"/>
    </row>
    <row r="108" ht="28.5" customHeight="1" spans="1:23">
      <c r="A108" s="36">
        <v>103</v>
      </c>
      <c r="B108" s="123"/>
      <c r="C108" s="123"/>
      <c r="D108" s="124"/>
      <c r="E108" s="124"/>
      <c r="F108" s="124"/>
      <c r="G108" s="124"/>
      <c r="H108" s="124"/>
      <c r="I108" s="124"/>
      <c r="J108" s="124"/>
      <c r="K108" s="124"/>
      <c r="L108" s="128">
        <f t="shared" si="8"/>
        <v>0</v>
      </c>
      <c r="M108" s="131"/>
      <c r="N108" s="132" t="str">
        <f t="shared" si="9"/>
        <v/>
      </c>
      <c r="O108" s="123"/>
      <c r="P108" s="123"/>
      <c r="Q108" s="123"/>
      <c r="R108" s="123"/>
      <c r="S108" s="136"/>
      <c r="T108" s="123"/>
      <c r="U108" s="123"/>
      <c r="V108" s="116" t="str">
        <f t="shared" si="10"/>
        <v/>
      </c>
      <c r="W108" s="137"/>
    </row>
    <row r="109" ht="28.5" customHeight="1" spans="1:23">
      <c r="A109" s="36">
        <v>104</v>
      </c>
      <c r="B109" s="123"/>
      <c r="C109" s="123"/>
      <c r="D109" s="124"/>
      <c r="E109" s="124"/>
      <c r="F109" s="124"/>
      <c r="G109" s="124"/>
      <c r="H109" s="124"/>
      <c r="I109" s="124"/>
      <c r="J109" s="124"/>
      <c r="K109" s="124"/>
      <c r="L109" s="128">
        <f t="shared" si="8"/>
        <v>0</v>
      </c>
      <c r="M109" s="131"/>
      <c r="N109" s="132" t="str">
        <f t="shared" si="9"/>
        <v/>
      </c>
      <c r="O109" s="123"/>
      <c r="P109" s="123"/>
      <c r="Q109" s="123"/>
      <c r="R109" s="123"/>
      <c r="S109" s="136"/>
      <c r="T109" s="123"/>
      <c r="U109" s="123"/>
      <c r="V109" s="116" t="str">
        <f t="shared" si="10"/>
        <v/>
      </c>
      <c r="W109" s="137"/>
    </row>
    <row r="110" ht="28.5" customHeight="1" spans="1:23">
      <c r="A110" s="36">
        <v>105</v>
      </c>
      <c r="B110" s="123"/>
      <c r="C110" s="123"/>
      <c r="D110" s="124"/>
      <c r="E110" s="124"/>
      <c r="F110" s="124"/>
      <c r="G110" s="124"/>
      <c r="H110" s="124"/>
      <c r="I110" s="124"/>
      <c r="J110" s="124"/>
      <c r="K110" s="124"/>
      <c r="L110" s="128">
        <f t="shared" si="8"/>
        <v>0</v>
      </c>
      <c r="M110" s="131"/>
      <c r="N110" s="132" t="str">
        <f t="shared" si="9"/>
        <v/>
      </c>
      <c r="O110" s="123"/>
      <c r="P110" s="123"/>
      <c r="Q110" s="123"/>
      <c r="R110" s="123"/>
      <c r="S110" s="136"/>
      <c r="T110" s="123"/>
      <c r="U110" s="123"/>
      <c r="V110" s="116" t="str">
        <f t="shared" si="10"/>
        <v/>
      </c>
      <c r="W110" s="137"/>
    </row>
    <row r="111" ht="28.5" customHeight="1" spans="1:23">
      <c r="A111" s="36">
        <v>106</v>
      </c>
      <c r="B111" s="123"/>
      <c r="C111" s="123"/>
      <c r="D111" s="124"/>
      <c r="E111" s="124"/>
      <c r="F111" s="124"/>
      <c r="G111" s="124"/>
      <c r="H111" s="124"/>
      <c r="I111" s="124"/>
      <c r="J111" s="124"/>
      <c r="K111" s="124"/>
      <c r="L111" s="128">
        <f t="shared" si="8"/>
        <v>0</v>
      </c>
      <c r="M111" s="131"/>
      <c r="N111" s="132" t="str">
        <f t="shared" si="9"/>
        <v/>
      </c>
      <c r="O111" s="123"/>
      <c r="P111" s="123"/>
      <c r="Q111" s="123"/>
      <c r="R111" s="123"/>
      <c r="S111" s="136"/>
      <c r="T111" s="123"/>
      <c r="U111" s="123"/>
      <c r="V111" s="116" t="str">
        <f t="shared" si="10"/>
        <v/>
      </c>
      <c r="W111" s="137"/>
    </row>
    <row r="112" ht="28.5" customHeight="1" spans="1:23">
      <c r="A112" s="36">
        <v>107</v>
      </c>
      <c r="B112" s="123"/>
      <c r="C112" s="123"/>
      <c r="D112" s="124"/>
      <c r="E112" s="124"/>
      <c r="F112" s="124"/>
      <c r="G112" s="124"/>
      <c r="H112" s="124"/>
      <c r="I112" s="124"/>
      <c r="J112" s="124"/>
      <c r="K112" s="124"/>
      <c r="L112" s="128">
        <f t="shared" si="8"/>
        <v>0</v>
      </c>
      <c r="M112" s="131"/>
      <c r="N112" s="132" t="str">
        <f t="shared" si="9"/>
        <v/>
      </c>
      <c r="O112" s="123"/>
      <c r="P112" s="123"/>
      <c r="Q112" s="123"/>
      <c r="R112" s="123"/>
      <c r="S112" s="136"/>
      <c r="T112" s="123"/>
      <c r="U112" s="123"/>
      <c r="V112" s="116" t="str">
        <f t="shared" si="10"/>
        <v/>
      </c>
      <c r="W112" s="137"/>
    </row>
    <row r="113" ht="28.5" customHeight="1" spans="1:23">
      <c r="A113" s="36">
        <v>108</v>
      </c>
      <c r="B113" s="123"/>
      <c r="C113" s="123"/>
      <c r="D113" s="124"/>
      <c r="E113" s="124"/>
      <c r="F113" s="124"/>
      <c r="G113" s="124"/>
      <c r="H113" s="124"/>
      <c r="I113" s="124"/>
      <c r="J113" s="124"/>
      <c r="K113" s="124"/>
      <c r="L113" s="128">
        <f t="shared" si="8"/>
        <v>0</v>
      </c>
      <c r="M113" s="131"/>
      <c r="N113" s="132" t="str">
        <f t="shared" si="9"/>
        <v/>
      </c>
      <c r="O113" s="123"/>
      <c r="P113" s="123"/>
      <c r="Q113" s="123"/>
      <c r="R113" s="123"/>
      <c r="S113" s="136"/>
      <c r="T113" s="123"/>
      <c r="U113" s="123"/>
      <c r="V113" s="116" t="str">
        <f t="shared" si="10"/>
        <v/>
      </c>
      <c r="W113" s="137"/>
    </row>
    <row r="114" ht="28.5" customHeight="1" spans="1:23">
      <c r="A114" s="36">
        <v>109</v>
      </c>
      <c r="B114" s="123"/>
      <c r="C114" s="123"/>
      <c r="D114" s="124"/>
      <c r="E114" s="124"/>
      <c r="F114" s="124"/>
      <c r="G114" s="124"/>
      <c r="H114" s="124"/>
      <c r="I114" s="124"/>
      <c r="J114" s="124"/>
      <c r="K114" s="124"/>
      <c r="L114" s="128">
        <f t="shared" si="8"/>
        <v>0</v>
      </c>
      <c r="M114" s="131"/>
      <c r="N114" s="132" t="str">
        <f t="shared" si="9"/>
        <v/>
      </c>
      <c r="O114" s="123"/>
      <c r="P114" s="123"/>
      <c r="Q114" s="123"/>
      <c r="R114" s="123"/>
      <c r="S114" s="136"/>
      <c r="T114" s="123"/>
      <c r="U114" s="123"/>
      <c r="V114" s="116" t="str">
        <f t="shared" si="10"/>
        <v/>
      </c>
      <c r="W114" s="137"/>
    </row>
    <row r="115" ht="28.5" customHeight="1" spans="1:23">
      <c r="A115" s="36">
        <v>110</v>
      </c>
      <c r="B115" s="123"/>
      <c r="C115" s="123"/>
      <c r="D115" s="124"/>
      <c r="E115" s="124"/>
      <c r="F115" s="124"/>
      <c r="G115" s="124"/>
      <c r="H115" s="124"/>
      <c r="I115" s="124"/>
      <c r="J115" s="124"/>
      <c r="K115" s="124"/>
      <c r="L115" s="128">
        <f t="shared" si="8"/>
        <v>0</v>
      </c>
      <c r="M115" s="131"/>
      <c r="N115" s="132" t="str">
        <f t="shared" si="9"/>
        <v/>
      </c>
      <c r="O115" s="123"/>
      <c r="P115" s="123"/>
      <c r="Q115" s="123"/>
      <c r="R115" s="123"/>
      <c r="S115" s="136"/>
      <c r="T115" s="123"/>
      <c r="U115" s="123"/>
      <c r="V115" s="116" t="str">
        <f t="shared" si="10"/>
        <v/>
      </c>
      <c r="W115" s="137"/>
    </row>
    <row r="116" ht="28.5" customHeight="1" spans="1:23">
      <c r="A116" s="36">
        <v>111</v>
      </c>
      <c r="B116" s="123"/>
      <c r="C116" s="123"/>
      <c r="D116" s="124"/>
      <c r="E116" s="124"/>
      <c r="F116" s="124"/>
      <c r="G116" s="124"/>
      <c r="H116" s="124"/>
      <c r="I116" s="124"/>
      <c r="J116" s="124"/>
      <c r="K116" s="124"/>
      <c r="L116" s="128">
        <f t="shared" si="8"/>
        <v>0</v>
      </c>
      <c r="M116" s="131"/>
      <c r="N116" s="132" t="str">
        <f t="shared" si="9"/>
        <v/>
      </c>
      <c r="O116" s="123"/>
      <c r="P116" s="123"/>
      <c r="Q116" s="123"/>
      <c r="R116" s="123"/>
      <c r="S116" s="136"/>
      <c r="T116" s="123"/>
      <c r="U116" s="123"/>
      <c r="V116" s="116" t="str">
        <f t="shared" si="10"/>
        <v/>
      </c>
      <c r="W116" s="137"/>
    </row>
    <row r="117" ht="28.5" customHeight="1" spans="1:23">
      <c r="A117" s="36">
        <v>112</v>
      </c>
      <c r="B117" s="123"/>
      <c r="C117" s="123"/>
      <c r="D117" s="124"/>
      <c r="E117" s="124"/>
      <c r="F117" s="124"/>
      <c r="G117" s="124"/>
      <c r="H117" s="124"/>
      <c r="I117" s="124"/>
      <c r="J117" s="124"/>
      <c r="K117" s="124"/>
      <c r="L117" s="128">
        <f t="shared" si="8"/>
        <v>0</v>
      </c>
      <c r="M117" s="131"/>
      <c r="N117" s="132" t="str">
        <f t="shared" si="9"/>
        <v/>
      </c>
      <c r="O117" s="123"/>
      <c r="P117" s="123"/>
      <c r="Q117" s="123"/>
      <c r="R117" s="123"/>
      <c r="S117" s="136"/>
      <c r="T117" s="123"/>
      <c r="U117" s="123"/>
      <c r="V117" s="116" t="str">
        <f t="shared" si="10"/>
        <v/>
      </c>
      <c r="W117" s="137"/>
    </row>
    <row r="118" ht="28.5" customHeight="1" spans="1:23">
      <c r="A118" s="36">
        <v>113</v>
      </c>
      <c r="B118" s="123"/>
      <c r="C118" s="123"/>
      <c r="D118" s="124"/>
      <c r="E118" s="124"/>
      <c r="F118" s="124"/>
      <c r="G118" s="124"/>
      <c r="H118" s="124"/>
      <c r="I118" s="124"/>
      <c r="J118" s="124"/>
      <c r="K118" s="124"/>
      <c r="L118" s="128">
        <f t="shared" si="8"/>
        <v>0</v>
      </c>
      <c r="M118" s="131"/>
      <c r="N118" s="132" t="str">
        <f t="shared" si="9"/>
        <v/>
      </c>
      <c r="O118" s="123"/>
      <c r="P118" s="123"/>
      <c r="Q118" s="123"/>
      <c r="R118" s="123"/>
      <c r="S118" s="136"/>
      <c r="T118" s="123"/>
      <c r="U118" s="123"/>
      <c r="V118" s="116" t="str">
        <f t="shared" si="10"/>
        <v/>
      </c>
      <c r="W118" s="137"/>
    </row>
    <row r="119" ht="28.5" customHeight="1" spans="1:23">
      <c r="A119" s="36">
        <v>114</v>
      </c>
      <c r="B119" s="123"/>
      <c r="C119" s="123"/>
      <c r="D119" s="124"/>
      <c r="E119" s="124"/>
      <c r="F119" s="124"/>
      <c r="G119" s="124"/>
      <c r="H119" s="124"/>
      <c r="I119" s="124"/>
      <c r="J119" s="124"/>
      <c r="K119" s="124"/>
      <c r="L119" s="128">
        <f t="shared" si="8"/>
        <v>0</v>
      </c>
      <c r="M119" s="131"/>
      <c r="N119" s="132" t="str">
        <f t="shared" si="9"/>
        <v/>
      </c>
      <c r="O119" s="123"/>
      <c r="P119" s="123"/>
      <c r="Q119" s="123"/>
      <c r="R119" s="123"/>
      <c r="S119" s="136"/>
      <c r="T119" s="123"/>
      <c r="U119" s="123"/>
      <c r="V119" s="116" t="str">
        <f t="shared" si="10"/>
        <v/>
      </c>
      <c r="W119" s="137"/>
    </row>
    <row r="120" ht="28.5" customHeight="1" spans="1:23">
      <c r="A120" s="36">
        <v>115</v>
      </c>
      <c r="B120" s="123"/>
      <c r="C120" s="123"/>
      <c r="D120" s="124"/>
      <c r="E120" s="124"/>
      <c r="F120" s="124"/>
      <c r="G120" s="124"/>
      <c r="H120" s="124"/>
      <c r="I120" s="124"/>
      <c r="J120" s="124"/>
      <c r="K120" s="124"/>
      <c r="L120" s="128">
        <f t="shared" si="8"/>
        <v>0</v>
      </c>
      <c r="M120" s="131"/>
      <c r="N120" s="132" t="str">
        <f t="shared" si="9"/>
        <v/>
      </c>
      <c r="O120" s="123"/>
      <c r="P120" s="123"/>
      <c r="Q120" s="123"/>
      <c r="R120" s="123"/>
      <c r="S120" s="136"/>
      <c r="T120" s="123"/>
      <c r="U120" s="123"/>
      <c r="V120" s="116" t="str">
        <f t="shared" si="10"/>
        <v/>
      </c>
      <c r="W120" s="137"/>
    </row>
    <row r="121" ht="28.5" customHeight="1" spans="1:23">
      <c r="A121" s="36">
        <v>116</v>
      </c>
      <c r="B121" s="123"/>
      <c r="C121" s="123"/>
      <c r="D121" s="124"/>
      <c r="E121" s="124"/>
      <c r="F121" s="124"/>
      <c r="G121" s="124"/>
      <c r="H121" s="124"/>
      <c r="I121" s="124"/>
      <c r="J121" s="124"/>
      <c r="K121" s="124"/>
      <c r="L121" s="128">
        <f t="shared" si="8"/>
        <v>0</v>
      </c>
      <c r="M121" s="131"/>
      <c r="N121" s="132" t="str">
        <f t="shared" si="9"/>
        <v/>
      </c>
      <c r="O121" s="123"/>
      <c r="P121" s="123"/>
      <c r="Q121" s="123"/>
      <c r="R121" s="123"/>
      <c r="S121" s="136"/>
      <c r="T121" s="123"/>
      <c r="U121" s="123"/>
      <c r="V121" s="116" t="str">
        <f t="shared" si="10"/>
        <v/>
      </c>
      <c r="W121" s="137"/>
    </row>
    <row r="122" ht="28.5" customHeight="1" spans="1:23">
      <c r="A122" s="36">
        <v>117</v>
      </c>
      <c r="B122" s="123"/>
      <c r="C122" s="123"/>
      <c r="D122" s="124"/>
      <c r="E122" s="124"/>
      <c r="F122" s="124"/>
      <c r="G122" s="124"/>
      <c r="H122" s="124"/>
      <c r="I122" s="124"/>
      <c r="J122" s="124"/>
      <c r="K122" s="124"/>
      <c r="L122" s="128">
        <f t="shared" si="8"/>
        <v>0</v>
      </c>
      <c r="M122" s="131"/>
      <c r="N122" s="132" t="str">
        <f t="shared" si="9"/>
        <v/>
      </c>
      <c r="O122" s="123"/>
      <c r="P122" s="123"/>
      <c r="Q122" s="123"/>
      <c r="R122" s="123"/>
      <c r="S122" s="136"/>
      <c r="T122" s="123"/>
      <c r="U122" s="123"/>
      <c r="V122" s="116" t="str">
        <f t="shared" si="10"/>
        <v/>
      </c>
      <c r="W122" s="137"/>
    </row>
    <row r="123" ht="28.5" customHeight="1" spans="1:23">
      <c r="A123" s="36">
        <v>118</v>
      </c>
      <c r="B123" s="123"/>
      <c r="C123" s="123"/>
      <c r="D123" s="124"/>
      <c r="E123" s="124"/>
      <c r="F123" s="124"/>
      <c r="G123" s="124"/>
      <c r="H123" s="124"/>
      <c r="I123" s="124"/>
      <c r="J123" s="124"/>
      <c r="K123" s="124"/>
      <c r="L123" s="128">
        <f t="shared" si="8"/>
        <v>0</v>
      </c>
      <c r="M123" s="131"/>
      <c r="N123" s="132" t="str">
        <f t="shared" si="9"/>
        <v/>
      </c>
      <c r="O123" s="123"/>
      <c r="P123" s="123"/>
      <c r="Q123" s="123"/>
      <c r="R123" s="123"/>
      <c r="S123" s="136"/>
      <c r="T123" s="123"/>
      <c r="U123" s="123"/>
      <c r="V123" s="116" t="str">
        <f t="shared" si="10"/>
        <v/>
      </c>
      <c r="W123" s="137"/>
    </row>
    <row r="124" ht="28.5" customHeight="1" spans="1:23">
      <c r="A124" s="36">
        <v>119</v>
      </c>
      <c r="B124" s="123"/>
      <c r="C124" s="123"/>
      <c r="D124" s="124"/>
      <c r="E124" s="124"/>
      <c r="F124" s="124"/>
      <c r="G124" s="124"/>
      <c r="H124" s="124"/>
      <c r="I124" s="124"/>
      <c r="J124" s="124"/>
      <c r="K124" s="124"/>
      <c r="L124" s="128">
        <f t="shared" si="8"/>
        <v>0</v>
      </c>
      <c r="M124" s="131"/>
      <c r="N124" s="132" t="str">
        <f t="shared" si="9"/>
        <v/>
      </c>
      <c r="O124" s="123"/>
      <c r="P124" s="123"/>
      <c r="Q124" s="123"/>
      <c r="R124" s="123"/>
      <c r="S124" s="136"/>
      <c r="T124" s="123"/>
      <c r="U124" s="123"/>
      <c r="V124" s="116" t="str">
        <f t="shared" si="10"/>
        <v/>
      </c>
      <c r="W124" s="137"/>
    </row>
    <row r="125" ht="28.5" customHeight="1" spans="1:23">
      <c r="A125" s="36">
        <v>120</v>
      </c>
      <c r="B125" s="123"/>
      <c r="C125" s="123"/>
      <c r="D125" s="124"/>
      <c r="E125" s="124"/>
      <c r="F125" s="124"/>
      <c r="G125" s="124"/>
      <c r="H125" s="124"/>
      <c r="I125" s="124"/>
      <c r="J125" s="124"/>
      <c r="K125" s="124"/>
      <c r="L125" s="128">
        <f t="shared" si="8"/>
        <v>0</v>
      </c>
      <c r="M125" s="131"/>
      <c r="N125" s="132" t="str">
        <f t="shared" si="9"/>
        <v/>
      </c>
      <c r="O125" s="123"/>
      <c r="P125" s="123"/>
      <c r="Q125" s="123"/>
      <c r="R125" s="123"/>
      <c r="S125" s="136"/>
      <c r="T125" s="123"/>
      <c r="U125" s="123"/>
      <c r="V125" s="116" t="str">
        <f t="shared" si="10"/>
        <v/>
      </c>
      <c r="W125" s="137"/>
    </row>
    <row r="126" ht="28.5" customHeight="1" spans="1:23">
      <c r="A126" s="36">
        <v>121</v>
      </c>
      <c r="B126" s="123"/>
      <c r="C126" s="123"/>
      <c r="D126" s="124"/>
      <c r="E126" s="124"/>
      <c r="F126" s="124"/>
      <c r="G126" s="124"/>
      <c r="H126" s="124"/>
      <c r="I126" s="124"/>
      <c r="J126" s="124"/>
      <c r="K126" s="124"/>
      <c r="L126" s="128">
        <f t="shared" si="8"/>
        <v>0</v>
      </c>
      <c r="M126" s="131"/>
      <c r="N126" s="132" t="str">
        <f t="shared" si="9"/>
        <v/>
      </c>
      <c r="O126" s="123"/>
      <c r="P126" s="123"/>
      <c r="Q126" s="123"/>
      <c r="R126" s="123"/>
      <c r="S126" s="136"/>
      <c r="T126" s="123"/>
      <c r="U126" s="123"/>
      <c r="V126" s="116" t="str">
        <f t="shared" si="10"/>
        <v/>
      </c>
      <c r="W126" s="137"/>
    </row>
    <row r="127" ht="28.5" customHeight="1" spans="1:23">
      <c r="A127" s="36">
        <v>122</v>
      </c>
      <c r="B127" s="123"/>
      <c r="C127" s="123"/>
      <c r="D127" s="124"/>
      <c r="E127" s="124"/>
      <c r="F127" s="124"/>
      <c r="G127" s="124"/>
      <c r="H127" s="124"/>
      <c r="I127" s="124"/>
      <c r="J127" s="124"/>
      <c r="K127" s="124"/>
      <c r="L127" s="128">
        <f t="shared" si="8"/>
        <v>0</v>
      </c>
      <c r="M127" s="131"/>
      <c r="N127" s="132" t="str">
        <f t="shared" si="9"/>
        <v/>
      </c>
      <c r="O127" s="123"/>
      <c r="P127" s="123"/>
      <c r="Q127" s="123"/>
      <c r="R127" s="123"/>
      <c r="S127" s="136"/>
      <c r="T127" s="123"/>
      <c r="U127" s="123"/>
      <c r="V127" s="116" t="str">
        <f t="shared" si="10"/>
        <v/>
      </c>
      <c r="W127" s="137"/>
    </row>
    <row r="128" ht="28.5" customHeight="1" spans="1:23">
      <c r="A128" s="36">
        <v>123</v>
      </c>
      <c r="B128" s="123"/>
      <c r="C128" s="123"/>
      <c r="D128" s="124"/>
      <c r="E128" s="124"/>
      <c r="F128" s="124"/>
      <c r="G128" s="124"/>
      <c r="H128" s="124"/>
      <c r="I128" s="124"/>
      <c r="J128" s="124"/>
      <c r="K128" s="124"/>
      <c r="L128" s="128">
        <f t="shared" si="8"/>
        <v>0</v>
      </c>
      <c r="M128" s="131"/>
      <c r="N128" s="132" t="str">
        <f t="shared" si="9"/>
        <v/>
      </c>
      <c r="O128" s="123"/>
      <c r="P128" s="123"/>
      <c r="Q128" s="123"/>
      <c r="R128" s="123"/>
      <c r="S128" s="136"/>
      <c r="T128" s="123"/>
      <c r="U128" s="123"/>
      <c r="V128" s="116" t="str">
        <f t="shared" si="10"/>
        <v/>
      </c>
      <c r="W128" s="137"/>
    </row>
    <row r="129" ht="28.5" customHeight="1" spans="1:23">
      <c r="A129" s="36">
        <v>124</v>
      </c>
      <c r="B129" s="123"/>
      <c r="C129" s="123"/>
      <c r="D129" s="124"/>
      <c r="E129" s="124"/>
      <c r="F129" s="124"/>
      <c r="G129" s="124"/>
      <c r="H129" s="124"/>
      <c r="I129" s="124"/>
      <c r="J129" s="124"/>
      <c r="K129" s="124"/>
      <c r="L129" s="128">
        <f t="shared" si="8"/>
        <v>0</v>
      </c>
      <c r="M129" s="131"/>
      <c r="N129" s="132" t="str">
        <f t="shared" si="9"/>
        <v/>
      </c>
      <c r="O129" s="123"/>
      <c r="P129" s="123"/>
      <c r="Q129" s="123"/>
      <c r="R129" s="123"/>
      <c r="S129" s="136"/>
      <c r="T129" s="123"/>
      <c r="U129" s="123"/>
      <c r="V129" s="116" t="str">
        <f t="shared" si="10"/>
        <v/>
      </c>
      <c r="W129" s="137"/>
    </row>
    <row r="130" ht="28.5" customHeight="1" spans="1:23">
      <c r="A130" s="36">
        <v>125</v>
      </c>
      <c r="B130" s="123"/>
      <c r="C130" s="123"/>
      <c r="D130" s="124"/>
      <c r="E130" s="124"/>
      <c r="F130" s="124"/>
      <c r="G130" s="124"/>
      <c r="H130" s="124"/>
      <c r="I130" s="124"/>
      <c r="J130" s="124"/>
      <c r="K130" s="124"/>
      <c r="L130" s="128">
        <f t="shared" si="8"/>
        <v>0</v>
      </c>
      <c r="M130" s="131"/>
      <c r="N130" s="132" t="str">
        <f t="shared" si="9"/>
        <v/>
      </c>
      <c r="O130" s="123"/>
      <c r="P130" s="123"/>
      <c r="Q130" s="123"/>
      <c r="R130" s="123"/>
      <c r="S130" s="136"/>
      <c r="T130" s="123"/>
      <c r="U130" s="123"/>
      <c r="V130" s="116" t="str">
        <f t="shared" si="10"/>
        <v/>
      </c>
      <c r="W130" s="137"/>
    </row>
    <row r="131" ht="28.5" customHeight="1" spans="1:23">
      <c r="A131" s="36">
        <v>126</v>
      </c>
      <c r="B131" s="123"/>
      <c r="C131" s="123"/>
      <c r="D131" s="124"/>
      <c r="E131" s="124"/>
      <c r="F131" s="124"/>
      <c r="G131" s="124"/>
      <c r="H131" s="124"/>
      <c r="I131" s="124"/>
      <c r="J131" s="124"/>
      <c r="K131" s="124"/>
      <c r="L131" s="128">
        <f t="shared" si="8"/>
        <v>0</v>
      </c>
      <c r="M131" s="131"/>
      <c r="N131" s="132" t="str">
        <f t="shared" si="9"/>
        <v/>
      </c>
      <c r="O131" s="123"/>
      <c r="P131" s="123"/>
      <c r="Q131" s="123"/>
      <c r="R131" s="123"/>
      <c r="S131" s="136"/>
      <c r="T131" s="123"/>
      <c r="U131" s="123"/>
      <c r="V131" s="116" t="str">
        <f t="shared" si="10"/>
        <v/>
      </c>
      <c r="W131" s="137"/>
    </row>
    <row r="132" ht="28.5" customHeight="1" spans="1:23">
      <c r="A132" s="36">
        <v>127</v>
      </c>
      <c r="B132" s="123"/>
      <c r="C132" s="123"/>
      <c r="D132" s="124"/>
      <c r="E132" s="124"/>
      <c r="F132" s="124"/>
      <c r="G132" s="124"/>
      <c r="H132" s="124"/>
      <c r="I132" s="124"/>
      <c r="J132" s="124"/>
      <c r="K132" s="124"/>
      <c r="L132" s="128">
        <f t="shared" si="8"/>
        <v>0</v>
      </c>
      <c r="M132" s="131"/>
      <c r="N132" s="132" t="str">
        <f t="shared" si="9"/>
        <v/>
      </c>
      <c r="O132" s="123"/>
      <c r="P132" s="123"/>
      <c r="Q132" s="123"/>
      <c r="R132" s="123"/>
      <c r="S132" s="136"/>
      <c r="T132" s="123"/>
      <c r="U132" s="123"/>
      <c r="V132" s="116" t="str">
        <f t="shared" si="10"/>
        <v/>
      </c>
      <c r="W132" s="137"/>
    </row>
    <row r="133" ht="28.5" customHeight="1" spans="1:23">
      <c r="A133" s="36">
        <v>128</v>
      </c>
      <c r="B133" s="123"/>
      <c r="C133" s="123"/>
      <c r="D133" s="124"/>
      <c r="E133" s="124"/>
      <c r="F133" s="124"/>
      <c r="G133" s="124"/>
      <c r="H133" s="124"/>
      <c r="I133" s="124"/>
      <c r="J133" s="124"/>
      <c r="K133" s="124"/>
      <c r="L133" s="128">
        <f t="shared" si="8"/>
        <v>0</v>
      </c>
      <c r="M133" s="131"/>
      <c r="N133" s="132" t="str">
        <f t="shared" si="9"/>
        <v/>
      </c>
      <c r="O133" s="123"/>
      <c r="P133" s="123"/>
      <c r="Q133" s="123"/>
      <c r="R133" s="123"/>
      <c r="S133" s="136"/>
      <c r="T133" s="123"/>
      <c r="U133" s="123"/>
      <c r="V133" s="116" t="str">
        <f t="shared" si="10"/>
        <v/>
      </c>
      <c r="W133" s="137"/>
    </row>
    <row r="134" ht="28.5" customHeight="1" spans="1:23">
      <c r="A134" s="36">
        <v>129</v>
      </c>
      <c r="B134" s="123"/>
      <c r="C134" s="123"/>
      <c r="D134" s="124"/>
      <c r="E134" s="124"/>
      <c r="F134" s="124"/>
      <c r="G134" s="124"/>
      <c r="H134" s="124"/>
      <c r="I134" s="124"/>
      <c r="J134" s="124"/>
      <c r="K134" s="124"/>
      <c r="L134" s="128">
        <f t="shared" si="8"/>
        <v>0</v>
      </c>
      <c r="M134" s="131"/>
      <c r="N134" s="132" t="str">
        <f t="shared" si="9"/>
        <v/>
      </c>
      <c r="O134" s="123"/>
      <c r="P134" s="123"/>
      <c r="Q134" s="123"/>
      <c r="R134" s="123"/>
      <c r="S134" s="136"/>
      <c r="T134" s="123"/>
      <c r="U134" s="123"/>
      <c r="V134" s="116" t="str">
        <f t="shared" si="10"/>
        <v/>
      </c>
      <c r="W134" s="137"/>
    </row>
    <row r="135" ht="28.5" customHeight="1" spans="1:23">
      <c r="A135" s="36">
        <v>130</v>
      </c>
      <c r="B135" s="123"/>
      <c r="C135" s="123"/>
      <c r="D135" s="124"/>
      <c r="E135" s="124"/>
      <c r="F135" s="124"/>
      <c r="G135" s="124"/>
      <c r="H135" s="124"/>
      <c r="I135" s="124"/>
      <c r="J135" s="124"/>
      <c r="K135" s="124"/>
      <c r="L135" s="128">
        <f t="shared" si="8"/>
        <v>0</v>
      </c>
      <c r="M135" s="131"/>
      <c r="N135" s="132" t="str">
        <f t="shared" si="9"/>
        <v/>
      </c>
      <c r="O135" s="123"/>
      <c r="P135" s="123"/>
      <c r="Q135" s="123"/>
      <c r="R135" s="123"/>
      <c r="S135" s="136"/>
      <c r="T135" s="123"/>
      <c r="U135" s="123"/>
      <c r="V135" s="116" t="str">
        <f t="shared" si="10"/>
        <v/>
      </c>
      <c r="W135" s="137"/>
    </row>
    <row r="136" ht="28.5" customHeight="1" spans="1:23">
      <c r="A136" s="36">
        <v>131</v>
      </c>
      <c r="B136" s="123"/>
      <c r="C136" s="123"/>
      <c r="D136" s="124"/>
      <c r="E136" s="124"/>
      <c r="F136" s="124"/>
      <c r="G136" s="124"/>
      <c r="H136" s="124"/>
      <c r="I136" s="124"/>
      <c r="J136" s="124"/>
      <c r="K136" s="124"/>
      <c r="L136" s="128">
        <f t="shared" si="8"/>
        <v>0</v>
      </c>
      <c r="M136" s="131"/>
      <c r="N136" s="132" t="str">
        <f t="shared" si="9"/>
        <v/>
      </c>
      <c r="O136" s="123"/>
      <c r="P136" s="123"/>
      <c r="Q136" s="123"/>
      <c r="R136" s="123"/>
      <c r="S136" s="136"/>
      <c r="T136" s="123"/>
      <c r="U136" s="123"/>
      <c r="V136" s="116" t="str">
        <f t="shared" si="10"/>
        <v/>
      </c>
      <c r="W136" s="137"/>
    </row>
    <row r="137" ht="28.5" customHeight="1" spans="1:23">
      <c r="A137" s="36">
        <v>132</v>
      </c>
      <c r="B137" s="123"/>
      <c r="C137" s="123"/>
      <c r="D137" s="124"/>
      <c r="E137" s="124"/>
      <c r="F137" s="124"/>
      <c r="G137" s="124"/>
      <c r="H137" s="124"/>
      <c r="I137" s="124"/>
      <c r="J137" s="124"/>
      <c r="K137" s="124"/>
      <c r="L137" s="128">
        <f t="shared" ref="L137:L168" si="11">H137*J137+K137</f>
        <v>0</v>
      </c>
      <c r="M137" s="131"/>
      <c r="N137" s="132" t="str">
        <f t="shared" ref="N137:N168" si="12">IFERROR(L137/M137,"")</f>
        <v/>
      </c>
      <c r="O137" s="123"/>
      <c r="P137" s="123"/>
      <c r="Q137" s="123"/>
      <c r="R137" s="123"/>
      <c r="S137" s="136"/>
      <c r="T137" s="123"/>
      <c r="U137" s="123"/>
      <c r="V137" s="116" t="str">
        <f t="shared" ref="V137:V168" si="13">IFERROR((S137*U137/T137),"")</f>
        <v/>
      </c>
      <c r="W137" s="137"/>
    </row>
    <row r="138" ht="28.5" customHeight="1" spans="1:23">
      <c r="A138" s="36">
        <v>133</v>
      </c>
      <c r="B138" s="123"/>
      <c r="C138" s="123"/>
      <c r="D138" s="124"/>
      <c r="E138" s="124"/>
      <c r="F138" s="124"/>
      <c r="G138" s="124"/>
      <c r="H138" s="124"/>
      <c r="I138" s="124"/>
      <c r="J138" s="124"/>
      <c r="K138" s="124"/>
      <c r="L138" s="128">
        <f t="shared" si="11"/>
        <v>0</v>
      </c>
      <c r="M138" s="131"/>
      <c r="N138" s="132" t="str">
        <f t="shared" si="12"/>
        <v/>
      </c>
      <c r="O138" s="123"/>
      <c r="P138" s="123"/>
      <c r="Q138" s="123"/>
      <c r="R138" s="123"/>
      <c r="S138" s="136"/>
      <c r="T138" s="123"/>
      <c r="U138" s="123"/>
      <c r="V138" s="116" t="str">
        <f t="shared" si="13"/>
        <v/>
      </c>
      <c r="W138" s="137"/>
    </row>
    <row r="139" ht="28.5" customHeight="1" spans="1:23">
      <c r="A139" s="36">
        <v>134</v>
      </c>
      <c r="B139" s="123"/>
      <c r="C139" s="123"/>
      <c r="D139" s="124"/>
      <c r="E139" s="124"/>
      <c r="F139" s="124"/>
      <c r="G139" s="124"/>
      <c r="H139" s="124"/>
      <c r="I139" s="124"/>
      <c r="J139" s="124"/>
      <c r="K139" s="124"/>
      <c r="L139" s="128">
        <f t="shared" si="11"/>
        <v>0</v>
      </c>
      <c r="M139" s="131"/>
      <c r="N139" s="132" t="str">
        <f t="shared" si="12"/>
        <v/>
      </c>
      <c r="O139" s="123"/>
      <c r="P139" s="123"/>
      <c r="Q139" s="123"/>
      <c r="R139" s="123"/>
      <c r="S139" s="136"/>
      <c r="T139" s="123"/>
      <c r="U139" s="123"/>
      <c r="V139" s="116" t="str">
        <f t="shared" si="13"/>
        <v/>
      </c>
      <c r="W139" s="137"/>
    </row>
    <row r="140" ht="28.5" customHeight="1" spans="1:23">
      <c r="A140" s="36">
        <v>135</v>
      </c>
      <c r="B140" s="123"/>
      <c r="C140" s="123"/>
      <c r="D140" s="124"/>
      <c r="E140" s="124"/>
      <c r="F140" s="124"/>
      <c r="G140" s="124"/>
      <c r="H140" s="124"/>
      <c r="I140" s="124"/>
      <c r="J140" s="124"/>
      <c r="K140" s="124"/>
      <c r="L140" s="128">
        <f t="shared" si="11"/>
        <v>0</v>
      </c>
      <c r="M140" s="131"/>
      <c r="N140" s="132" t="str">
        <f t="shared" si="12"/>
        <v/>
      </c>
      <c r="O140" s="123"/>
      <c r="P140" s="123"/>
      <c r="Q140" s="123"/>
      <c r="R140" s="123"/>
      <c r="S140" s="136"/>
      <c r="T140" s="123"/>
      <c r="U140" s="123"/>
      <c r="V140" s="116" t="str">
        <f t="shared" si="13"/>
        <v/>
      </c>
      <c r="W140" s="137"/>
    </row>
    <row r="141" ht="28.5" customHeight="1" spans="1:23">
      <c r="A141" s="36">
        <v>136</v>
      </c>
      <c r="B141" s="123"/>
      <c r="C141" s="123"/>
      <c r="D141" s="124"/>
      <c r="E141" s="124"/>
      <c r="F141" s="124"/>
      <c r="G141" s="124"/>
      <c r="H141" s="124"/>
      <c r="I141" s="124"/>
      <c r="J141" s="124"/>
      <c r="K141" s="124"/>
      <c r="L141" s="128">
        <f t="shared" si="11"/>
        <v>0</v>
      </c>
      <c r="M141" s="131"/>
      <c r="N141" s="132" t="str">
        <f t="shared" si="12"/>
        <v/>
      </c>
      <c r="O141" s="123"/>
      <c r="P141" s="123"/>
      <c r="Q141" s="123"/>
      <c r="R141" s="123"/>
      <c r="S141" s="136"/>
      <c r="T141" s="123"/>
      <c r="U141" s="123"/>
      <c r="V141" s="116" t="str">
        <f t="shared" si="13"/>
        <v/>
      </c>
      <c r="W141" s="137"/>
    </row>
    <row r="142" ht="28.5" customHeight="1" spans="1:23">
      <c r="A142" s="36">
        <v>137</v>
      </c>
      <c r="B142" s="123"/>
      <c r="C142" s="123"/>
      <c r="D142" s="124"/>
      <c r="E142" s="124"/>
      <c r="F142" s="124"/>
      <c r="G142" s="124"/>
      <c r="H142" s="124"/>
      <c r="I142" s="124"/>
      <c r="J142" s="124"/>
      <c r="K142" s="124"/>
      <c r="L142" s="128">
        <f t="shared" si="11"/>
        <v>0</v>
      </c>
      <c r="M142" s="131"/>
      <c r="N142" s="132" t="str">
        <f t="shared" si="12"/>
        <v/>
      </c>
      <c r="O142" s="123"/>
      <c r="P142" s="123"/>
      <c r="Q142" s="123"/>
      <c r="R142" s="123"/>
      <c r="S142" s="136"/>
      <c r="T142" s="123"/>
      <c r="U142" s="123"/>
      <c r="V142" s="116" t="str">
        <f t="shared" si="13"/>
        <v/>
      </c>
      <c r="W142" s="137"/>
    </row>
    <row r="143" ht="28.5" customHeight="1" spans="1:23">
      <c r="A143" s="36">
        <v>138</v>
      </c>
      <c r="B143" s="123"/>
      <c r="C143" s="123"/>
      <c r="D143" s="124"/>
      <c r="E143" s="124"/>
      <c r="F143" s="124"/>
      <c r="G143" s="124"/>
      <c r="H143" s="124"/>
      <c r="I143" s="124"/>
      <c r="J143" s="124"/>
      <c r="K143" s="124"/>
      <c r="L143" s="128">
        <f t="shared" si="11"/>
        <v>0</v>
      </c>
      <c r="M143" s="131"/>
      <c r="N143" s="132" t="str">
        <f t="shared" si="12"/>
        <v/>
      </c>
      <c r="O143" s="123"/>
      <c r="P143" s="123"/>
      <c r="Q143" s="123"/>
      <c r="R143" s="123"/>
      <c r="S143" s="136"/>
      <c r="T143" s="123"/>
      <c r="U143" s="123"/>
      <c r="V143" s="116" t="str">
        <f t="shared" si="13"/>
        <v/>
      </c>
      <c r="W143" s="137"/>
    </row>
    <row r="144" ht="28.5" customHeight="1" spans="1:23">
      <c r="A144" s="36">
        <v>139</v>
      </c>
      <c r="B144" s="123"/>
      <c r="C144" s="123"/>
      <c r="D144" s="124"/>
      <c r="E144" s="124"/>
      <c r="F144" s="124"/>
      <c r="G144" s="124"/>
      <c r="H144" s="124"/>
      <c r="I144" s="124"/>
      <c r="J144" s="124"/>
      <c r="K144" s="124"/>
      <c r="L144" s="128">
        <f t="shared" si="11"/>
        <v>0</v>
      </c>
      <c r="M144" s="131"/>
      <c r="N144" s="132" t="str">
        <f t="shared" si="12"/>
        <v/>
      </c>
      <c r="O144" s="123"/>
      <c r="P144" s="123"/>
      <c r="Q144" s="123"/>
      <c r="R144" s="123"/>
      <c r="S144" s="136"/>
      <c r="T144" s="123"/>
      <c r="U144" s="123"/>
      <c r="V144" s="116" t="str">
        <f t="shared" si="13"/>
        <v/>
      </c>
      <c r="W144" s="137"/>
    </row>
    <row r="145" ht="28.5" customHeight="1" spans="1:23">
      <c r="A145" s="36">
        <v>140</v>
      </c>
      <c r="B145" s="123"/>
      <c r="C145" s="123"/>
      <c r="D145" s="124"/>
      <c r="E145" s="124"/>
      <c r="F145" s="124"/>
      <c r="G145" s="124"/>
      <c r="H145" s="124"/>
      <c r="I145" s="124"/>
      <c r="J145" s="124"/>
      <c r="K145" s="124"/>
      <c r="L145" s="128">
        <f t="shared" si="11"/>
        <v>0</v>
      </c>
      <c r="M145" s="131"/>
      <c r="N145" s="132" t="str">
        <f t="shared" si="12"/>
        <v/>
      </c>
      <c r="O145" s="123"/>
      <c r="P145" s="123"/>
      <c r="Q145" s="123"/>
      <c r="R145" s="123"/>
      <c r="S145" s="136"/>
      <c r="T145" s="123"/>
      <c r="U145" s="123"/>
      <c r="V145" s="116" t="str">
        <f t="shared" si="13"/>
        <v/>
      </c>
      <c r="W145" s="137"/>
    </row>
    <row r="146" ht="28.5" customHeight="1" spans="1:23">
      <c r="A146" s="36">
        <v>141</v>
      </c>
      <c r="B146" s="123"/>
      <c r="C146" s="123"/>
      <c r="D146" s="124"/>
      <c r="E146" s="124"/>
      <c r="F146" s="124"/>
      <c r="G146" s="124"/>
      <c r="H146" s="124"/>
      <c r="I146" s="124"/>
      <c r="J146" s="124"/>
      <c r="K146" s="124"/>
      <c r="L146" s="128">
        <f t="shared" si="11"/>
        <v>0</v>
      </c>
      <c r="M146" s="131"/>
      <c r="N146" s="132" t="str">
        <f t="shared" si="12"/>
        <v/>
      </c>
      <c r="O146" s="123"/>
      <c r="P146" s="123"/>
      <c r="Q146" s="123"/>
      <c r="R146" s="123"/>
      <c r="S146" s="136"/>
      <c r="T146" s="123"/>
      <c r="U146" s="123"/>
      <c r="V146" s="116" t="str">
        <f t="shared" si="13"/>
        <v/>
      </c>
      <c r="W146" s="137"/>
    </row>
    <row r="147" ht="28.5" customHeight="1" spans="1:23">
      <c r="A147" s="36">
        <v>142</v>
      </c>
      <c r="B147" s="123"/>
      <c r="C147" s="123"/>
      <c r="D147" s="124"/>
      <c r="E147" s="124"/>
      <c r="F147" s="124"/>
      <c r="G147" s="124"/>
      <c r="H147" s="124"/>
      <c r="I147" s="124"/>
      <c r="J147" s="124"/>
      <c r="K147" s="124"/>
      <c r="L147" s="128">
        <f t="shared" si="11"/>
        <v>0</v>
      </c>
      <c r="M147" s="131"/>
      <c r="N147" s="132" t="str">
        <f t="shared" si="12"/>
        <v/>
      </c>
      <c r="O147" s="123"/>
      <c r="P147" s="123"/>
      <c r="Q147" s="123"/>
      <c r="R147" s="123"/>
      <c r="S147" s="136"/>
      <c r="T147" s="123"/>
      <c r="U147" s="123"/>
      <c r="V147" s="116" t="str">
        <f t="shared" si="13"/>
        <v/>
      </c>
      <c r="W147" s="137"/>
    </row>
    <row r="148" ht="28.5" customHeight="1" spans="1:23">
      <c r="A148" s="36">
        <v>143</v>
      </c>
      <c r="B148" s="123"/>
      <c r="C148" s="123"/>
      <c r="D148" s="124"/>
      <c r="E148" s="124"/>
      <c r="F148" s="124"/>
      <c r="G148" s="124"/>
      <c r="H148" s="124"/>
      <c r="I148" s="124"/>
      <c r="J148" s="124"/>
      <c r="K148" s="124"/>
      <c r="L148" s="128">
        <f t="shared" si="11"/>
        <v>0</v>
      </c>
      <c r="M148" s="131"/>
      <c r="N148" s="132" t="str">
        <f t="shared" si="12"/>
        <v/>
      </c>
      <c r="O148" s="123"/>
      <c r="P148" s="123"/>
      <c r="Q148" s="123"/>
      <c r="R148" s="123"/>
      <c r="S148" s="136"/>
      <c r="T148" s="123"/>
      <c r="U148" s="123"/>
      <c r="V148" s="116" t="str">
        <f t="shared" si="13"/>
        <v/>
      </c>
      <c r="W148" s="137"/>
    </row>
    <row r="149" ht="28.5" customHeight="1" spans="1:23">
      <c r="A149" s="36">
        <v>144</v>
      </c>
      <c r="B149" s="123"/>
      <c r="C149" s="123"/>
      <c r="D149" s="124"/>
      <c r="E149" s="124"/>
      <c r="F149" s="124"/>
      <c r="G149" s="124"/>
      <c r="H149" s="124"/>
      <c r="I149" s="124"/>
      <c r="J149" s="124"/>
      <c r="K149" s="124"/>
      <c r="L149" s="128">
        <f t="shared" si="11"/>
        <v>0</v>
      </c>
      <c r="M149" s="131"/>
      <c r="N149" s="132" t="str">
        <f t="shared" si="12"/>
        <v/>
      </c>
      <c r="O149" s="123"/>
      <c r="P149" s="123"/>
      <c r="Q149" s="123"/>
      <c r="R149" s="123"/>
      <c r="S149" s="136"/>
      <c r="T149" s="123"/>
      <c r="U149" s="123"/>
      <c r="V149" s="116" t="str">
        <f t="shared" si="13"/>
        <v/>
      </c>
      <c r="W149" s="137"/>
    </row>
    <row r="150" ht="28.5" customHeight="1" spans="1:23">
      <c r="A150" s="36">
        <v>145</v>
      </c>
      <c r="B150" s="123"/>
      <c r="C150" s="123"/>
      <c r="D150" s="124"/>
      <c r="E150" s="124"/>
      <c r="F150" s="124"/>
      <c r="G150" s="124"/>
      <c r="H150" s="124"/>
      <c r="I150" s="124"/>
      <c r="J150" s="124"/>
      <c r="K150" s="124"/>
      <c r="L150" s="128">
        <f t="shared" si="11"/>
        <v>0</v>
      </c>
      <c r="M150" s="131"/>
      <c r="N150" s="132" t="str">
        <f t="shared" si="12"/>
        <v/>
      </c>
      <c r="O150" s="123"/>
      <c r="P150" s="123"/>
      <c r="Q150" s="123"/>
      <c r="R150" s="123"/>
      <c r="S150" s="136"/>
      <c r="T150" s="123"/>
      <c r="U150" s="123"/>
      <c r="V150" s="116" t="str">
        <f t="shared" si="13"/>
        <v/>
      </c>
      <c r="W150" s="137"/>
    </row>
    <row r="151" ht="28.5" customHeight="1" spans="1:23">
      <c r="A151" s="36">
        <v>146</v>
      </c>
      <c r="B151" s="123"/>
      <c r="C151" s="123"/>
      <c r="D151" s="124"/>
      <c r="E151" s="124"/>
      <c r="F151" s="124"/>
      <c r="G151" s="124"/>
      <c r="H151" s="124"/>
      <c r="I151" s="124"/>
      <c r="J151" s="124"/>
      <c r="K151" s="124"/>
      <c r="L151" s="128">
        <f t="shared" si="11"/>
        <v>0</v>
      </c>
      <c r="M151" s="131"/>
      <c r="N151" s="132" t="str">
        <f t="shared" si="12"/>
        <v/>
      </c>
      <c r="O151" s="123"/>
      <c r="P151" s="123"/>
      <c r="Q151" s="123"/>
      <c r="R151" s="123"/>
      <c r="S151" s="136"/>
      <c r="T151" s="123"/>
      <c r="U151" s="123"/>
      <c r="V151" s="116" t="str">
        <f t="shared" si="13"/>
        <v/>
      </c>
      <c r="W151" s="137"/>
    </row>
    <row r="152" ht="28.5" customHeight="1" spans="1:23">
      <c r="A152" s="36">
        <v>147</v>
      </c>
      <c r="B152" s="123"/>
      <c r="C152" s="123"/>
      <c r="D152" s="124"/>
      <c r="E152" s="124"/>
      <c r="F152" s="124"/>
      <c r="G152" s="124"/>
      <c r="H152" s="124"/>
      <c r="I152" s="124"/>
      <c r="J152" s="124"/>
      <c r="K152" s="124"/>
      <c r="L152" s="128">
        <f t="shared" si="11"/>
        <v>0</v>
      </c>
      <c r="M152" s="131"/>
      <c r="N152" s="132" t="str">
        <f t="shared" si="12"/>
        <v/>
      </c>
      <c r="O152" s="123"/>
      <c r="P152" s="123"/>
      <c r="Q152" s="123"/>
      <c r="R152" s="123"/>
      <c r="S152" s="136"/>
      <c r="T152" s="123"/>
      <c r="U152" s="123"/>
      <c r="V152" s="116" t="str">
        <f t="shared" si="13"/>
        <v/>
      </c>
      <c r="W152" s="137"/>
    </row>
    <row r="153" ht="28.5" customHeight="1" spans="1:23">
      <c r="A153" s="36">
        <v>148</v>
      </c>
      <c r="B153" s="123"/>
      <c r="C153" s="123"/>
      <c r="D153" s="124"/>
      <c r="E153" s="124"/>
      <c r="F153" s="124"/>
      <c r="G153" s="124"/>
      <c r="H153" s="124"/>
      <c r="I153" s="124"/>
      <c r="J153" s="124"/>
      <c r="K153" s="124"/>
      <c r="L153" s="128">
        <f t="shared" si="11"/>
        <v>0</v>
      </c>
      <c r="M153" s="131"/>
      <c r="N153" s="132" t="str">
        <f t="shared" si="12"/>
        <v/>
      </c>
      <c r="O153" s="123"/>
      <c r="P153" s="123"/>
      <c r="Q153" s="123"/>
      <c r="R153" s="123"/>
      <c r="S153" s="136"/>
      <c r="T153" s="123"/>
      <c r="U153" s="123"/>
      <c r="V153" s="116" t="str">
        <f t="shared" si="13"/>
        <v/>
      </c>
      <c r="W153" s="137"/>
    </row>
    <row r="154" ht="28.5" customHeight="1" spans="1:23">
      <c r="A154" s="36">
        <v>149</v>
      </c>
      <c r="B154" s="123"/>
      <c r="C154" s="123"/>
      <c r="D154" s="124"/>
      <c r="E154" s="124"/>
      <c r="F154" s="124"/>
      <c r="G154" s="124"/>
      <c r="H154" s="124"/>
      <c r="I154" s="124"/>
      <c r="J154" s="124"/>
      <c r="K154" s="124"/>
      <c r="L154" s="128">
        <f t="shared" si="11"/>
        <v>0</v>
      </c>
      <c r="M154" s="131"/>
      <c r="N154" s="132" t="str">
        <f t="shared" si="12"/>
        <v/>
      </c>
      <c r="O154" s="123"/>
      <c r="P154" s="123"/>
      <c r="Q154" s="123"/>
      <c r="R154" s="123"/>
      <c r="S154" s="136"/>
      <c r="T154" s="123"/>
      <c r="U154" s="123"/>
      <c r="V154" s="116" t="str">
        <f t="shared" si="13"/>
        <v/>
      </c>
      <c r="W154" s="137"/>
    </row>
    <row r="155" ht="28.5" customHeight="1" spans="1:23">
      <c r="A155" s="36">
        <v>150</v>
      </c>
      <c r="B155" s="123"/>
      <c r="C155" s="123"/>
      <c r="D155" s="124"/>
      <c r="E155" s="124"/>
      <c r="F155" s="124"/>
      <c r="G155" s="124"/>
      <c r="H155" s="124"/>
      <c r="I155" s="124"/>
      <c r="J155" s="124"/>
      <c r="K155" s="124"/>
      <c r="L155" s="128">
        <f t="shared" si="11"/>
        <v>0</v>
      </c>
      <c r="M155" s="131"/>
      <c r="N155" s="132" t="str">
        <f t="shared" si="12"/>
        <v/>
      </c>
      <c r="O155" s="123"/>
      <c r="P155" s="123"/>
      <c r="Q155" s="123"/>
      <c r="R155" s="123"/>
      <c r="S155" s="136"/>
      <c r="T155" s="123"/>
      <c r="U155" s="123"/>
      <c r="V155" s="116" t="str">
        <f t="shared" si="13"/>
        <v/>
      </c>
      <c r="W155" s="137"/>
    </row>
    <row r="156" ht="28.5" customHeight="1" spans="1:23">
      <c r="A156" s="36">
        <v>151</v>
      </c>
      <c r="B156" s="123"/>
      <c r="C156" s="123"/>
      <c r="D156" s="124"/>
      <c r="E156" s="124"/>
      <c r="F156" s="124"/>
      <c r="G156" s="124"/>
      <c r="H156" s="124"/>
      <c r="I156" s="124"/>
      <c r="J156" s="124"/>
      <c r="K156" s="124"/>
      <c r="L156" s="128">
        <f t="shared" si="11"/>
        <v>0</v>
      </c>
      <c r="M156" s="131"/>
      <c r="N156" s="132" t="str">
        <f t="shared" si="12"/>
        <v/>
      </c>
      <c r="O156" s="123"/>
      <c r="P156" s="123"/>
      <c r="Q156" s="123"/>
      <c r="R156" s="123"/>
      <c r="S156" s="136"/>
      <c r="T156" s="123"/>
      <c r="U156" s="123"/>
      <c r="V156" s="116" t="str">
        <f t="shared" si="13"/>
        <v/>
      </c>
      <c r="W156" s="137"/>
    </row>
    <row r="157" ht="28.5" customHeight="1" spans="1:23">
      <c r="A157" s="36">
        <v>152</v>
      </c>
      <c r="B157" s="123"/>
      <c r="C157" s="123"/>
      <c r="D157" s="124"/>
      <c r="E157" s="124"/>
      <c r="F157" s="124"/>
      <c r="G157" s="124"/>
      <c r="H157" s="124"/>
      <c r="I157" s="124"/>
      <c r="J157" s="124"/>
      <c r="K157" s="124"/>
      <c r="L157" s="128">
        <f t="shared" si="11"/>
        <v>0</v>
      </c>
      <c r="M157" s="131"/>
      <c r="N157" s="132" t="str">
        <f t="shared" si="12"/>
        <v/>
      </c>
      <c r="O157" s="123"/>
      <c r="P157" s="123"/>
      <c r="Q157" s="123"/>
      <c r="R157" s="123"/>
      <c r="S157" s="136"/>
      <c r="T157" s="123"/>
      <c r="U157" s="123"/>
      <c r="V157" s="116" t="str">
        <f t="shared" si="13"/>
        <v/>
      </c>
      <c r="W157" s="137"/>
    </row>
    <row r="158" ht="28.5" customHeight="1" spans="1:23">
      <c r="A158" s="36">
        <v>153</v>
      </c>
      <c r="B158" s="123"/>
      <c r="C158" s="123"/>
      <c r="D158" s="124"/>
      <c r="E158" s="124"/>
      <c r="F158" s="124"/>
      <c r="G158" s="124"/>
      <c r="H158" s="124"/>
      <c r="I158" s="124"/>
      <c r="J158" s="124"/>
      <c r="K158" s="124"/>
      <c r="L158" s="128">
        <f t="shared" si="11"/>
        <v>0</v>
      </c>
      <c r="M158" s="131"/>
      <c r="N158" s="132" t="str">
        <f t="shared" si="12"/>
        <v/>
      </c>
      <c r="O158" s="123"/>
      <c r="P158" s="123"/>
      <c r="Q158" s="123"/>
      <c r="R158" s="123"/>
      <c r="S158" s="136"/>
      <c r="T158" s="123"/>
      <c r="U158" s="123"/>
      <c r="V158" s="116" t="str">
        <f t="shared" si="13"/>
        <v/>
      </c>
      <c r="W158" s="137"/>
    </row>
    <row r="159" ht="28.5" customHeight="1" spans="1:23">
      <c r="A159" s="36">
        <v>154</v>
      </c>
      <c r="B159" s="123"/>
      <c r="C159" s="123"/>
      <c r="D159" s="124"/>
      <c r="E159" s="124"/>
      <c r="F159" s="124"/>
      <c r="G159" s="124"/>
      <c r="H159" s="124"/>
      <c r="I159" s="124"/>
      <c r="J159" s="124"/>
      <c r="K159" s="124"/>
      <c r="L159" s="128">
        <f t="shared" si="11"/>
        <v>0</v>
      </c>
      <c r="M159" s="131"/>
      <c r="N159" s="132" t="str">
        <f t="shared" si="12"/>
        <v/>
      </c>
      <c r="O159" s="123"/>
      <c r="P159" s="123"/>
      <c r="Q159" s="123"/>
      <c r="R159" s="123"/>
      <c r="S159" s="136"/>
      <c r="T159" s="123"/>
      <c r="U159" s="123"/>
      <c r="V159" s="116" t="str">
        <f t="shared" si="13"/>
        <v/>
      </c>
      <c r="W159" s="137"/>
    </row>
    <row r="160" ht="28.5" customHeight="1" spans="1:23">
      <c r="A160" s="36">
        <v>155</v>
      </c>
      <c r="B160" s="123"/>
      <c r="C160" s="123"/>
      <c r="D160" s="124"/>
      <c r="E160" s="124"/>
      <c r="F160" s="124"/>
      <c r="G160" s="124"/>
      <c r="H160" s="124"/>
      <c r="I160" s="124"/>
      <c r="J160" s="124"/>
      <c r="K160" s="124"/>
      <c r="L160" s="128">
        <f t="shared" si="11"/>
        <v>0</v>
      </c>
      <c r="M160" s="131"/>
      <c r="N160" s="132" t="str">
        <f t="shared" si="12"/>
        <v/>
      </c>
      <c r="O160" s="123"/>
      <c r="P160" s="123"/>
      <c r="Q160" s="123"/>
      <c r="R160" s="123"/>
      <c r="S160" s="136"/>
      <c r="T160" s="123"/>
      <c r="U160" s="123"/>
      <c r="V160" s="116" t="str">
        <f t="shared" si="13"/>
        <v/>
      </c>
      <c r="W160" s="137"/>
    </row>
    <row r="161" ht="28.5" customHeight="1" spans="1:23">
      <c r="A161" s="36">
        <v>156</v>
      </c>
      <c r="B161" s="123"/>
      <c r="C161" s="123"/>
      <c r="D161" s="124"/>
      <c r="E161" s="124"/>
      <c r="F161" s="124"/>
      <c r="G161" s="124"/>
      <c r="H161" s="124"/>
      <c r="I161" s="124"/>
      <c r="J161" s="124"/>
      <c r="K161" s="124"/>
      <c r="L161" s="128">
        <f t="shared" si="11"/>
        <v>0</v>
      </c>
      <c r="M161" s="131"/>
      <c r="N161" s="132" t="str">
        <f t="shared" si="12"/>
        <v/>
      </c>
      <c r="O161" s="123"/>
      <c r="P161" s="123"/>
      <c r="Q161" s="123"/>
      <c r="R161" s="123"/>
      <c r="S161" s="136"/>
      <c r="T161" s="123"/>
      <c r="U161" s="123"/>
      <c r="V161" s="116" t="str">
        <f t="shared" si="13"/>
        <v/>
      </c>
      <c r="W161" s="137"/>
    </row>
    <row r="162" ht="28.5" customHeight="1" spans="1:23">
      <c r="A162" s="36">
        <v>157</v>
      </c>
      <c r="B162" s="123"/>
      <c r="C162" s="123"/>
      <c r="D162" s="124"/>
      <c r="E162" s="124"/>
      <c r="F162" s="124"/>
      <c r="G162" s="124"/>
      <c r="H162" s="124"/>
      <c r="I162" s="124"/>
      <c r="J162" s="124"/>
      <c r="K162" s="124"/>
      <c r="L162" s="128">
        <f t="shared" si="11"/>
        <v>0</v>
      </c>
      <c r="M162" s="131"/>
      <c r="N162" s="132" t="str">
        <f t="shared" si="12"/>
        <v/>
      </c>
      <c r="O162" s="123"/>
      <c r="P162" s="123"/>
      <c r="Q162" s="123"/>
      <c r="R162" s="123"/>
      <c r="S162" s="136"/>
      <c r="T162" s="123"/>
      <c r="U162" s="123"/>
      <c r="V162" s="116" t="str">
        <f t="shared" si="13"/>
        <v/>
      </c>
      <c r="W162" s="137"/>
    </row>
    <row r="163" ht="28.5" customHeight="1" spans="1:23">
      <c r="A163" s="36">
        <v>158</v>
      </c>
      <c r="B163" s="123"/>
      <c r="C163" s="123"/>
      <c r="D163" s="124"/>
      <c r="E163" s="124"/>
      <c r="F163" s="124"/>
      <c r="G163" s="124"/>
      <c r="H163" s="124"/>
      <c r="I163" s="124"/>
      <c r="J163" s="124"/>
      <c r="K163" s="124"/>
      <c r="L163" s="128">
        <f t="shared" si="11"/>
        <v>0</v>
      </c>
      <c r="M163" s="131"/>
      <c r="N163" s="132" t="str">
        <f t="shared" si="12"/>
        <v/>
      </c>
      <c r="O163" s="123"/>
      <c r="P163" s="123"/>
      <c r="Q163" s="123"/>
      <c r="R163" s="123"/>
      <c r="S163" s="136"/>
      <c r="T163" s="123"/>
      <c r="U163" s="123"/>
      <c r="V163" s="116" t="str">
        <f t="shared" si="13"/>
        <v/>
      </c>
      <c r="W163" s="137"/>
    </row>
    <row r="164" ht="28.5" customHeight="1" spans="1:23">
      <c r="A164" s="36">
        <v>159</v>
      </c>
      <c r="B164" s="123"/>
      <c r="C164" s="123"/>
      <c r="D164" s="124"/>
      <c r="E164" s="124"/>
      <c r="F164" s="124"/>
      <c r="G164" s="124"/>
      <c r="H164" s="124"/>
      <c r="I164" s="124"/>
      <c r="J164" s="124"/>
      <c r="K164" s="124"/>
      <c r="L164" s="128">
        <f t="shared" si="11"/>
        <v>0</v>
      </c>
      <c r="M164" s="131"/>
      <c r="N164" s="132" t="str">
        <f t="shared" si="12"/>
        <v/>
      </c>
      <c r="O164" s="123"/>
      <c r="P164" s="123"/>
      <c r="Q164" s="123"/>
      <c r="R164" s="123"/>
      <c r="S164" s="136"/>
      <c r="T164" s="123"/>
      <c r="U164" s="123"/>
      <c r="V164" s="116" t="str">
        <f t="shared" si="13"/>
        <v/>
      </c>
      <c r="W164" s="137"/>
    </row>
    <row r="165" ht="28.5" customHeight="1" spans="1:23">
      <c r="A165" s="36">
        <v>160</v>
      </c>
      <c r="B165" s="123"/>
      <c r="C165" s="123"/>
      <c r="D165" s="124"/>
      <c r="E165" s="124"/>
      <c r="F165" s="124"/>
      <c r="G165" s="124"/>
      <c r="H165" s="124"/>
      <c r="I165" s="124"/>
      <c r="J165" s="124"/>
      <c r="K165" s="124"/>
      <c r="L165" s="128">
        <f t="shared" si="11"/>
        <v>0</v>
      </c>
      <c r="M165" s="131"/>
      <c r="N165" s="132" t="str">
        <f t="shared" si="12"/>
        <v/>
      </c>
      <c r="O165" s="123"/>
      <c r="P165" s="123"/>
      <c r="Q165" s="123"/>
      <c r="R165" s="123"/>
      <c r="S165" s="136"/>
      <c r="T165" s="123"/>
      <c r="U165" s="123"/>
      <c r="V165" s="116" t="str">
        <f t="shared" si="13"/>
        <v/>
      </c>
      <c r="W165" s="137"/>
    </row>
    <row r="166" ht="28.5" customHeight="1" spans="1:23">
      <c r="A166" s="36">
        <v>161</v>
      </c>
      <c r="B166" s="123"/>
      <c r="C166" s="123"/>
      <c r="D166" s="124"/>
      <c r="E166" s="124"/>
      <c r="F166" s="124"/>
      <c r="G166" s="124"/>
      <c r="H166" s="124"/>
      <c r="I166" s="124"/>
      <c r="J166" s="124"/>
      <c r="K166" s="124"/>
      <c r="L166" s="128">
        <f t="shared" si="11"/>
        <v>0</v>
      </c>
      <c r="M166" s="131"/>
      <c r="N166" s="132" t="str">
        <f t="shared" si="12"/>
        <v/>
      </c>
      <c r="O166" s="123"/>
      <c r="P166" s="123"/>
      <c r="Q166" s="123"/>
      <c r="R166" s="123"/>
      <c r="S166" s="136"/>
      <c r="T166" s="123"/>
      <c r="U166" s="123"/>
      <c r="V166" s="116" t="str">
        <f t="shared" si="13"/>
        <v/>
      </c>
      <c r="W166" s="137"/>
    </row>
    <row r="167" ht="28.5" customHeight="1" spans="1:23">
      <c r="A167" s="36">
        <v>162</v>
      </c>
      <c r="B167" s="123"/>
      <c r="C167" s="123"/>
      <c r="D167" s="124"/>
      <c r="E167" s="124"/>
      <c r="F167" s="124"/>
      <c r="G167" s="124"/>
      <c r="H167" s="124"/>
      <c r="I167" s="124"/>
      <c r="J167" s="124"/>
      <c r="K167" s="124"/>
      <c r="L167" s="128">
        <f t="shared" si="11"/>
        <v>0</v>
      </c>
      <c r="M167" s="131"/>
      <c r="N167" s="132" t="str">
        <f t="shared" si="12"/>
        <v/>
      </c>
      <c r="O167" s="123"/>
      <c r="P167" s="123"/>
      <c r="Q167" s="123"/>
      <c r="R167" s="123"/>
      <c r="S167" s="136"/>
      <c r="T167" s="123"/>
      <c r="U167" s="123"/>
      <c r="V167" s="116" t="str">
        <f t="shared" si="13"/>
        <v/>
      </c>
      <c r="W167" s="137"/>
    </row>
    <row r="168" ht="28.5" customHeight="1" spans="1:23">
      <c r="A168" s="36">
        <v>163</v>
      </c>
      <c r="B168" s="123"/>
      <c r="C168" s="123"/>
      <c r="D168" s="124"/>
      <c r="E168" s="124"/>
      <c r="F168" s="124"/>
      <c r="G168" s="124"/>
      <c r="H168" s="124"/>
      <c r="I168" s="124"/>
      <c r="J168" s="124"/>
      <c r="K168" s="124"/>
      <c r="L168" s="128">
        <f t="shared" si="11"/>
        <v>0</v>
      </c>
      <c r="M168" s="131"/>
      <c r="N168" s="132" t="str">
        <f t="shared" si="12"/>
        <v/>
      </c>
      <c r="O168" s="123"/>
      <c r="P168" s="123"/>
      <c r="Q168" s="123"/>
      <c r="R168" s="123"/>
      <c r="S168" s="136"/>
      <c r="T168" s="123"/>
      <c r="U168" s="123"/>
      <c r="V168" s="116" t="str">
        <f t="shared" si="13"/>
        <v/>
      </c>
      <c r="W168" s="137"/>
    </row>
    <row r="169" ht="28.5" customHeight="1" spans="1:23">
      <c r="A169" s="36">
        <v>164</v>
      </c>
      <c r="B169" s="123"/>
      <c r="C169" s="123"/>
      <c r="D169" s="124"/>
      <c r="E169" s="124"/>
      <c r="F169" s="124"/>
      <c r="G169" s="124"/>
      <c r="H169" s="124"/>
      <c r="I169" s="124"/>
      <c r="J169" s="124"/>
      <c r="K169" s="124"/>
      <c r="L169" s="128">
        <f t="shared" ref="L169:L200" si="14">H169*J169+K169</f>
        <v>0</v>
      </c>
      <c r="M169" s="131"/>
      <c r="N169" s="132" t="str">
        <f t="shared" ref="N169:N200" si="15">IFERROR(L169/M169,"")</f>
        <v/>
      </c>
      <c r="O169" s="123"/>
      <c r="P169" s="123"/>
      <c r="Q169" s="123"/>
      <c r="R169" s="123"/>
      <c r="S169" s="136"/>
      <c r="T169" s="123"/>
      <c r="U169" s="123"/>
      <c r="V169" s="116" t="str">
        <f t="shared" ref="V169:V200" si="16">IFERROR((S169*U169/T169),"")</f>
        <v/>
      </c>
      <c r="W169" s="137"/>
    </row>
    <row r="170" ht="28.5" customHeight="1" spans="1:23">
      <c r="A170" s="36">
        <v>165</v>
      </c>
      <c r="B170" s="123"/>
      <c r="C170" s="123"/>
      <c r="D170" s="124"/>
      <c r="E170" s="124"/>
      <c r="F170" s="124"/>
      <c r="G170" s="124"/>
      <c r="H170" s="124"/>
      <c r="I170" s="124"/>
      <c r="J170" s="124"/>
      <c r="K170" s="124"/>
      <c r="L170" s="128">
        <f t="shared" si="14"/>
        <v>0</v>
      </c>
      <c r="M170" s="131"/>
      <c r="N170" s="132" t="str">
        <f t="shared" si="15"/>
        <v/>
      </c>
      <c r="O170" s="123"/>
      <c r="P170" s="123"/>
      <c r="Q170" s="123"/>
      <c r="R170" s="123"/>
      <c r="S170" s="136"/>
      <c r="T170" s="123"/>
      <c r="U170" s="123"/>
      <c r="V170" s="116" t="str">
        <f t="shared" si="16"/>
        <v/>
      </c>
      <c r="W170" s="137"/>
    </row>
    <row r="171" ht="28.5" customHeight="1" spans="1:23">
      <c r="A171" s="36">
        <v>166</v>
      </c>
      <c r="B171" s="123"/>
      <c r="C171" s="123"/>
      <c r="D171" s="124"/>
      <c r="E171" s="124"/>
      <c r="F171" s="124"/>
      <c r="G171" s="124"/>
      <c r="H171" s="124"/>
      <c r="I171" s="124"/>
      <c r="J171" s="124"/>
      <c r="K171" s="124"/>
      <c r="L171" s="128">
        <f t="shared" si="14"/>
        <v>0</v>
      </c>
      <c r="M171" s="131"/>
      <c r="N171" s="132" t="str">
        <f t="shared" si="15"/>
        <v/>
      </c>
      <c r="O171" s="123"/>
      <c r="P171" s="123"/>
      <c r="Q171" s="123"/>
      <c r="R171" s="123"/>
      <c r="S171" s="136"/>
      <c r="T171" s="123"/>
      <c r="U171" s="123"/>
      <c r="V171" s="116" t="str">
        <f t="shared" si="16"/>
        <v/>
      </c>
      <c r="W171" s="137"/>
    </row>
    <row r="172" ht="28.5" customHeight="1" spans="1:23">
      <c r="A172" s="36">
        <v>167</v>
      </c>
      <c r="B172" s="123"/>
      <c r="C172" s="123"/>
      <c r="D172" s="124"/>
      <c r="E172" s="124"/>
      <c r="F172" s="124"/>
      <c r="G172" s="124"/>
      <c r="H172" s="124"/>
      <c r="I172" s="124"/>
      <c r="J172" s="124"/>
      <c r="K172" s="124"/>
      <c r="L172" s="128">
        <f t="shared" si="14"/>
        <v>0</v>
      </c>
      <c r="M172" s="131"/>
      <c r="N172" s="132" t="str">
        <f t="shared" si="15"/>
        <v/>
      </c>
      <c r="O172" s="123"/>
      <c r="P172" s="123"/>
      <c r="Q172" s="123"/>
      <c r="R172" s="123"/>
      <c r="S172" s="136"/>
      <c r="T172" s="123"/>
      <c r="U172" s="123"/>
      <c r="V172" s="116" t="str">
        <f t="shared" si="16"/>
        <v/>
      </c>
      <c r="W172" s="137"/>
    </row>
    <row r="173" ht="28.5" customHeight="1" spans="1:23">
      <c r="A173" s="36">
        <v>168</v>
      </c>
      <c r="B173" s="123"/>
      <c r="C173" s="123"/>
      <c r="D173" s="124"/>
      <c r="E173" s="124"/>
      <c r="F173" s="124"/>
      <c r="G173" s="124"/>
      <c r="H173" s="124"/>
      <c r="I173" s="124"/>
      <c r="J173" s="124"/>
      <c r="K173" s="124"/>
      <c r="L173" s="128">
        <f t="shared" si="14"/>
        <v>0</v>
      </c>
      <c r="M173" s="131"/>
      <c r="N173" s="132" t="str">
        <f t="shared" si="15"/>
        <v/>
      </c>
      <c r="O173" s="123"/>
      <c r="P173" s="123"/>
      <c r="Q173" s="123"/>
      <c r="R173" s="123"/>
      <c r="S173" s="136"/>
      <c r="T173" s="123"/>
      <c r="U173" s="123"/>
      <c r="V173" s="116" t="str">
        <f t="shared" si="16"/>
        <v/>
      </c>
      <c r="W173" s="137"/>
    </row>
    <row r="174" ht="28.5" customHeight="1" spans="1:23">
      <c r="A174" s="36">
        <v>169</v>
      </c>
      <c r="B174" s="123"/>
      <c r="C174" s="123"/>
      <c r="D174" s="124"/>
      <c r="E174" s="124"/>
      <c r="F174" s="124"/>
      <c r="G174" s="124"/>
      <c r="H174" s="124"/>
      <c r="I174" s="124"/>
      <c r="J174" s="124"/>
      <c r="K174" s="124"/>
      <c r="L174" s="128">
        <f t="shared" si="14"/>
        <v>0</v>
      </c>
      <c r="M174" s="131"/>
      <c r="N174" s="132" t="str">
        <f t="shared" si="15"/>
        <v/>
      </c>
      <c r="O174" s="123"/>
      <c r="P174" s="123"/>
      <c r="Q174" s="123"/>
      <c r="R174" s="123"/>
      <c r="S174" s="136"/>
      <c r="T174" s="123"/>
      <c r="U174" s="123"/>
      <c r="V174" s="116" t="str">
        <f t="shared" si="16"/>
        <v/>
      </c>
      <c r="W174" s="137"/>
    </row>
    <row r="175" ht="28.5" customHeight="1" spans="1:23">
      <c r="A175" s="36">
        <v>170</v>
      </c>
      <c r="B175" s="123"/>
      <c r="C175" s="123"/>
      <c r="D175" s="124"/>
      <c r="E175" s="124"/>
      <c r="F175" s="124"/>
      <c r="G175" s="124"/>
      <c r="H175" s="124"/>
      <c r="I175" s="124"/>
      <c r="J175" s="124"/>
      <c r="K175" s="124"/>
      <c r="L175" s="128">
        <f t="shared" si="14"/>
        <v>0</v>
      </c>
      <c r="M175" s="131"/>
      <c r="N175" s="132" t="str">
        <f t="shared" si="15"/>
        <v/>
      </c>
      <c r="O175" s="123"/>
      <c r="P175" s="123"/>
      <c r="Q175" s="123"/>
      <c r="R175" s="123"/>
      <c r="S175" s="136"/>
      <c r="T175" s="123"/>
      <c r="U175" s="123"/>
      <c r="V175" s="116" t="str">
        <f t="shared" si="16"/>
        <v/>
      </c>
      <c r="W175" s="137"/>
    </row>
    <row r="176" ht="28.5" customHeight="1" spans="1:23">
      <c r="A176" s="36">
        <v>171</v>
      </c>
      <c r="B176" s="123"/>
      <c r="C176" s="123"/>
      <c r="D176" s="124"/>
      <c r="E176" s="124"/>
      <c r="F176" s="124"/>
      <c r="G176" s="124"/>
      <c r="H176" s="124"/>
      <c r="I176" s="124"/>
      <c r="J176" s="124"/>
      <c r="K176" s="124"/>
      <c r="L176" s="128">
        <f t="shared" si="14"/>
        <v>0</v>
      </c>
      <c r="M176" s="131"/>
      <c r="N176" s="132" t="str">
        <f t="shared" si="15"/>
        <v/>
      </c>
      <c r="O176" s="123"/>
      <c r="P176" s="123"/>
      <c r="Q176" s="123"/>
      <c r="R176" s="123"/>
      <c r="S176" s="136"/>
      <c r="T176" s="123"/>
      <c r="U176" s="123"/>
      <c r="V176" s="116" t="str">
        <f t="shared" si="16"/>
        <v/>
      </c>
      <c r="W176" s="137"/>
    </row>
    <row r="177" ht="28.5" customHeight="1" spans="1:23">
      <c r="A177" s="36">
        <v>172</v>
      </c>
      <c r="B177" s="123"/>
      <c r="C177" s="123"/>
      <c r="D177" s="124"/>
      <c r="E177" s="124"/>
      <c r="F177" s="124"/>
      <c r="G177" s="124"/>
      <c r="H177" s="124"/>
      <c r="I177" s="124"/>
      <c r="J177" s="124"/>
      <c r="K177" s="124"/>
      <c r="L177" s="128">
        <f t="shared" si="14"/>
        <v>0</v>
      </c>
      <c r="M177" s="131"/>
      <c r="N177" s="132" t="str">
        <f t="shared" si="15"/>
        <v/>
      </c>
      <c r="O177" s="123"/>
      <c r="P177" s="123"/>
      <c r="Q177" s="123"/>
      <c r="R177" s="123"/>
      <c r="S177" s="136"/>
      <c r="T177" s="123"/>
      <c r="U177" s="123"/>
      <c r="V177" s="116" t="str">
        <f t="shared" si="16"/>
        <v/>
      </c>
      <c r="W177" s="137"/>
    </row>
    <row r="178" ht="28.5" customHeight="1" spans="1:23">
      <c r="A178" s="36">
        <v>173</v>
      </c>
      <c r="B178" s="123"/>
      <c r="C178" s="123"/>
      <c r="D178" s="124"/>
      <c r="E178" s="124"/>
      <c r="F178" s="124"/>
      <c r="G178" s="124"/>
      <c r="H178" s="124"/>
      <c r="I178" s="124"/>
      <c r="J178" s="124"/>
      <c r="K178" s="124"/>
      <c r="L178" s="128">
        <f t="shared" si="14"/>
        <v>0</v>
      </c>
      <c r="M178" s="131"/>
      <c r="N178" s="132" t="str">
        <f t="shared" si="15"/>
        <v/>
      </c>
      <c r="O178" s="123"/>
      <c r="P178" s="123"/>
      <c r="Q178" s="123"/>
      <c r="R178" s="123"/>
      <c r="S178" s="136"/>
      <c r="T178" s="123"/>
      <c r="U178" s="123"/>
      <c r="V178" s="116" t="str">
        <f t="shared" si="16"/>
        <v/>
      </c>
      <c r="W178" s="137"/>
    </row>
    <row r="179" ht="28.5" customHeight="1" spans="1:23">
      <c r="A179" s="36">
        <v>174</v>
      </c>
      <c r="B179" s="123"/>
      <c r="C179" s="123"/>
      <c r="D179" s="124"/>
      <c r="E179" s="124"/>
      <c r="F179" s="124"/>
      <c r="G179" s="124"/>
      <c r="H179" s="124"/>
      <c r="I179" s="124"/>
      <c r="J179" s="124"/>
      <c r="K179" s="124"/>
      <c r="L179" s="128">
        <f t="shared" si="14"/>
        <v>0</v>
      </c>
      <c r="M179" s="131"/>
      <c r="N179" s="132" t="str">
        <f t="shared" si="15"/>
        <v/>
      </c>
      <c r="O179" s="123"/>
      <c r="P179" s="123"/>
      <c r="Q179" s="123"/>
      <c r="R179" s="123"/>
      <c r="S179" s="136"/>
      <c r="T179" s="123"/>
      <c r="U179" s="123"/>
      <c r="V179" s="116" t="str">
        <f t="shared" si="16"/>
        <v/>
      </c>
      <c r="W179" s="137"/>
    </row>
    <row r="180" ht="28.5" customHeight="1" spans="1:23">
      <c r="A180" s="36">
        <v>175</v>
      </c>
      <c r="B180" s="123"/>
      <c r="C180" s="123"/>
      <c r="D180" s="124"/>
      <c r="E180" s="124"/>
      <c r="F180" s="124"/>
      <c r="G180" s="124"/>
      <c r="H180" s="124"/>
      <c r="I180" s="124"/>
      <c r="J180" s="124"/>
      <c r="K180" s="124"/>
      <c r="L180" s="128">
        <f t="shared" si="14"/>
        <v>0</v>
      </c>
      <c r="M180" s="131"/>
      <c r="N180" s="132" t="str">
        <f t="shared" si="15"/>
        <v/>
      </c>
      <c r="O180" s="123"/>
      <c r="P180" s="123"/>
      <c r="Q180" s="123"/>
      <c r="R180" s="123"/>
      <c r="S180" s="136"/>
      <c r="T180" s="123"/>
      <c r="U180" s="123"/>
      <c r="V180" s="116" t="str">
        <f t="shared" si="16"/>
        <v/>
      </c>
      <c r="W180" s="137"/>
    </row>
    <row r="181" ht="28.5" customHeight="1" spans="1:23">
      <c r="A181" s="36">
        <v>176</v>
      </c>
      <c r="B181" s="123"/>
      <c r="C181" s="123"/>
      <c r="D181" s="124"/>
      <c r="E181" s="124"/>
      <c r="F181" s="124"/>
      <c r="G181" s="124"/>
      <c r="H181" s="124"/>
      <c r="I181" s="124"/>
      <c r="J181" s="124"/>
      <c r="K181" s="124"/>
      <c r="L181" s="128">
        <f t="shared" si="14"/>
        <v>0</v>
      </c>
      <c r="M181" s="131"/>
      <c r="N181" s="132" t="str">
        <f t="shared" si="15"/>
        <v/>
      </c>
      <c r="O181" s="123"/>
      <c r="P181" s="123"/>
      <c r="Q181" s="123"/>
      <c r="R181" s="123"/>
      <c r="S181" s="136"/>
      <c r="T181" s="123"/>
      <c r="U181" s="123"/>
      <c r="V181" s="116" t="str">
        <f t="shared" si="16"/>
        <v/>
      </c>
      <c r="W181" s="137"/>
    </row>
    <row r="182" ht="28.5" customHeight="1" spans="1:23">
      <c r="A182" s="36">
        <v>177</v>
      </c>
      <c r="B182" s="123"/>
      <c r="C182" s="123"/>
      <c r="D182" s="124"/>
      <c r="E182" s="124"/>
      <c r="F182" s="124"/>
      <c r="G182" s="124"/>
      <c r="H182" s="124"/>
      <c r="I182" s="124"/>
      <c r="J182" s="124"/>
      <c r="K182" s="124"/>
      <c r="L182" s="128">
        <f t="shared" si="14"/>
        <v>0</v>
      </c>
      <c r="M182" s="131"/>
      <c r="N182" s="132" t="str">
        <f t="shared" si="15"/>
        <v/>
      </c>
      <c r="O182" s="123"/>
      <c r="P182" s="123"/>
      <c r="Q182" s="123"/>
      <c r="R182" s="123"/>
      <c r="S182" s="136"/>
      <c r="T182" s="123"/>
      <c r="U182" s="123"/>
      <c r="V182" s="116" t="str">
        <f t="shared" si="16"/>
        <v/>
      </c>
      <c r="W182" s="137"/>
    </row>
    <row r="183" ht="28.5" customHeight="1" spans="1:23">
      <c r="A183" s="36">
        <v>178</v>
      </c>
      <c r="B183" s="123"/>
      <c r="C183" s="123"/>
      <c r="D183" s="124"/>
      <c r="E183" s="124"/>
      <c r="F183" s="124"/>
      <c r="G183" s="124"/>
      <c r="H183" s="124"/>
      <c r="I183" s="124"/>
      <c r="J183" s="124"/>
      <c r="K183" s="124"/>
      <c r="L183" s="128">
        <f t="shared" si="14"/>
        <v>0</v>
      </c>
      <c r="M183" s="131"/>
      <c r="N183" s="132" t="str">
        <f t="shared" si="15"/>
        <v/>
      </c>
      <c r="O183" s="123"/>
      <c r="P183" s="123"/>
      <c r="Q183" s="123"/>
      <c r="R183" s="123"/>
      <c r="S183" s="136"/>
      <c r="T183" s="123"/>
      <c r="U183" s="123"/>
      <c r="V183" s="116" t="str">
        <f t="shared" si="16"/>
        <v/>
      </c>
      <c r="W183" s="137"/>
    </row>
    <row r="184" ht="28.5" customHeight="1" spans="1:23">
      <c r="A184" s="36">
        <v>179</v>
      </c>
      <c r="B184" s="123"/>
      <c r="C184" s="123"/>
      <c r="D184" s="124"/>
      <c r="E184" s="124"/>
      <c r="F184" s="124"/>
      <c r="G184" s="124"/>
      <c r="H184" s="124"/>
      <c r="I184" s="124"/>
      <c r="J184" s="124"/>
      <c r="K184" s="124"/>
      <c r="L184" s="128">
        <f t="shared" si="14"/>
        <v>0</v>
      </c>
      <c r="M184" s="131"/>
      <c r="N184" s="132" t="str">
        <f t="shared" si="15"/>
        <v/>
      </c>
      <c r="O184" s="123"/>
      <c r="P184" s="123"/>
      <c r="Q184" s="123"/>
      <c r="R184" s="123"/>
      <c r="S184" s="136"/>
      <c r="T184" s="123"/>
      <c r="U184" s="123"/>
      <c r="V184" s="116" t="str">
        <f t="shared" si="16"/>
        <v/>
      </c>
      <c r="W184" s="137"/>
    </row>
    <row r="185" ht="28.5" customHeight="1" spans="1:23">
      <c r="A185" s="36">
        <v>180</v>
      </c>
      <c r="B185" s="123"/>
      <c r="C185" s="123"/>
      <c r="D185" s="124"/>
      <c r="E185" s="124"/>
      <c r="F185" s="124"/>
      <c r="G185" s="124"/>
      <c r="H185" s="124"/>
      <c r="I185" s="124"/>
      <c r="J185" s="124"/>
      <c r="K185" s="124"/>
      <c r="L185" s="128">
        <f t="shared" si="14"/>
        <v>0</v>
      </c>
      <c r="M185" s="131"/>
      <c r="N185" s="132" t="str">
        <f t="shared" si="15"/>
        <v/>
      </c>
      <c r="O185" s="123"/>
      <c r="P185" s="123"/>
      <c r="Q185" s="123"/>
      <c r="R185" s="123"/>
      <c r="S185" s="136"/>
      <c r="T185" s="123"/>
      <c r="U185" s="123"/>
      <c r="V185" s="116" t="str">
        <f t="shared" si="16"/>
        <v/>
      </c>
      <c r="W185" s="137"/>
    </row>
    <row r="186" ht="28.5" customHeight="1" spans="1:23">
      <c r="A186" s="36">
        <v>181</v>
      </c>
      <c r="B186" s="123"/>
      <c r="C186" s="123"/>
      <c r="D186" s="124"/>
      <c r="E186" s="124"/>
      <c r="F186" s="124"/>
      <c r="G186" s="124"/>
      <c r="H186" s="124"/>
      <c r="I186" s="124"/>
      <c r="J186" s="124"/>
      <c r="K186" s="124"/>
      <c r="L186" s="128">
        <f t="shared" si="14"/>
        <v>0</v>
      </c>
      <c r="M186" s="131"/>
      <c r="N186" s="132" t="str">
        <f t="shared" si="15"/>
        <v/>
      </c>
      <c r="O186" s="123"/>
      <c r="P186" s="123"/>
      <c r="Q186" s="123"/>
      <c r="R186" s="123"/>
      <c r="S186" s="136"/>
      <c r="T186" s="123"/>
      <c r="U186" s="123"/>
      <c r="V186" s="116" t="str">
        <f t="shared" si="16"/>
        <v/>
      </c>
      <c r="W186" s="137"/>
    </row>
    <row r="187" ht="28.5" customHeight="1" spans="1:23">
      <c r="A187" s="36">
        <v>182</v>
      </c>
      <c r="B187" s="123"/>
      <c r="C187" s="123"/>
      <c r="D187" s="124"/>
      <c r="E187" s="124"/>
      <c r="F187" s="124"/>
      <c r="G187" s="124"/>
      <c r="H187" s="124"/>
      <c r="I187" s="124"/>
      <c r="J187" s="124"/>
      <c r="K187" s="124"/>
      <c r="L187" s="128">
        <f t="shared" si="14"/>
        <v>0</v>
      </c>
      <c r="M187" s="131"/>
      <c r="N187" s="132" t="str">
        <f t="shared" si="15"/>
        <v/>
      </c>
      <c r="O187" s="123"/>
      <c r="P187" s="123"/>
      <c r="Q187" s="123"/>
      <c r="R187" s="123"/>
      <c r="S187" s="136"/>
      <c r="T187" s="123"/>
      <c r="U187" s="123"/>
      <c r="V187" s="116" t="str">
        <f t="shared" si="16"/>
        <v/>
      </c>
      <c r="W187" s="137"/>
    </row>
    <row r="188" ht="28.5" customHeight="1" spans="1:23">
      <c r="A188" s="36">
        <v>183</v>
      </c>
      <c r="B188" s="123"/>
      <c r="C188" s="123"/>
      <c r="D188" s="124"/>
      <c r="E188" s="124"/>
      <c r="F188" s="124"/>
      <c r="G188" s="124"/>
      <c r="H188" s="124"/>
      <c r="I188" s="124"/>
      <c r="J188" s="124"/>
      <c r="K188" s="124"/>
      <c r="L188" s="128">
        <f t="shared" si="14"/>
        <v>0</v>
      </c>
      <c r="M188" s="131"/>
      <c r="N188" s="132" t="str">
        <f t="shared" si="15"/>
        <v/>
      </c>
      <c r="O188" s="123"/>
      <c r="P188" s="123"/>
      <c r="Q188" s="123"/>
      <c r="R188" s="123"/>
      <c r="S188" s="136"/>
      <c r="T188" s="123"/>
      <c r="U188" s="123"/>
      <c r="V188" s="116" t="str">
        <f t="shared" si="16"/>
        <v/>
      </c>
      <c r="W188" s="137"/>
    </row>
    <row r="189" ht="28.5" customHeight="1" spans="1:23">
      <c r="A189" s="36">
        <v>184</v>
      </c>
      <c r="B189" s="123"/>
      <c r="C189" s="123"/>
      <c r="D189" s="124"/>
      <c r="E189" s="124"/>
      <c r="F189" s="124"/>
      <c r="G189" s="124"/>
      <c r="H189" s="124"/>
      <c r="I189" s="124"/>
      <c r="J189" s="124"/>
      <c r="K189" s="124"/>
      <c r="L189" s="128">
        <f t="shared" si="14"/>
        <v>0</v>
      </c>
      <c r="M189" s="131"/>
      <c r="N189" s="132" t="str">
        <f t="shared" si="15"/>
        <v/>
      </c>
      <c r="O189" s="123"/>
      <c r="P189" s="123"/>
      <c r="Q189" s="123"/>
      <c r="R189" s="123"/>
      <c r="S189" s="136"/>
      <c r="T189" s="123"/>
      <c r="U189" s="123"/>
      <c r="V189" s="116" t="str">
        <f t="shared" si="16"/>
        <v/>
      </c>
      <c r="W189" s="137"/>
    </row>
    <row r="190" ht="28.5" customHeight="1" spans="1:23">
      <c r="A190" s="36">
        <v>185</v>
      </c>
      <c r="B190" s="123"/>
      <c r="C190" s="123"/>
      <c r="D190" s="124"/>
      <c r="E190" s="124"/>
      <c r="F190" s="124"/>
      <c r="G190" s="124"/>
      <c r="H190" s="124"/>
      <c r="I190" s="124"/>
      <c r="J190" s="124"/>
      <c r="K190" s="124"/>
      <c r="L190" s="128">
        <f t="shared" si="14"/>
        <v>0</v>
      </c>
      <c r="M190" s="131"/>
      <c r="N190" s="132" t="str">
        <f t="shared" si="15"/>
        <v/>
      </c>
      <c r="O190" s="123"/>
      <c r="P190" s="123"/>
      <c r="Q190" s="123"/>
      <c r="R190" s="123"/>
      <c r="S190" s="136"/>
      <c r="T190" s="123"/>
      <c r="U190" s="123"/>
      <c r="V190" s="116" t="str">
        <f t="shared" si="16"/>
        <v/>
      </c>
      <c r="W190" s="137"/>
    </row>
    <row r="191" ht="28.5" customHeight="1" spans="1:23">
      <c r="A191" s="36">
        <v>186</v>
      </c>
      <c r="B191" s="123"/>
      <c r="C191" s="123"/>
      <c r="D191" s="124"/>
      <c r="E191" s="124"/>
      <c r="F191" s="124"/>
      <c r="G191" s="124"/>
      <c r="H191" s="124"/>
      <c r="I191" s="124"/>
      <c r="J191" s="124"/>
      <c r="K191" s="124"/>
      <c r="L191" s="128">
        <f t="shared" si="14"/>
        <v>0</v>
      </c>
      <c r="M191" s="131"/>
      <c r="N191" s="132" t="str">
        <f t="shared" si="15"/>
        <v/>
      </c>
      <c r="O191" s="123"/>
      <c r="P191" s="123"/>
      <c r="Q191" s="123"/>
      <c r="R191" s="123"/>
      <c r="S191" s="136"/>
      <c r="T191" s="123"/>
      <c r="U191" s="123"/>
      <c r="V191" s="116" t="str">
        <f t="shared" si="16"/>
        <v/>
      </c>
      <c r="W191" s="137"/>
    </row>
    <row r="192" ht="28.5" customHeight="1" spans="1:23">
      <c r="A192" s="36">
        <v>187</v>
      </c>
      <c r="B192" s="123"/>
      <c r="C192" s="123"/>
      <c r="D192" s="124"/>
      <c r="E192" s="124"/>
      <c r="F192" s="124"/>
      <c r="G192" s="124"/>
      <c r="H192" s="124"/>
      <c r="I192" s="124"/>
      <c r="J192" s="124"/>
      <c r="K192" s="124"/>
      <c r="L192" s="128">
        <f t="shared" si="14"/>
        <v>0</v>
      </c>
      <c r="M192" s="131"/>
      <c r="N192" s="132" t="str">
        <f t="shared" si="15"/>
        <v/>
      </c>
      <c r="O192" s="123"/>
      <c r="P192" s="123"/>
      <c r="Q192" s="123"/>
      <c r="R192" s="123"/>
      <c r="S192" s="136"/>
      <c r="T192" s="123"/>
      <c r="U192" s="123"/>
      <c r="V192" s="116" t="str">
        <f t="shared" si="16"/>
        <v/>
      </c>
      <c r="W192" s="137"/>
    </row>
    <row r="193" ht="28.5" customHeight="1" spans="1:23">
      <c r="A193" s="36">
        <v>188</v>
      </c>
      <c r="B193" s="123"/>
      <c r="C193" s="123"/>
      <c r="D193" s="124"/>
      <c r="E193" s="124"/>
      <c r="F193" s="124"/>
      <c r="G193" s="124"/>
      <c r="H193" s="124"/>
      <c r="I193" s="124"/>
      <c r="J193" s="124"/>
      <c r="K193" s="124"/>
      <c r="L193" s="128">
        <f t="shared" si="14"/>
        <v>0</v>
      </c>
      <c r="M193" s="131"/>
      <c r="N193" s="132" t="str">
        <f t="shared" si="15"/>
        <v/>
      </c>
      <c r="O193" s="123"/>
      <c r="P193" s="123"/>
      <c r="Q193" s="123"/>
      <c r="R193" s="123"/>
      <c r="S193" s="136"/>
      <c r="T193" s="123"/>
      <c r="U193" s="123"/>
      <c r="V193" s="116" t="str">
        <f t="shared" si="16"/>
        <v/>
      </c>
      <c r="W193" s="137"/>
    </row>
    <row r="194" ht="28.5" customHeight="1" spans="1:23">
      <c r="A194" s="36">
        <v>189</v>
      </c>
      <c r="B194" s="123"/>
      <c r="C194" s="123"/>
      <c r="D194" s="124"/>
      <c r="E194" s="124"/>
      <c r="F194" s="124"/>
      <c r="G194" s="124"/>
      <c r="H194" s="124"/>
      <c r="I194" s="124"/>
      <c r="J194" s="124"/>
      <c r="K194" s="124"/>
      <c r="L194" s="128">
        <f t="shared" si="14"/>
        <v>0</v>
      </c>
      <c r="M194" s="131"/>
      <c r="N194" s="132" t="str">
        <f t="shared" si="15"/>
        <v/>
      </c>
      <c r="O194" s="123"/>
      <c r="P194" s="123"/>
      <c r="Q194" s="123"/>
      <c r="R194" s="123"/>
      <c r="S194" s="136"/>
      <c r="T194" s="123"/>
      <c r="U194" s="123"/>
      <c r="V194" s="116" t="str">
        <f t="shared" si="16"/>
        <v/>
      </c>
      <c r="W194" s="137"/>
    </row>
    <row r="195" ht="28.5" customHeight="1" spans="1:23">
      <c r="A195" s="36">
        <v>190</v>
      </c>
      <c r="B195" s="123"/>
      <c r="C195" s="123"/>
      <c r="D195" s="124"/>
      <c r="E195" s="124"/>
      <c r="F195" s="124"/>
      <c r="G195" s="124"/>
      <c r="H195" s="124"/>
      <c r="I195" s="124"/>
      <c r="J195" s="124"/>
      <c r="K195" s="124"/>
      <c r="L195" s="128">
        <f t="shared" si="14"/>
        <v>0</v>
      </c>
      <c r="M195" s="131"/>
      <c r="N195" s="132" t="str">
        <f t="shared" si="15"/>
        <v/>
      </c>
      <c r="O195" s="123"/>
      <c r="P195" s="123"/>
      <c r="Q195" s="123"/>
      <c r="R195" s="123"/>
      <c r="S195" s="136"/>
      <c r="T195" s="123"/>
      <c r="U195" s="123"/>
      <c r="V195" s="116" t="str">
        <f t="shared" si="16"/>
        <v/>
      </c>
      <c r="W195" s="137"/>
    </row>
    <row r="196" ht="28.5" customHeight="1" spans="1:23">
      <c r="A196" s="36">
        <v>191</v>
      </c>
      <c r="B196" s="123"/>
      <c r="C196" s="123"/>
      <c r="D196" s="124"/>
      <c r="E196" s="124"/>
      <c r="F196" s="124"/>
      <c r="G196" s="124"/>
      <c r="H196" s="124"/>
      <c r="I196" s="124"/>
      <c r="J196" s="124"/>
      <c r="K196" s="124"/>
      <c r="L196" s="128">
        <f t="shared" si="14"/>
        <v>0</v>
      </c>
      <c r="M196" s="131"/>
      <c r="N196" s="132" t="str">
        <f t="shared" si="15"/>
        <v/>
      </c>
      <c r="O196" s="123"/>
      <c r="P196" s="123"/>
      <c r="Q196" s="123"/>
      <c r="R196" s="123"/>
      <c r="S196" s="136"/>
      <c r="T196" s="123"/>
      <c r="U196" s="123"/>
      <c r="V196" s="116" t="str">
        <f t="shared" si="16"/>
        <v/>
      </c>
      <c r="W196" s="137"/>
    </row>
    <row r="197" ht="28.5" customHeight="1" spans="1:23">
      <c r="A197" s="36">
        <v>192</v>
      </c>
      <c r="B197" s="123"/>
      <c r="C197" s="123"/>
      <c r="D197" s="124"/>
      <c r="E197" s="124"/>
      <c r="F197" s="124"/>
      <c r="G197" s="124"/>
      <c r="H197" s="124"/>
      <c r="I197" s="124"/>
      <c r="J197" s="124"/>
      <c r="K197" s="124"/>
      <c r="L197" s="128">
        <f t="shared" si="14"/>
        <v>0</v>
      </c>
      <c r="M197" s="131"/>
      <c r="N197" s="132" t="str">
        <f t="shared" si="15"/>
        <v/>
      </c>
      <c r="O197" s="123"/>
      <c r="P197" s="123"/>
      <c r="Q197" s="123"/>
      <c r="R197" s="123"/>
      <c r="S197" s="136"/>
      <c r="T197" s="123"/>
      <c r="U197" s="123"/>
      <c r="V197" s="116" t="str">
        <f t="shared" si="16"/>
        <v/>
      </c>
      <c r="W197" s="137"/>
    </row>
    <row r="198" ht="28.5" customHeight="1" spans="1:23">
      <c r="A198" s="36">
        <v>193</v>
      </c>
      <c r="B198" s="123"/>
      <c r="C198" s="123"/>
      <c r="D198" s="124"/>
      <c r="E198" s="124"/>
      <c r="F198" s="124"/>
      <c r="G198" s="124"/>
      <c r="H198" s="124"/>
      <c r="I198" s="124"/>
      <c r="J198" s="124"/>
      <c r="K198" s="124"/>
      <c r="L198" s="128">
        <f t="shared" si="14"/>
        <v>0</v>
      </c>
      <c r="M198" s="131"/>
      <c r="N198" s="132" t="str">
        <f t="shared" si="15"/>
        <v/>
      </c>
      <c r="O198" s="123"/>
      <c r="P198" s="123"/>
      <c r="Q198" s="123"/>
      <c r="R198" s="123"/>
      <c r="S198" s="136"/>
      <c r="T198" s="123"/>
      <c r="U198" s="123"/>
      <c r="V198" s="116" t="str">
        <f t="shared" si="16"/>
        <v/>
      </c>
      <c r="W198" s="137"/>
    </row>
    <row r="199" ht="28.5" customHeight="1" spans="1:23">
      <c r="A199" s="36">
        <v>194</v>
      </c>
      <c r="B199" s="123"/>
      <c r="C199" s="123"/>
      <c r="D199" s="124"/>
      <c r="E199" s="124"/>
      <c r="F199" s="124"/>
      <c r="G199" s="124"/>
      <c r="H199" s="124"/>
      <c r="I199" s="124"/>
      <c r="J199" s="124"/>
      <c r="K199" s="124"/>
      <c r="L199" s="128">
        <f t="shared" si="14"/>
        <v>0</v>
      </c>
      <c r="M199" s="131"/>
      <c r="N199" s="132" t="str">
        <f t="shared" si="15"/>
        <v/>
      </c>
      <c r="O199" s="123"/>
      <c r="P199" s="123"/>
      <c r="Q199" s="123"/>
      <c r="R199" s="123"/>
      <c r="S199" s="136"/>
      <c r="T199" s="123"/>
      <c r="U199" s="123"/>
      <c r="V199" s="116" t="str">
        <f t="shared" si="16"/>
        <v/>
      </c>
      <c r="W199" s="137"/>
    </row>
    <row r="200" ht="28.5" customHeight="1" spans="1:23">
      <c r="A200" s="36">
        <v>195</v>
      </c>
      <c r="B200" s="123"/>
      <c r="C200" s="123"/>
      <c r="D200" s="124"/>
      <c r="E200" s="124"/>
      <c r="F200" s="124"/>
      <c r="G200" s="124"/>
      <c r="H200" s="124"/>
      <c r="I200" s="124"/>
      <c r="J200" s="124"/>
      <c r="K200" s="124"/>
      <c r="L200" s="128">
        <f t="shared" si="14"/>
        <v>0</v>
      </c>
      <c r="M200" s="131"/>
      <c r="N200" s="132" t="str">
        <f t="shared" si="15"/>
        <v/>
      </c>
      <c r="O200" s="123"/>
      <c r="P200" s="123"/>
      <c r="Q200" s="123"/>
      <c r="R200" s="123"/>
      <c r="S200" s="136"/>
      <c r="T200" s="123"/>
      <c r="U200" s="123"/>
      <c r="V200" s="116" t="str">
        <f t="shared" si="16"/>
        <v/>
      </c>
      <c r="W200" s="137"/>
    </row>
    <row r="201" ht="28.5" customHeight="1" spans="1:23">
      <c r="A201" s="36">
        <v>196</v>
      </c>
      <c r="B201" s="123"/>
      <c r="C201" s="123"/>
      <c r="D201" s="124"/>
      <c r="E201" s="124"/>
      <c r="F201" s="124"/>
      <c r="G201" s="124"/>
      <c r="H201" s="124"/>
      <c r="I201" s="124"/>
      <c r="J201" s="124"/>
      <c r="K201" s="124"/>
      <c r="L201" s="128">
        <f t="shared" ref="L201:L232" si="17">H201*J201+K201</f>
        <v>0</v>
      </c>
      <c r="M201" s="131"/>
      <c r="N201" s="132" t="str">
        <f t="shared" ref="N201:N232" si="18">IFERROR(L201/M201,"")</f>
        <v/>
      </c>
      <c r="O201" s="123"/>
      <c r="P201" s="123"/>
      <c r="Q201" s="123"/>
      <c r="R201" s="123"/>
      <c r="S201" s="136"/>
      <c r="T201" s="123"/>
      <c r="U201" s="123"/>
      <c r="V201" s="116" t="str">
        <f t="shared" ref="V201:V232" si="19">IFERROR((S201*U201/T201),"")</f>
        <v/>
      </c>
      <c r="W201" s="137"/>
    </row>
    <row r="202" ht="28.5" customHeight="1" spans="1:23">
      <c r="A202" s="36">
        <v>197</v>
      </c>
      <c r="B202" s="123"/>
      <c r="C202" s="123"/>
      <c r="D202" s="124"/>
      <c r="E202" s="124"/>
      <c r="F202" s="124"/>
      <c r="G202" s="124"/>
      <c r="H202" s="124"/>
      <c r="I202" s="124"/>
      <c r="J202" s="124"/>
      <c r="K202" s="124"/>
      <c r="L202" s="128">
        <f t="shared" si="17"/>
        <v>0</v>
      </c>
      <c r="M202" s="131"/>
      <c r="N202" s="132" t="str">
        <f t="shared" si="18"/>
        <v/>
      </c>
      <c r="O202" s="123"/>
      <c r="P202" s="123"/>
      <c r="Q202" s="123"/>
      <c r="R202" s="123"/>
      <c r="S202" s="136"/>
      <c r="T202" s="123"/>
      <c r="U202" s="123"/>
      <c r="V202" s="116" t="str">
        <f t="shared" si="19"/>
        <v/>
      </c>
      <c r="W202" s="137"/>
    </row>
    <row r="203" ht="28.5" customHeight="1" spans="1:23">
      <c r="A203" s="36">
        <v>198</v>
      </c>
      <c r="B203" s="123"/>
      <c r="C203" s="123"/>
      <c r="D203" s="124"/>
      <c r="E203" s="124"/>
      <c r="F203" s="124"/>
      <c r="G203" s="124"/>
      <c r="H203" s="124"/>
      <c r="I203" s="124"/>
      <c r="J203" s="124"/>
      <c r="K203" s="124"/>
      <c r="L203" s="128">
        <f t="shared" si="17"/>
        <v>0</v>
      </c>
      <c r="M203" s="131"/>
      <c r="N203" s="132" t="str">
        <f t="shared" si="18"/>
        <v/>
      </c>
      <c r="O203" s="123"/>
      <c r="P203" s="123"/>
      <c r="Q203" s="123"/>
      <c r="R203" s="123"/>
      <c r="S203" s="136"/>
      <c r="T203" s="123"/>
      <c r="U203" s="123"/>
      <c r="V203" s="116" t="str">
        <f t="shared" si="19"/>
        <v/>
      </c>
      <c r="W203" s="137"/>
    </row>
    <row r="204" ht="28.5" customHeight="1" spans="1:23">
      <c r="A204" s="36">
        <v>199</v>
      </c>
      <c r="B204" s="123"/>
      <c r="C204" s="123"/>
      <c r="D204" s="124"/>
      <c r="E204" s="124"/>
      <c r="F204" s="124"/>
      <c r="G204" s="124"/>
      <c r="H204" s="124"/>
      <c r="I204" s="124"/>
      <c r="J204" s="124"/>
      <c r="K204" s="124"/>
      <c r="L204" s="128">
        <f t="shared" si="17"/>
        <v>0</v>
      </c>
      <c r="M204" s="131"/>
      <c r="N204" s="132" t="str">
        <f t="shared" si="18"/>
        <v/>
      </c>
      <c r="O204" s="123"/>
      <c r="P204" s="123"/>
      <c r="Q204" s="123"/>
      <c r="R204" s="123"/>
      <c r="S204" s="136"/>
      <c r="T204" s="123"/>
      <c r="U204" s="123"/>
      <c r="V204" s="116" t="str">
        <f t="shared" si="19"/>
        <v/>
      </c>
      <c r="W204" s="137"/>
    </row>
    <row r="205" ht="28.5" customHeight="1" spans="1:23">
      <c r="A205" s="36">
        <v>200</v>
      </c>
      <c r="B205" s="123"/>
      <c r="C205" s="123"/>
      <c r="D205" s="124"/>
      <c r="E205" s="124"/>
      <c r="F205" s="124"/>
      <c r="G205" s="124"/>
      <c r="H205" s="124"/>
      <c r="I205" s="124"/>
      <c r="J205" s="124"/>
      <c r="K205" s="124"/>
      <c r="L205" s="128">
        <f t="shared" si="17"/>
        <v>0</v>
      </c>
      <c r="M205" s="131"/>
      <c r="N205" s="132" t="str">
        <f t="shared" si="18"/>
        <v/>
      </c>
      <c r="O205" s="123"/>
      <c r="P205" s="123"/>
      <c r="Q205" s="123"/>
      <c r="R205" s="123"/>
      <c r="S205" s="136"/>
      <c r="T205" s="123"/>
      <c r="U205" s="123"/>
      <c r="V205" s="116" t="str">
        <f t="shared" si="19"/>
        <v/>
      </c>
      <c r="W205" s="137"/>
    </row>
    <row r="206" ht="28.5" customHeight="1" spans="1:23">
      <c r="A206" s="36">
        <v>201</v>
      </c>
      <c r="B206" s="123"/>
      <c r="C206" s="123"/>
      <c r="D206" s="124"/>
      <c r="E206" s="124"/>
      <c r="F206" s="124"/>
      <c r="G206" s="124"/>
      <c r="H206" s="124"/>
      <c r="I206" s="124"/>
      <c r="J206" s="124"/>
      <c r="K206" s="124"/>
      <c r="L206" s="128">
        <f t="shared" si="17"/>
        <v>0</v>
      </c>
      <c r="M206" s="131"/>
      <c r="N206" s="132" t="str">
        <f t="shared" si="18"/>
        <v/>
      </c>
      <c r="O206" s="123"/>
      <c r="P206" s="123"/>
      <c r="Q206" s="123"/>
      <c r="R206" s="123"/>
      <c r="S206" s="136"/>
      <c r="T206" s="123"/>
      <c r="U206" s="123"/>
      <c r="V206" s="116" t="str">
        <f t="shared" si="19"/>
        <v/>
      </c>
      <c r="W206" s="137"/>
    </row>
    <row r="207" ht="28.5" customHeight="1" spans="1:23">
      <c r="A207" s="36">
        <v>202</v>
      </c>
      <c r="B207" s="123"/>
      <c r="C207" s="123"/>
      <c r="D207" s="124"/>
      <c r="E207" s="124"/>
      <c r="F207" s="124"/>
      <c r="G207" s="124"/>
      <c r="H207" s="124"/>
      <c r="I207" s="124"/>
      <c r="J207" s="124"/>
      <c r="K207" s="124"/>
      <c r="L207" s="128">
        <f t="shared" si="17"/>
        <v>0</v>
      </c>
      <c r="M207" s="131"/>
      <c r="N207" s="132" t="str">
        <f t="shared" si="18"/>
        <v/>
      </c>
      <c r="O207" s="123"/>
      <c r="P207" s="123"/>
      <c r="Q207" s="123"/>
      <c r="R207" s="123"/>
      <c r="S207" s="136"/>
      <c r="T207" s="123"/>
      <c r="U207" s="123"/>
      <c r="V207" s="116" t="str">
        <f t="shared" si="19"/>
        <v/>
      </c>
      <c r="W207" s="137"/>
    </row>
    <row r="208" ht="28.5" customHeight="1" spans="1:23">
      <c r="A208" s="36">
        <v>203</v>
      </c>
      <c r="B208" s="123"/>
      <c r="C208" s="123"/>
      <c r="D208" s="124"/>
      <c r="E208" s="124"/>
      <c r="F208" s="124"/>
      <c r="G208" s="124"/>
      <c r="H208" s="124"/>
      <c r="I208" s="124"/>
      <c r="J208" s="124"/>
      <c r="K208" s="124"/>
      <c r="L208" s="128">
        <f t="shared" si="17"/>
        <v>0</v>
      </c>
      <c r="M208" s="131"/>
      <c r="N208" s="132" t="str">
        <f t="shared" si="18"/>
        <v/>
      </c>
      <c r="O208" s="123"/>
      <c r="P208" s="123"/>
      <c r="Q208" s="123"/>
      <c r="R208" s="123"/>
      <c r="S208" s="136"/>
      <c r="T208" s="123"/>
      <c r="U208" s="123"/>
      <c r="V208" s="116" t="str">
        <f t="shared" si="19"/>
        <v/>
      </c>
      <c r="W208" s="137"/>
    </row>
    <row r="209" ht="28.5" customHeight="1" spans="1:23">
      <c r="A209" s="36">
        <v>204</v>
      </c>
      <c r="B209" s="123"/>
      <c r="C209" s="123"/>
      <c r="D209" s="124"/>
      <c r="E209" s="124"/>
      <c r="F209" s="124"/>
      <c r="G209" s="124"/>
      <c r="H209" s="124"/>
      <c r="I209" s="124"/>
      <c r="J209" s="124"/>
      <c r="K209" s="124"/>
      <c r="L209" s="128">
        <f t="shared" si="17"/>
        <v>0</v>
      </c>
      <c r="M209" s="131"/>
      <c r="N209" s="132" t="str">
        <f t="shared" si="18"/>
        <v/>
      </c>
      <c r="O209" s="123"/>
      <c r="P209" s="123"/>
      <c r="Q209" s="123"/>
      <c r="R209" s="123"/>
      <c r="S209" s="136"/>
      <c r="T209" s="123"/>
      <c r="U209" s="123"/>
      <c r="V209" s="116" t="str">
        <f t="shared" si="19"/>
        <v/>
      </c>
      <c r="W209" s="137"/>
    </row>
    <row r="210" ht="28.5" customHeight="1" spans="1:23">
      <c r="A210" s="36">
        <v>205</v>
      </c>
      <c r="B210" s="123"/>
      <c r="C210" s="123"/>
      <c r="D210" s="124"/>
      <c r="E210" s="124"/>
      <c r="F210" s="124"/>
      <c r="G210" s="124"/>
      <c r="H210" s="124"/>
      <c r="I210" s="124"/>
      <c r="J210" s="124"/>
      <c r="K210" s="124"/>
      <c r="L210" s="128">
        <f t="shared" si="17"/>
        <v>0</v>
      </c>
      <c r="M210" s="131"/>
      <c r="N210" s="132" t="str">
        <f t="shared" si="18"/>
        <v/>
      </c>
      <c r="O210" s="123"/>
      <c r="P210" s="123"/>
      <c r="Q210" s="123"/>
      <c r="R210" s="123"/>
      <c r="S210" s="136"/>
      <c r="T210" s="123"/>
      <c r="U210" s="123"/>
      <c r="V210" s="116" t="str">
        <f t="shared" si="19"/>
        <v/>
      </c>
      <c r="W210" s="137"/>
    </row>
    <row r="211" ht="28.5" customHeight="1" spans="1:23">
      <c r="A211" s="36">
        <v>206</v>
      </c>
      <c r="B211" s="123"/>
      <c r="C211" s="123"/>
      <c r="D211" s="124"/>
      <c r="E211" s="124"/>
      <c r="F211" s="124"/>
      <c r="G211" s="124"/>
      <c r="H211" s="124"/>
      <c r="I211" s="124"/>
      <c r="J211" s="124"/>
      <c r="K211" s="124"/>
      <c r="L211" s="128">
        <f t="shared" si="17"/>
        <v>0</v>
      </c>
      <c r="M211" s="131"/>
      <c r="N211" s="132" t="str">
        <f t="shared" si="18"/>
        <v/>
      </c>
      <c r="O211" s="123"/>
      <c r="P211" s="123"/>
      <c r="Q211" s="123"/>
      <c r="R211" s="123"/>
      <c r="S211" s="136"/>
      <c r="T211" s="123"/>
      <c r="U211" s="123"/>
      <c r="V211" s="116" t="str">
        <f t="shared" si="19"/>
        <v/>
      </c>
      <c r="W211" s="137"/>
    </row>
    <row r="212" ht="28.5" customHeight="1" spans="1:23">
      <c r="A212" s="36">
        <v>207</v>
      </c>
      <c r="B212" s="123"/>
      <c r="C212" s="123"/>
      <c r="D212" s="124"/>
      <c r="E212" s="124"/>
      <c r="F212" s="124"/>
      <c r="G212" s="124"/>
      <c r="H212" s="124"/>
      <c r="I212" s="124"/>
      <c r="J212" s="124"/>
      <c r="K212" s="124"/>
      <c r="L212" s="128">
        <f t="shared" si="17"/>
        <v>0</v>
      </c>
      <c r="M212" s="131"/>
      <c r="N212" s="132" t="str">
        <f t="shared" si="18"/>
        <v/>
      </c>
      <c r="O212" s="123"/>
      <c r="P212" s="123"/>
      <c r="Q212" s="123"/>
      <c r="R212" s="123"/>
      <c r="S212" s="136"/>
      <c r="T212" s="123"/>
      <c r="U212" s="123"/>
      <c r="V212" s="116" t="str">
        <f t="shared" si="19"/>
        <v/>
      </c>
      <c r="W212" s="137"/>
    </row>
    <row r="213" ht="28.5" customHeight="1" spans="1:23">
      <c r="A213" s="36">
        <v>208</v>
      </c>
      <c r="B213" s="123"/>
      <c r="C213" s="123"/>
      <c r="D213" s="124"/>
      <c r="E213" s="124"/>
      <c r="F213" s="124"/>
      <c r="G213" s="124"/>
      <c r="H213" s="124"/>
      <c r="I213" s="124"/>
      <c r="J213" s="124"/>
      <c r="K213" s="124"/>
      <c r="L213" s="128">
        <f t="shared" si="17"/>
        <v>0</v>
      </c>
      <c r="M213" s="131"/>
      <c r="N213" s="132" t="str">
        <f t="shared" si="18"/>
        <v/>
      </c>
      <c r="O213" s="123"/>
      <c r="P213" s="123"/>
      <c r="Q213" s="123"/>
      <c r="R213" s="123"/>
      <c r="S213" s="136"/>
      <c r="T213" s="123"/>
      <c r="U213" s="123"/>
      <c r="V213" s="116" t="str">
        <f t="shared" si="19"/>
        <v/>
      </c>
      <c r="W213" s="137"/>
    </row>
    <row r="214" ht="28.5" customHeight="1" spans="1:23">
      <c r="A214" s="36">
        <v>209</v>
      </c>
      <c r="B214" s="123"/>
      <c r="C214" s="123"/>
      <c r="D214" s="124"/>
      <c r="E214" s="124"/>
      <c r="F214" s="124"/>
      <c r="G214" s="124"/>
      <c r="H214" s="124"/>
      <c r="I214" s="124"/>
      <c r="J214" s="124"/>
      <c r="K214" s="124"/>
      <c r="L214" s="128">
        <f t="shared" si="17"/>
        <v>0</v>
      </c>
      <c r="M214" s="131"/>
      <c r="N214" s="132" t="str">
        <f t="shared" si="18"/>
        <v/>
      </c>
      <c r="O214" s="123"/>
      <c r="P214" s="123"/>
      <c r="Q214" s="123"/>
      <c r="R214" s="123"/>
      <c r="S214" s="136"/>
      <c r="T214" s="123"/>
      <c r="U214" s="123"/>
      <c r="V214" s="116" t="str">
        <f t="shared" si="19"/>
        <v/>
      </c>
      <c r="W214" s="137"/>
    </row>
    <row r="215" ht="28.5" customHeight="1" spans="1:23">
      <c r="A215" s="36">
        <v>210</v>
      </c>
      <c r="B215" s="123"/>
      <c r="C215" s="123"/>
      <c r="D215" s="124"/>
      <c r="E215" s="124"/>
      <c r="F215" s="124"/>
      <c r="G215" s="124"/>
      <c r="H215" s="124"/>
      <c r="I215" s="124"/>
      <c r="J215" s="124"/>
      <c r="K215" s="124"/>
      <c r="L215" s="128">
        <f t="shared" si="17"/>
        <v>0</v>
      </c>
      <c r="M215" s="131"/>
      <c r="N215" s="132" t="str">
        <f t="shared" si="18"/>
        <v/>
      </c>
      <c r="O215" s="123"/>
      <c r="P215" s="123"/>
      <c r="Q215" s="123"/>
      <c r="R215" s="123"/>
      <c r="S215" s="136"/>
      <c r="T215" s="123"/>
      <c r="U215" s="123"/>
      <c r="V215" s="116" t="str">
        <f t="shared" si="19"/>
        <v/>
      </c>
      <c r="W215" s="137"/>
    </row>
    <row r="216" ht="28.5" customHeight="1" spans="1:23">
      <c r="A216" s="36">
        <v>211</v>
      </c>
      <c r="B216" s="123"/>
      <c r="C216" s="123"/>
      <c r="D216" s="124"/>
      <c r="E216" s="124"/>
      <c r="F216" s="124"/>
      <c r="G216" s="124"/>
      <c r="H216" s="124"/>
      <c r="I216" s="124"/>
      <c r="J216" s="124"/>
      <c r="K216" s="124"/>
      <c r="L216" s="128">
        <f t="shared" si="17"/>
        <v>0</v>
      </c>
      <c r="M216" s="131"/>
      <c r="N216" s="132" t="str">
        <f t="shared" si="18"/>
        <v/>
      </c>
      <c r="O216" s="123"/>
      <c r="P216" s="123"/>
      <c r="Q216" s="123"/>
      <c r="R216" s="123"/>
      <c r="S216" s="136"/>
      <c r="T216" s="123"/>
      <c r="U216" s="123"/>
      <c r="V216" s="116" t="str">
        <f t="shared" si="19"/>
        <v/>
      </c>
      <c r="W216" s="137"/>
    </row>
    <row r="217" ht="28.5" customHeight="1" spans="1:23">
      <c r="A217" s="36">
        <v>212</v>
      </c>
      <c r="B217" s="123"/>
      <c r="C217" s="123"/>
      <c r="D217" s="124"/>
      <c r="E217" s="124"/>
      <c r="F217" s="124"/>
      <c r="G217" s="124"/>
      <c r="H217" s="124"/>
      <c r="I217" s="124"/>
      <c r="J217" s="124"/>
      <c r="K217" s="124"/>
      <c r="L217" s="128">
        <f t="shared" si="17"/>
        <v>0</v>
      </c>
      <c r="M217" s="131"/>
      <c r="N217" s="132" t="str">
        <f t="shared" si="18"/>
        <v/>
      </c>
      <c r="O217" s="123"/>
      <c r="P217" s="123"/>
      <c r="Q217" s="123"/>
      <c r="R217" s="123"/>
      <c r="S217" s="136"/>
      <c r="T217" s="123"/>
      <c r="U217" s="123"/>
      <c r="V217" s="116" t="str">
        <f t="shared" si="19"/>
        <v/>
      </c>
      <c r="W217" s="137"/>
    </row>
    <row r="218" ht="28.5" customHeight="1" spans="1:23">
      <c r="A218" s="36">
        <v>213</v>
      </c>
      <c r="B218" s="123"/>
      <c r="C218" s="123"/>
      <c r="D218" s="124"/>
      <c r="E218" s="124"/>
      <c r="F218" s="124"/>
      <c r="G218" s="124"/>
      <c r="H218" s="124"/>
      <c r="I218" s="124"/>
      <c r="J218" s="124"/>
      <c r="K218" s="124"/>
      <c r="L218" s="128">
        <f t="shared" si="17"/>
        <v>0</v>
      </c>
      <c r="M218" s="131"/>
      <c r="N218" s="132" t="str">
        <f t="shared" si="18"/>
        <v/>
      </c>
      <c r="O218" s="123"/>
      <c r="P218" s="123"/>
      <c r="Q218" s="123"/>
      <c r="R218" s="123"/>
      <c r="S218" s="136"/>
      <c r="T218" s="123"/>
      <c r="U218" s="123"/>
      <c r="V218" s="116" t="str">
        <f t="shared" si="19"/>
        <v/>
      </c>
      <c r="W218" s="137"/>
    </row>
    <row r="219" ht="28.5" customHeight="1" spans="1:23">
      <c r="A219" s="36">
        <v>214</v>
      </c>
      <c r="B219" s="123"/>
      <c r="C219" s="123"/>
      <c r="D219" s="124"/>
      <c r="E219" s="124"/>
      <c r="F219" s="124"/>
      <c r="G219" s="124"/>
      <c r="H219" s="124"/>
      <c r="I219" s="124"/>
      <c r="J219" s="124"/>
      <c r="K219" s="124"/>
      <c r="L219" s="128">
        <f t="shared" si="17"/>
        <v>0</v>
      </c>
      <c r="M219" s="131"/>
      <c r="N219" s="132" t="str">
        <f t="shared" si="18"/>
        <v/>
      </c>
      <c r="O219" s="123"/>
      <c r="P219" s="123"/>
      <c r="Q219" s="123"/>
      <c r="R219" s="123"/>
      <c r="S219" s="136"/>
      <c r="T219" s="123"/>
      <c r="U219" s="123"/>
      <c r="V219" s="116" t="str">
        <f t="shared" si="19"/>
        <v/>
      </c>
      <c r="W219" s="137"/>
    </row>
    <row r="220" ht="28.5" customHeight="1" spans="1:23">
      <c r="A220" s="36">
        <v>215</v>
      </c>
      <c r="B220" s="123"/>
      <c r="C220" s="123"/>
      <c r="D220" s="124"/>
      <c r="E220" s="124"/>
      <c r="F220" s="124"/>
      <c r="G220" s="124"/>
      <c r="H220" s="124"/>
      <c r="I220" s="124"/>
      <c r="J220" s="124"/>
      <c r="K220" s="124"/>
      <c r="L220" s="128">
        <f t="shared" si="17"/>
        <v>0</v>
      </c>
      <c r="M220" s="131"/>
      <c r="N220" s="132" t="str">
        <f t="shared" si="18"/>
        <v/>
      </c>
      <c r="O220" s="123"/>
      <c r="P220" s="123"/>
      <c r="Q220" s="123"/>
      <c r="R220" s="123"/>
      <c r="S220" s="136"/>
      <c r="T220" s="123"/>
      <c r="U220" s="123"/>
      <c r="V220" s="116" t="str">
        <f t="shared" si="19"/>
        <v/>
      </c>
      <c r="W220" s="137"/>
    </row>
    <row r="221" ht="28.5" customHeight="1" spans="1:23">
      <c r="A221" s="36">
        <v>216</v>
      </c>
      <c r="B221" s="123"/>
      <c r="C221" s="123"/>
      <c r="D221" s="124"/>
      <c r="E221" s="124"/>
      <c r="F221" s="124"/>
      <c r="G221" s="124"/>
      <c r="H221" s="124"/>
      <c r="I221" s="124"/>
      <c r="J221" s="124"/>
      <c r="K221" s="124"/>
      <c r="L221" s="128">
        <f t="shared" si="17"/>
        <v>0</v>
      </c>
      <c r="M221" s="131"/>
      <c r="N221" s="132" t="str">
        <f t="shared" si="18"/>
        <v/>
      </c>
      <c r="O221" s="123"/>
      <c r="P221" s="123"/>
      <c r="Q221" s="123"/>
      <c r="R221" s="123"/>
      <c r="S221" s="136"/>
      <c r="T221" s="123"/>
      <c r="U221" s="123"/>
      <c r="V221" s="116" t="str">
        <f t="shared" si="19"/>
        <v/>
      </c>
      <c r="W221" s="137"/>
    </row>
    <row r="222" ht="28.5" customHeight="1" spans="1:23">
      <c r="A222" s="36">
        <v>217</v>
      </c>
      <c r="B222" s="123"/>
      <c r="C222" s="123"/>
      <c r="D222" s="124"/>
      <c r="E222" s="124"/>
      <c r="F222" s="124"/>
      <c r="G222" s="124"/>
      <c r="H222" s="124"/>
      <c r="I222" s="124"/>
      <c r="J222" s="124"/>
      <c r="K222" s="124"/>
      <c r="L222" s="128">
        <f t="shared" si="17"/>
        <v>0</v>
      </c>
      <c r="M222" s="131"/>
      <c r="N222" s="132" t="str">
        <f t="shared" si="18"/>
        <v/>
      </c>
      <c r="O222" s="123"/>
      <c r="P222" s="123"/>
      <c r="Q222" s="123"/>
      <c r="R222" s="123"/>
      <c r="S222" s="136"/>
      <c r="T222" s="123"/>
      <c r="U222" s="123"/>
      <c r="V222" s="116" t="str">
        <f t="shared" si="19"/>
        <v/>
      </c>
      <c r="W222" s="137"/>
    </row>
    <row r="223" ht="28.5" customHeight="1" spans="1:23">
      <c r="A223" s="36">
        <v>218</v>
      </c>
      <c r="B223" s="123"/>
      <c r="C223" s="123"/>
      <c r="D223" s="124"/>
      <c r="E223" s="124"/>
      <c r="F223" s="124"/>
      <c r="G223" s="124"/>
      <c r="H223" s="124"/>
      <c r="I223" s="124"/>
      <c r="J223" s="124"/>
      <c r="K223" s="124"/>
      <c r="L223" s="128">
        <f t="shared" si="17"/>
        <v>0</v>
      </c>
      <c r="M223" s="131"/>
      <c r="N223" s="132" t="str">
        <f t="shared" si="18"/>
        <v/>
      </c>
      <c r="O223" s="123"/>
      <c r="P223" s="123"/>
      <c r="Q223" s="123"/>
      <c r="R223" s="123"/>
      <c r="S223" s="136"/>
      <c r="T223" s="123"/>
      <c r="U223" s="123"/>
      <c r="V223" s="116" t="str">
        <f t="shared" si="19"/>
        <v/>
      </c>
      <c r="W223" s="137"/>
    </row>
    <row r="224" ht="28.5" customHeight="1" spans="1:23">
      <c r="A224" s="36">
        <v>219</v>
      </c>
      <c r="B224" s="123"/>
      <c r="C224" s="123"/>
      <c r="D224" s="124"/>
      <c r="E224" s="124"/>
      <c r="F224" s="124"/>
      <c r="G224" s="124"/>
      <c r="H224" s="124"/>
      <c r="I224" s="124"/>
      <c r="J224" s="124"/>
      <c r="K224" s="124"/>
      <c r="L224" s="128">
        <f t="shared" si="17"/>
        <v>0</v>
      </c>
      <c r="M224" s="131"/>
      <c r="N224" s="132" t="str">
        <f t="shared" si="18"/>
        <v/>
      </c>
      <c r="O224" s="123"/>
      <c r="P224" s="123"/>
      <c r="Q224" s="123"/>
      <c r="R224" s="123"/>
      <c r="S224" s="136"/>
      <c r="T224" s="123"/>
      <c r="U224" s="123"/>
      <c r="V224" s="116" t="str">
        <f t="shared" si="19"/>
        <v/>
      </c>
      <c r="W224" s="137"/>
    </row>
    <row r="225" ht="28.5" customHeight="1" spans="1:23">
      <c r="A225" s="36">
        <v>220</v>
      </c>
      <c r="B225" s="123"/>
      <c r="C225" s="123"/>
      <c r="D225" s="124"/>
      <c r="E225" s="124"/>
      <c r="F225" s="124"/>
      <c r="G225" s="124"/>
      <c r="H225" s="124"/>
      <c r="I225" s="124"/>
      <c r="J225" s="124"/>
      <c r="K225" s="124"/>
      <c r="L225" s="128">
        <f t="shared" si="17"/>
        <v>0</v>
      </c>
      <c r="M225" s="131"/>
      <c r="N225" s="132" t="str">
        <f t="shared" si="18"/>
        <v/>
      </c>
      <c r="O225" s="123"/>
      <c r="P225" s="123"/>
      <c r="Q225" s="123"/>
      <c r="R225" s="123"/>
      <c r="S225" s="136"/>
      <c r="T225" s="123"/>
      <c r="U225" s="123"/>
      <c r="V225" s="116" t="str">
        <f t="shared" si="19"/>
        <v/>
      </c>
      <c r="W225" s="137"/>
    </row>
    <row r="226" ht="28.5" customHeight="1" spans="1:23">
      <c r="A226" s="36">
        <v>221</v>
      </c>
      <c r="B226" s="123"/>
      <c r="C226" s="123"/>
      <c r="D226" s="124"/>
      <c r="E226" s="124"/>
      <c r="F226" s="124"/>
      <c r="G226" s="124"/>
      <c r="H226" s="124"/>
      <c r="I226" s="124"/>
      <c r="J226" s="124"/>
      <c r="K226" s="124"/>
      <c r="L226" s="128">
        <f t="shared" si="17"/>
        <v>0</v>
      </c>
      <c r="M226" s="131"/>
      <c r="N226" s="132" t="str">
        <f t="shared" si="18"/>
        <v/>
      </c>
      <c r="O226" s="123"/>
      <c r="P226" s="123"/>
      <c r="Q226" s="123"/>
      <c r="R226" s="123"/>
      <c r="S226" s="136"/>
      <c r="T226" s="123"/>
      <c r="U226" s="123"/>
      <c r="V226" s="116" t="str">
        <f t="shared" si="19"/>
        <v/>
      </c>
      <c r="W226" s="137"/>
    </row>
    <row r="227" ht="28.5" customHeight="1" spans="1:23">
      <c r="A227" s="36">
        <v>222</v>
      </c>
      <c r="B227" s="123"/>
      <c r="C227" s="123"/>
      <c r="D227" s="124"/>
      <c r="E227" s="124"/>
      <c r="F227" s="124"/>
      <c r="G227" s="124"/>
      <c r="H227" s="124"/>
      <c r="I227" s="124"/>
      <c r="J227" s="124"/>
      <c r="K227" s="124"/>
      <c r="L227" s="128">
        <f t="shared" si="17"/>
        <v>0</v>
      </c>
      <c r="M227" s="131"/>
      <c r="N227" s="132" t="str">
        <f t="shared" si="18"/>
        <v/>
      </c>
      <c r="O227" s="123"/>
      <c r="P227" s="123"/>
      <c r="Q227" s="123"/>
      <c r="R227" s="123"/>
      <c r="S227" s="136"/>
      <c r="T227" s="123"/>
      <c r="U227" s="123"/>
      <c r="V227" s="116" t="str">
        <f t="shared" si="19"/>
        <v/>
      </c>
      <c r="W227" s="137"/>
    </row>
    <row r="228" ht="28.5" customHeight="1" spans="1:23">
      <c r="A228" s="36">
        <v>223</v>
      </c>
      <c r="B228" s="123"/>
      <c r="C228" s="123"/>
      <c r="D228" s="124"/>
      <c r="E228" s="124"/>
      <c r="F228" s="124"/>
      <c r="G228" s="124"/>
      <c r="H228" s="124"/>
      <c r="I228" s="124"/>
      <c r="J228" s="124"/>
      <c r="K228" s="124"/>
      <c r="L228" s="128">
        <f t="shared" si="17"/>
        <v>0</v>
      </c>
      <c r="M228" s="131"/>
      <c r="N228" s="132" t="str">
        <f t="shared" si="18"/>
        <v/>
      </c>
      <c r="O228" s="123"/>
      <c r="P228" s="123"/>
      <c r="Q228" s="123"/>
      <c r="R228" s="123"/>
      <c r="S228" s="136"/>
      <c r="T228" s="123"/>
      <c r="U228" s="123"/>
      <c r="V228" s="116" t="str">
        <f t="shared" si="19"/>
        <v/>
      </c>
      <c r="W228" s="137"/>
    </row>
    <row r="229" ht="28.5" customHeight="1" spans="1:23">
      <c r="A229" s="36">
        <v>224</v>
      </c>
      <c r="B229" s="123"/>
      <c r="C229" s="123"/>
      <c r="D229" s="124"/>
      <c r="E229" s="124"/>
      <c r="F229" s="124"/>
      <c r="G229" s="124"/>
      <c r="H229" s="124"/>
      <c r="I229" s="124"/>
      <c r="J229" s="124"/>
      <c r="K229" s="124"/>
      <c r="L229" s="128">
        <f t="shared" si="17"/>
        <v>0</v>
      </c>
      <c r="M229" s="131"/>
      <c r="N229" s="132" t="str">
        <f t="shared" si="18"/>
        <v/>
      </c>
      <c r="O229" s="123"/>
      <c r="P229" s="123"/>
      <c r="Q229" s="123"/>
      <c r="R229" s="123"/>
      <c r="S229" s="136"/>
      <c r="T229" s="123"/>
      <c r="U229" s="123"/>
      <c r="V229" s="116" t="str">
        <f t="shared" si="19"/>
        <v/>
      </c>
      <c r="W229" s="137"/>
    </row>
    <row r="230" ht="28.5" customHeight="1" spans="1:23">
      <c r="A230" s="36">
        <v>225</v>
      </c>
      <c r="B230" s="123"/>
      <c r="C230" s="123"/>
      <c r="D230" s="124"/>
      <c r="E230" s="124"/>
      <c r="F230" s="124"/>
      <c r="G230" s="124"/>
      <c r="H230" s="124"/>
      <c r="I230" s="124"/>
      <c r="J230" s="124"/>
      <c r="K230" s="124"/>
      <c r="L230" s="128">
        <f t="shared" si="17"/>
        <v>0</v>
      </c>
      <c r="M230" s="131"/>
      <c r="N230" s="132" t="str">
        <f t="shared" si="18"/>
        <v/>
      </c>
      <c r="O230" s="123"/>
      <c r="P230" s="123"/>
      <c r="Q230" s="123"/>
      <c r="R230" s="123"/>
      <c r="S230" s="136"/>
      <c r="T230" s="123"/>
      <c r="U230" s="123"/>
      <c r="V230" s="116" t="str">
        <f t="shared" si="19"/>
        <v/>
      </c>
      <c r="W230" s="137"/>
    </row>
    <row r="231" ht="28.5" customHeight="1" spans="1:23">
      <c r="A231" s="36">
        <v>226</v>
      </c>
      <c r="B231" s="123"/>
      <c r="C231" s="123"/>
      <c r="D231" s="124"/>
      <c r="E231" s="124"/>
      <c r="F231" s="124"/>
      <c r="G231" s="124"/>
      <c r="H231" s="124"/>
      <c r="I231" s="124"/>
      <c r="J231" s="124"/>
      <c r="K231" s="124"/>
      <c r="L231" s="128">
        <f t="shared" si="17"/>
        <v>0</v>
      </c>
      <c r="M231" s="131"/>
      <c r="N231" s="132" t="str">
        <f t="shared" si="18"/>
        <v/>
      </c>
      <c r="O231" s="123"/>
      <c r="P231" s="123"/>
      <c r="Q231" s="123"/>
      <c r="R231" s="123"/>
      <c r="S231" s="136"/>
      <c r="T231" s="123"/>
      <c r="U231" s="123"/>
      <c r="V231" s="116" t="str">
        <f t="shared" si="19"/>
        <v/>
      </c>
      <c r="W231" s="137"/>
    </row>
    <row r="232" ht="28.5" customHeight="1" spans="1:23">
      <c r="A232" s="36">
        <v>227</v>
      </c>
      <c r="B232" s="123"/>
      <c r="C232" s="123"/>
      <c r="D232" s="124"/>
      <c r="E232" s="124"/>
      <c r="F232" s="124"/>
      <c r="G232" s="124"/>
      <c r="H232" s="124"/>
      <c r="I232" s="124"/>
      <c r="J232" s="124"/>
      <c r="K232" s="124"/>
      <c r="L232" s="128">
        <f t="shared" si="17"/>
        <v>0</v>
      </c>
      <c r="M232" s="131"/>
      <c r="N232" s="132" t="str">
        <f t="shared" si="18"/>
        <v/>
      </c>
      <c r="O232" s="123"/>
      <c r="P232" s="123"/>
      <c r="Q232" s="123"/>
      <c r="R232" s="123"/>
      <c r="S232" s="136"/>
      <c r="T232" s="123"/>
      <c r="U232" s="123"/>
      <c r="V232" s="116" t="str">
        <f t="shared" si="19"/>
        <v/>
      </c>
      <c r="W232" s="137"/>
    </row>
    <row r="233" ht="28.5" customHeight="1" spans="1:23">
      <c r="A233" s="36">
        <v>228</v>
      </c>
      <c r="B233" s="123"/>
      <c r="C233" s="123"/>
      <c r="D233" s="124"/>
      <c r="E233" s="124"/>
      <c r="F233" s="124"/>
      <c r="G233" s="124"/>
      <c r="H233" s="124"/>
      <c r="I233" s="124"/>
      <c r="J233" s="124"/>
      <c r="K233" s="124"/>
      <c r="L233" s="128">
        <f t="shared" ref="L233:L264" si="20">H233*J233+K233</f>
        <v>0</v>
      </c>
      <c r="M233" s="131"/>
      <c r="N233" s="132" t="str">
        <f t="shared" ref="N233:N264" si="21">IFERROR(L233/M233,"")</f>
        <v/>
      </c>
      <c r="O233" s="123"/>
      <c r="P233" s="123"/>
      <c r="Q233" s="123"/>
      <c r="R233" s="123"/>
      <c r="S233" s="136"/>
      <c r="T233" s="123"/>
      <c r="U233" s="123"/>
      <c r="V233" s="116" t="str">
        <f t="shared" ref="V233:V264" si="22">IFERROR((S233*U233/T233),"")</f>
        <v/>
      </c>
      <c r="W233" s="137"/>
    </row>
    <row r="234" ht="28.5" customHeight="1" spans="1:23">
      <c r="A234" s="36">
        <v>229</v>
      </c>
      <c r="B234" s="123"/>
      <c r="C234" s="123"/>
      <c r="D234" s="124"/>
      <c r="E234" s="124"/>
      <c r="F234" s="124"/>
      <c r="G234" s="124"/>
      <c r="H234" s="124"/>
      <c r="I234" s="124"/>
      <c r="J234" s="124"/>
      <c r="K234" s="124"/>
      <c r="L234" s="128">
        <f t="shared" si="20"/>
        <v>0</v>
      </c>
      <c r="M234" s="131"/>
      <c r="N234" s="132" t="str">
        <f t="shared" si="21"/>
        <v/>
      </c>
      <c r="O234" s="123"/>
      <c r="P234" s="123"/>
      <c r="Q234" s="123"/>
      <c r="R234" s="123"/>
      <c r="S234" s="136"/>
      <c r="T234" s="123"/>
      <c r="U234" s="123"/>
      <c r="V234" s="116" t="str">
        <f t="shared" si="22"/>
        <v/>
      </c>
      <c r="W234" s="137"/>
    </row>
    <row r="235" ht="28.5" customHeight="1" spans="1:23">
      <c r="A235" s="36">
        <v>230</v>
      </c>
      <c r="B235" s="123"/>
      <c r="C235" s="123"/>
      <c r="D235" s="124"/>
      <c r="E235" s="124"/>
      <c r="F235" s="124"/>
      <c r="G235" s="124"/>
      <c r="H235" s="124"/>
      <c r="I235" s="124"/>
      <c r="J235" s="124"/>
      <c r="K235" s="124"/>
      <c r="L235" s="128">
        <f t="shared" si="20"/>
        <v>0</v>
      </c>
      <c r="M235" s="131"/>
      <c r="N235" s="132" t="str">
        <f t="shared" si="21"/>
        <v/>
      </c>
      <c r="O235" s="123"/>
      <c r="P235" s="123"/>
      <c r="Q235" s="123"/>
      <c r="R235" s="123"/>
      <c r="S235" s="136"/>
      <c r="T235" s="123"/>
      <c r="U235" s="123"/>
      <c r="V235" s="116" t="str">
        <f t="shared" si="22"/>
        <v/>
      </c>
      <c r="W235" s="137"/>
    </row>
    <row r="236" ht="28.5" customHeight="1" spans="1:23">
      <c r="A236" s="36">
        <v>231</v>
      </c>
      <c r="B236" s="123"/>
      <c r="C236" s="123"/>
      <c r="D236" s="124"/>
      <c r="E236" s="124"/>
      <c r="F236" s="124"/>
      <c r="G236" s="124"/>
      <c r="H236" s="124"/>
      <c r="I236" s="124"/>
      <c r="J236" s="124"/>
      <c r="K236" s="124"/>
      <c r="L236" s="128">
        <f t="shared" si="20"/>
        <v>0</v>
      </c>
      <c r="M236" s="131"/>
      <c r="N236" s="132" t="str">
        <f t="shared" si="21"/>
        <v/>
      </c>
      <c r="O236" s="123"/>
      <c r="P236" s="123"/>
      <c r="Q236" s="123"/>
      <c r="R236" s="123"/>
      <c r="S236" s="136"/>
      <c r="T236" s="123"/>
      <c r="U236" s="123"/>
      <c r="V236" s="116" t="str">
        <f t="shared" si="22"/>
        <v/>
      </c>
      <c r="W236" s="137"/>
    </row>
    <row r="237" ht="28.5" customHeight="1" spans="1:23">
      <c r="A237" s="36">
        <v>232</v>
      </c>
      <c r="B237" s="123"/>
      <c r="C237" s="123"/>
      <c r="D237" s="124"/>
      <c r="E237" s="124"/>
      <c r="F237" s="124"/>
      <c r="G237" s="124"/>
      <c r="H237" s="124"/>
      <c r="I237" s="124"/>
      <c r="J237" s="124"/>
      <c r="K237" s="124"/>
      <c r="L237" s="128">
        <f t="shared" si="20"/>
        <v>0</v>
      </c>
      <c r="M237" s="131"/>
      <c r="N237" s="132" t="str">
        <f t="shared" si="21"/>
        <v/>
      </c>
      <c r="O237" s="123"/>
      <c r="P237" s="123"/>
      <c r="Q237" s="123"/>
      <c r="R237" s="123"/>
      <c r="S237" s="136"/>
      <c r="T237" s="123"/>
      <c r="U237" s="123"/>
      <c r="V237" s="116" t="str">
        <f t="shared" si="22"/>
        <v/>
      </c>
      <c r="W237" s="137"/>
    </row>
    <row r="238" ht="28.5" customHeight="1" spans="1:23">
      <c r="A238" s="36">
        <v>233</v>
      </c>
      <c r="B238" s="123"/>
      <c r="C238" s="123"/>
      <c r="D238" s="124"/>
      <c r="E238" s="124"/>
      <c r="F238" s="124"/>
      <c r="G238" s="124"/>
      <c r="H238" s="124"/>
      <c r="I238" s="124"/>
      <c r="J238" s="124"/>
      <c r="K238" s="124"/>
      <c r="L238" s="128">
        <f t="shared" si="20"/>
        <v>0</v>
      </c>
      <c r="M238" s="131"/>
      <c r="N238" s="132" t="str">
        <f t="shared" si="21"/>
        <v/>
      </c>
      <c r="O238" s="123"/>
      <c r="P238" s="123"/>
      <c r="Q238" s="123"/>
      <c r="R238" s="123"/>
      <c r="S238" s="136"/>
      <c r="T238" s="123"/>
      <c r="U238" s="123"/>
      <c r="V238" s="116" t="str">
        <f t="shared" si="22"/>
        <v/>
      </c>
      <c r="W238" s="137"/>
    </row>
    <row r="239" ht="28.5" customHeight="1" spans="1:23">
      <c r="A239" s="36">
        <v>234</v>
      </c>
      <c r="B239" s="123"/>
      <c r="C239" s="123"/>
      <c r="D239" s="124"/>
      <c r="E239" s="124"/>
      <c r="F239" s="124"/>
      <c r="G239" s="124"/>
      <c r="H239" s="124"/>
      <c r="I239" s="124"/>
      <c r="J239" s="124"/>
      <c r="K239" s="124"/>
      <c r="L239" s="128">
        <f t="shared" si="20"/>
        <v>0</v>
      </c>
      <c r="M239" s="131"/>
      <c r="N239" s="132" t="str">
        <f t="shared" si="21"/>
        <v/>
      </c>
      <c r="O239" s="123"/>
      <c r="P239" s="123"/>
      <c r="Q239" s="123"/>
      <c r="R239" s="123"/>
      <c r="S239" s="136"/>
      <c r="T239" s="123"/>
      <c r="U239" s="123"/>
      <c r="V239" s="116" t="str">
        <f t="shared" si="22"/>
        <v/>
      </c>
      <c r="W239" s="137"/>
    </row>
    <row r="240" ht="28.5" customHeight="1" spans="1:23">
      <c r="A240" s="36">
        <v>235</v>
      </c>
      <c r="B240" s="123"/>
      <c r="C240" s="123"/>
      <c r="D240" s="124"/>
      <c r="E240" s="124"/>
      <c r="F240" s="124"/>
      <c r="G240" s="124"/>
      <c r="H240" s="124"/>
      <c r="I240" s="124"/>
      <c r="J240" s="124"/>
      <c r="K240" s="124"/>
      <c r="L240" s="128">
        <f t="shared" si="20"/>
        <v>0</v>
      </c>
      <c r="M240" s="131"/>
      <c r="N240" s="132" t="str">
        <f t="shared" si="21"/>
        <v/>
      </c>
      <c r="O240" s="123"/>
      <c r="P240" s="123"/>
      <c r="Q240" s="123"/>
      <c r="R240" s="123"/>
      <c r="S240" s="136"/>
      <c r="T240" s="123"/>
      <c r="U240" s="123"/>
      <c r="V240" s="116" t="str">
        <f t="shared" si="22"/>
        <v/>
      </c>
      <c r="W240" s="137"/>
    </row>
    <row r="241" ht="28.5" customHeight="1" spans="1:23">
      <c r="A241" s="36">
        <v>236</v>
      </c>
      <c r="B241" s="123"/>
      <c r="C241" s="123"/>
      <c r="D241" s="124"/>
      <c r="E241" s="124"/>
      <c r="F241" s="124"/>
      <c r="G241" s="124"/>
      <c r="H241" s="124"/>
      <c r="I241" s="124"/>
      <c r="J241" s="124"/>
      <c r="K241" s="124"/>
      <c r="L241" s="128">
        <f t="shared" si="20"/>
        <v>0</v>
      </c>
      <c r="M241" s="131"/>
      <c r="N241" s="132" t="str">
        <f t="shared" si="21"/>
        <v/>
      </c>
      <c r="O241" s="123"/>
      <c r="P241" s="123"/>
      <c r="Q241" s="123"/>
      <c r="R241" s="123"/>
      <c r="S241" s="136"/>
      <c r="T241" s="123"/>
      <c r="U241" s="123"/>
      <c r="V241" s="116" t="str">
        <f t="shared" si="22"/>
        <v/>
      </c>
      <c r="W241" s="137"/>
    </row>
    <row r="242" ht="28.5" customHeight="1" spans="1:23">
      <c r="A242" s="36">
        <v>237</v>
      </c>
      <c r="B242" s="123"/>
      <c r="C242" s="123"/>
      <c r="D242" s="124"/>
      <c r="E242" s="124"/>
      <c r="F242" s="124"/>
      <c r="G242" s="124"/>
      <c r="H242" s="124"/>
      <c r="I242" s="124"/>
      <c r="J242" s="124"/>
      <c r="K242" s="124"/>
      <c r="L242" s="128">
        <f t="shared" si="20"/>
        <v>0</v>
      </c>
      <c r="M242" s="131"/>
      <c r="N242" s="132" t="str">
        <f t="shared" si="21"/>
        <v/>
      </c>
      <c r="O242" s="123"/>
      <c r="P242" s="123"/>
      <c r="Q242" s="123"/>
      <c r="R242" s="123"/>
      <c r="S242" s="136"/>
      <c r="T242" s="123"/>
      <c r="U242" s="123"/>
      <c r="V242" s="116" t="str">
        <f t="shared" si="22"/>
        <v/>
      </c>
      <c r="W242" s="137"/>
    </row>
    <row r="243" ht="28.5" customHeight="1" spans="1:23">
      <c r="A243" s="36">
        <v>238</v>
      </c>
      <c r="B243" s="123"/>
      <c r="C243" s="123"/>
      <c r="D243" s="124"/>
      <c r="E243" s="124"/>
      <c r="F243" s="124"/>
      <c r="G243" s="124"/>
      <c r="H243" s="124"/>
      <c r="I243" s="124"/>
      <c r="J243" s="124"/>
      <c r="K243" s="124"/>
      <c r="L243" s="128">
        <f t="shared" si="20"/>
        <v>0</v>
      </c>
      <c r="M243" s="131"/>
      <c r="N243" s="132" t="str">
        <f t="shared" si="21"/>
        <v/>
      </c>
      <c r="O243" s="123"/>
      <c r="P243" s="123"/>
      <c r="Q243" s="123"/>
      <c r="R243" s="123"/>
      <c r="S243" s="136"/>
      <c r="T243" s="123"/>
      <c r="U243" s="123"/>
      <c r="V243" s="116" t="str">
        <f t="shared" si="22"/>
        <v/>
      </c>
      <c r="W243" s="137"/>
    </row>
    <row r="244" ht="28.5" customHeight="1" spans="1:23">
      <c r="A244" s="36">
        <v>239</v>
      </c>
      <c r="B244" s="123"/>
      <c r="C244" s="123"/>
      <c r="D244" s="124"/>
      <c r="E244" s="124"/>
      <c r="F244" s="124"/>
      <c r="G244" s="124"/>
      <c r="H244" s="124"/>
      <c r="I244" s="124"/>
      <c r="J244" s="124"/>
      <c r="K244" s="124"/>
      <c r="L244" s="128">
        <f t="shared" si="20"/>
        <v>0</v>
      </c>
      <c r="M244" s="131"/>
      <c r="N244" s="132" t="str">
        <f t="shared" si="21"/>
        <v/>
      </c>
      <c r="O244" s="123"/>
      <c r="P244" s="123"/>
      <c r="Q244" s="123"/>
      <c r="R244" s="123"/>
      <c r="S244" s="136"/>
      <c r="T244" s="123"/>
      <c r="U244" s="123"/>
      <c r="V244" s="116" t="str">
        <f t="shared" si="22"/>
        <v/>
      </c>
      <c r="W244" s="137"/>
    </row>
    <row r="245" ht="28.5" customHeight="1" spans="1:23">
      <c r="A245" s="36">
        <v>240</v>
      </c>
      <c r="B245" s="123"/>
      <c r="C245" s="123"/>
      <c r="D245" s="124"/>
      <c r="E245" s="124"/>
      <c r="F245" s="124"/>
      <c r="G245" s="124"/>
      <c r="H245" s="124"/>
      <c r="I245" s="124"/>
      <c r="J245" s="124"/>
      <c r="K245" s="124"/>
      <c r="L245" s="128">
        <f t="shared" si="20"/>
        <v>0</v>
      </c>
      <c r="M245" s="131"/>
      <c r="N245" s="132" t="str">
        <f t="shared" si="21"/>
        <v/>
      </c>
      <c r="O245" s="123"/>
      <c r="P245" s="123"/>
      <c r="Q245" s="123"/>
      <c r="R245" s="123"/>
      <c r="S245" s="136"/>
      <c r="T245" s="123"/>
      <c r="U245" s="123"/>
      <c r="V245" s="116" t="str">
        <f t="shared" si="22"/>
        <v/>
      </c>
      <c r="W245" s="137"/>
    </row>
    <row r="246" ht="28.5" customHeight="1" spans="1:23">
      <c r="A246" s="36">
        <v>241</v>
      </c>
      <c r="B246" s="123"/>
      <c r="C246" s="123"/>
      <c r="D246" s="124"/>
      <c r="E246" s="124"/>
      <c r="F246" s="124"/>
      <c r="G246" s="124"/>
      <c r="H246" s="124"/>
      <c r="I246" s="124"/>
      <c r="J246" s="124"/>
      <c r="K246" s="124"/>
      <c r="L246" s="128">
        <f t="shared" si="20"/>
        <v>0</v>
      </c>
      <c r="M246" s="131"/>
      <c r="N246" s="132" t="str">
        <f t="shared" si="21"/>
        <v/>
      </c>
      <c r="O246" s="123"/>
      <c r="P246" s="123"/>
      <c r="Q246" s="123"/>
      <c r="R246" s="123"/>
      <c r="S246" s="136"/>
      <c r="T246" s="123"/>
      <c r="U246" s="123"/>
      <c r="V246" s="116" t="str">
        <f t="shared" si="22"/>
        <v/>
      </c>
      <c r="W246" s="137"/>
    </row>
    <row r="247" ht="28.5" customHeight="1" spans="1:23">
      <c r="A247" s="36">
        <v>242</v>
      </c>
      <c r="B247" s="123"/>
      <c r="C247" s="123"/>
      <c r="D247" s="124"/>
      <c r="E247" s="124"/>
      <c r="F247" s="124"/>
      <c r="G247" s="124"/>
      <c r="H247" s="124"/>
      <c r="I247" s="124"/>
      <c r="J247" s="124"/>
      <c r="K247" s="124"/>
      <c r="L247" s="128">
        <f t="shared" si="20"/>
        <v>0</v>
      </c>
      <c r="M247" s="131"/>
      <c r="N247" s="132" t="str">
        <f t="shared" si="21"/>
        <v/>
      </c>
      <c r="O247" s="123"/>
      <c r="P247" s="123"/>
      <c r="Q247" s="123"/>
      <c r="R247" s="123"/>
      <c r="S247" s="136"/>
      <c r="T247" s="123"/>
      <c r="U247" s="123"/>
      <c r="V247" s="116" t="str">
        <f t="shared" si="22"/>
        <v/>
      </c>
      <c r="W247" s="137"/>
    </row>
    <row r="248" ht="28.5" customHeight="1" spans="1:23">
      <c r="A248" s="36">
        <v>243</v>
      </c>
      <c r="B248" s="123"/>
      <c r="C248" s="123"/>
      <c r="D248" s="124"/>
      <c r="E248" s="124"/>
      <c r="F248" s="124"/>
      <c r="G248" s="124"/>
      <c r="H248" s="124"/>
      <c r="I248" s="124"/>
      <c r="J248" s="124"/>
      <c r="K248" s="124"/>
      <c r="L248" s="128">
        <f t="shared" si="20"/>
        <v>0</v>
      </c>
      <c r="M248" s="131"/>
      <c r="N248" s="132" t="str">
        <f t="shared" si="21"/>
        <v/>
      </c>
      <c r="O248" s="123"/>
      <c r="P248" s="123"/>
      <c r="Q248" s="123"/>
      <c r="R248" s="123"/>
      <c r="S248" s="136"/>
      <c r="T248" s="123"/>
      <c r="U248" s="123"/>
      <c r="V248" s="116" t="str">
        <f t="shared" si="22"/>
        <v/>
      </c>
      <c r="W248" s="137"/>
    </row>
    <row r="249" ht="28.5" customHeight="1" spans="1:23">
      <c r="A249" s="36">
        <v>244</v>
      </c>
      <c r="B249" s="123"/>
      <c r="C249" s="123"/>
      <c r="D249" s="124"/>
      <c r="E249" s="124"/>
      <c r="F249" s="124"/>
      <c r="G249" s="124"/>
      <c r="H249" s="124"/>
      <c r="I249" s="124"/>
      <c r="J249" s="124"/>
      <c r="K249" s="124"/>
      <c r="L249" s="128">
        <f t="shared" si="20"/>
        <v>0</v>
      </c>
      <c r="M249" s="131"/>
      <c r="N249" s="132" t="str">
        <f t="shared" si="21"/>
        <v/>
      </c>
      <c r="O249" s="123"/>
      <c r="P249" s="123"/>
      <c r="Q249" s="123"/>
      <c r="R249" s="123"/>
      <c r="S249" s="136"/>
      <c r="T249" s="123"/>
      <c r="U249" s="123"/>
      <c r="V249" s="116" t="str">
        <f t="shared" si="22"/>
        <v/>
      </c>
      <c r="W249" s="137"/>
    </row>
    <row r="250" ht="28.5" customHeight="1" spans="1:23">
      <c r="A250" s="36">
        <v>245</v>
      </c>
      <c r="B250" s="123"/>
      <c r="C250" s="123"/>
      <c r="D250" s="124"/>
      <c r="E250" s="124"/>
      <c r="F250" s="124"/>
      <c r="G250" s="124"/>
      <c r="H250" s="124"/>
      <c r="I250" s="124"/>
      <c r="J250" s="124"/>
      <c r="K250" s="124"/>
      <c r="L250" s="128">
        <f t="shared" si="20"/>
        <v>0</v>
      </c>
      <c r="M250" s="131"/>
      <c r="N250" s="132" t="str">
        <f t="shared" si="21"/>
        <v/>
      </c>
      <c r="O250" s="123"/>
      <c r="P250" s="123"/>
      <c r="Q250" s="123"/>
      <c r="R250" s="123"/>
      <c r="S250" s="136"/>
      <c r="T250" s="123"/>
      <c r="U250" s="123"/>
      <c r="V250" s="116" t="str">
        <f t="shared" si="22"/>
        <v/>
      </c>
      <c r="W250" s="137"/>
    </row>
    <row r="251" ht="28.5" customHeight="1" spans="1:23">
      <c r="A251" s="36">
        <v>246</v>
      </c>
      <c r="B251" s="123"/>
      <c r="C251" s="123"/>
      <c r="D251" s="124"/>
      <c r="E251" s="124"/>
      <c r="F251" s="124"/>
      <c r="G251" s="124"/>
      <c r="H251" s="124"/>
      <c r="I251" s="124"/>
      <c r="J251" s="124"/>
      <c r="K251" s="124"/>
      <c r="L251" s="128">
        <f t="shared" si="20"/>
        <v>0</v>
      </c>
      <c r="M251" s="131"/>
      <c r="N251" s="132" t="str">
        <f t="shared" si="21"/>
        <v/>
      </c>
      <c r="O251" s="123"/>
      <c r="P251" s="123"/>
      <c r="Q251" s="123"/>
      <c r="R251" s="123"/>
      <c r="S251" s="136"/>
      <c r="T251" s="123"/>
      <c r="U251" s="123"/>
      <c r="V251" s="116" t="str">
        <f t="shared" si="22"/>
        <v/>
      </c>
      <c r="W251" s="137"/>
    </row>
    <row r="252" ht="28.5" customHeight="1" spans="1:23">
      <c r="A252" s="36">
        <v>247</v>
      </c>
      <c r="B252" s="123"/>
      <c r="C252" s="123"/>
      <c r="D252" s="124"/>
      <c r="E252" s="124"/>
      <c r="F252" s="124"/>
      <c r="G252" s="124"/>
      <c r="H252" s="124"/>
      <c r="I252" s="124"/>
      <c r="J252" s="124"/>
      <c r="K252" s="124"/>
      <c r="L252" s="128">
        <f t="shared" si="20"/>
        <v>0</v>
      </c>
      <c r="M252" s="131"/>
      <c r="N252" s="132" t="str">
        <f t="shared" si="21"/>
        <v/>
      </c>
      <c r="O252" s="123"/>
      <c r="P252" s="123"/>
      <c r="Q252" s="123"/>
      <c r="R252" s="123"/>
      <c r="S252" s="136"/>
      <c r="T252" s="123"/>
      <c r="U252" s="123"/>
      <c r="V252" s="116" t="str">
        <f t="shared" si="22"/>
        <v/>
      </c>
      <c r="W252" s="137"/>
    </row>
    <row r="253" ht="28.5" customHeight="1" spans="1:23">
      <c r="A253" s="36">
        <v>248</v>
      </c>
      <c r="B253" s="123"/>
      <c r="C253" s="123"/>
      <c r="D253" s="124"/>
      <c r="E253" s="124"/>
      <c r="F253" s="124"/>
      <c r="G253" s="124"/>
      <c r="H253" s="124"/>
      <c r="I253" s="124"/>
      <c r="J253" s="124"/>
      <c r="K253" s="124"/>
      <c r="L253" s="128">
        <f t="shared" si="20"/>
        <v>0</v>
      </c>
      <c r="M253" s="131"/>
      <c r="N253" s="132" t="str">
        <f t="shared" si="21"/>
        <v/>
      </c>
      <c r="O253" s="123"/>
      <c r="P253" s="123"/>
      <c r="Q253" s="123"/>
      <c r="R253" s="123"/>
      <c r="S253" s="136"/>
      <c r="T253" s="123"/>
      <c r="U253" s="123"/>
      <c r="V253" s="116" t="str">
        <f t="shared" si="22"/>
        <v/>
      </c>
      <c r="W253" s="137"/>
    </row>
    <row r="254" ht="28.5" customHeight="1" spans="1:23">
      <c r="A254" s="36">
        <v>249</v>
      </c>
      <c r="B254" s="123"/>
      <c r="C254" s="123"/>
      <c r="D254" s="124"/>
      <c r="E254" s="124"/>
      <c r="F254" s="124"/>
      <c r="G254" s="124"/>
      <c r="H254" s="124"/>
      <c r="I254" s="124"/>
      <c r="J254" s="124"/>
      <c r="K254" s="124"/>
      <c r="L254" s="128">
        <f t="shared" si="20"/>
        <v>0</v>
      </c>
      <c r="M254" s="131"/>
      <c r="N254" s="132" t="str">
        <f t="shared" si="21"/>
        <v/>
      </c>
      <c r="O254" s="123"/>
      <c r="P254" s="123"/>
      <c r="Q254" s="123"/>
      <c r="R254" s="123"/>
      <c r="S254" s="136"/>
      <c r="T254" s="123"/>
      <c r="U254" s="123"/>
      <c r="V254" s="116" t="str">
        <f t="shared" si="22"/>
        <v/>
      </c>
      <c r="W254" s="137"/>
    </row>
    <row r="255" ht="28.5" customHeight="1" spans="1:23">
      <c r="A255" s="36">
        <v>250</v>
      </c>
      <c r="B255" s="123"/>
      <c r="C255" s="123"/>
      <c r="D255" s="124"/>
      <c r="E255" s="124"/>
      <c r="F255" s="124"/>
      <c r="G255" s="124"/>
      <c r="H255" s="124"/>
      <c r="I255" s="124"/>
      <c r="J255" s="124"/>
      <c r="K255" s="124"/>
      <c r="L255" s="128">
        <f t="shared" si="20"/>
        <v>0</v>
      </c>
      <c r="M255" s="131"/>
      <c r="N255" s="132" t="str">
        <f t="shared" si="21"/>
        <v/>
      </c>
      <c r="O255" s="123"/>
      <c r="P255" s="123"/>
      <c r="Q255" s="123"/>
      <c r="R255" s="123"/>
      <c r="S255" s="136"/>
      <c r="T255" s="123"/>
      <c r="U255" s="123"/>
      <c r="V255" s="116" t="str">
        <f t="shared" si="22"/>
        <v/>
      </c>
      <c r="W255" s="137"/>
    </row>
    <row r="256" ht="28.5" customHeight="1" spans="1:23">
      <c r="A256" s="36">
        <v>251</v>
      </c>
      <c r="B256" s="123"/>
      <c r="C256" s="123"/>
      <c r="D256" s="124"/>
      <c r="E256" s="124"/>
      <c r="F256" s="124"/>
      <c r="G256" s="124"/>
      <c r="H256" s="124"/>
      <c r="I256" s="124"/>
      <c r="J256" s="124"/>
      <c r="K256" s="124"/>
      <c r="L256" s="128">
        <f t="shared" si="20"/>
        <v>0</v>
      </c>
      <c r="M256" s="131"/>
      <c r="N256" s="132" t="str">
        <f t="shared" si="21"/>
        <v/>
      </c>
      <c r="O256" s="123"/>
      <c r="P256" s="123"/>
      <c r="Q256" s="123"/>
      <c r="R256" s="123"/>
      <c r="S256" s="136"/>
      <c r="T256" s="123"/>
      <c r="U256" s="123"/>
      <c r="V256" s="116" t="str">
        <f t="shared" si="22"/>
        <v/>
      </c>
      <c r="W256" s="137"/>
    </row>
    <row r="257" ht="28.5" customHeight="1" spans="1:23">
      <c r="A257" s="36">
        <v>252</v>
      </c>
      <c r="B257" s="123"/>
      <c r="C257" s="123"/>
      <c r="D257" s="124"/>
      <c r="E257" s="124"/>
      <c r="F257" s="124"/>
      <c r="G257" s="124"/>
      <c r="H257" s="124"/>
      <c r="I257" s="124"/>
      <c r="J257" s="124"/>
      <c r="K257" s="124"/>
      <c r="L257" s="128">
        <f t="shared" si="20"/>
        <v>0</v>
      </c>
      <c r="M257" s="131"/>
      <c r="N257" s="132" t="str">
        <f t="shared" si="21"/>
        <v/>
      </c>
      <c r="O257" s="123"/>
      <c r="P257" s="123"/>
      <c r="Q257" s="123"/>
      <c r="R257" s="123"/>
      <c r="S257" s="136"/>
      <c r="T257" s="123"/>
      <c r="U257" s="123"/>
      <c r="V257" s="116" t="str">
        <f t="shared" si="22"/>
        <v/>
      </c>
      <c r="W257" s="137"/>
    </row>
    <row r="258" ht="28.5" customHeight="1" spans="1:23">
      <c r="A258" s="36">
        <v>253</v>
      </c>
      <c r="B258" s="123"/>
      <c r="C258" s="123"/>
      <c r="D258" s="124"/>
      <c r="E258" s="124"/>
      <c r="F258" s="124"/>
      <c r="G258" s="124"/>
      <c r="H258" s="124"/>
      <c r="I258" s="124"/>
      <c r="J258" s="124"/>
      <c r="K258" s="124"/>
      <c r="L258" s="128">
        <f t="shared" si="20"/>
        <v>0</v>
      </c>
      <c r="M258" s="131"/>
      <c r="N258" s="132" t="str">
        <f t="shared" si="21"/>
        <v/>
      </c>
      <c r="O258" s="123"/>
      <c r="P258" s="123"/>
      <c r="Q258" s="123"/>
      <c r="R258" s="123"/>
      <c r="S258" s="136"/>
      <c r="T258" s="123"/>
      <c r="U258" s="123"/>
      <c r="V258" s="116" t="str">
        <f t="shared" si="22"/>
        <v/>
      </c>
      <c r="W258" s="137"/>
    </row>
    <row r="259" ht="28.5" customHeight="1" spans="1:23">
      <c r="A259" s="36">
        <v>254</v>
      </c>
      <c r="B259" s="123"/>
      <c r="C259" s="123"/>
      <c r="D259" s="124"/>
      <c r="E259" s="124"/>
      <c r="F259" s="124"/>
      <c r="G259" s="124"/>
      <c r="H259" s="124"/>
      <c r="I259" s="124"/>
      <c r="J259" s="124"/>
      <c r="K259" s="124"/>
      <c r="L259" s="128">
        <f t="shared" si="20"/>
        <v>0</v>
      </c>
      <c r="M259" s="131"/>
      <c r="N259" s="132" t="str">
        <f t="shared" si="21"/>
        <v/>
      </c>
      <c r="O259" s="123"/>
      <c r="P259" s="123"/>
      <c r="Q259" s="123"/>
      <c r="R259" s="123"/>
      <c r="S259" s="136"/>
      <c r="T259" s="123"/>
      <c r="U259" s="123"/>
      <c r="V259" s="116" t="str">
        <f t="shared" si="22"/>
        <v/>
      </c>
      <c r="W259" s="137"/>
    </row>
    <row r="260" ht="28.5" customHeight="1" spans="1:23">
      <c r="A260" s="36">
        <v>255</v>
      </c>
      <c r="B260" s="123"/>
      <c r="C260" s="123"/>
      <c r="D260" s="124"/>
      <c r="E260" s="124"/>
      <c r="F260" s="124"/>
      <c r="G260" s="124"/>
      <c r="H260" s="124"/>
      <c r="I260" s="124"/>
      <c r="J260" s="124"/>
      <c r="K260" s="124"/>
      <c r="L260" s="128">
        <f t="shared" si="20"/>
        <v>0</v>
      </c>
      <c r="M260" s="131"/>
      <c r="N260" s="132" t="str">
        <f t="shared" si="21"/>
        <v/>
      </c>
      <c r="O260" s="123"/>
      <c r="P260" s="123"/>
      <c r="Q260" s="123"/>
      <c r="R260" s="123"/>
      <c r="S260" s="136"/>
      <c r="T260" s="123"/>
      <c r="U260" s="123"/>
      <c r="V260" s="116" t="str">
        <f t="shared" si="22"/>
        <v/>
      </c>
      <c r="W260" s="137"/>
    </row>
    <row r="261" ht="28.5" customHeight="1" spans="1:23">
      <c r="A261" s="36">
        <v>256</v>
      </c>
      <c r="B261" s="123"/>
      <c r="C261" s="123"/>
      <c r="D261" s="124"/>
      <c r="E261" s="124"/>
      <c r="F261" s="124"/>
      <c r="G261" s="124"/>
      <c r="H261" s="124"/>
      <c r="I261" s="124"/>
      <c r="J261" s="124"/>
      <c r="K261" s="124"/>
      <c r="L261" s="128">
        <f t="shared" si="20"/>
        <v>0</v>
      </c>
      <c r="M261" s="131"/>
      <c r="N261" s="132" t="str">
        <f t="shared" si="21"/>
        <v/>
      </c>
      <c r="O261" s="123"/>
      <c r="P261" s="123"/>
      <c r="Q261" s="123"/>
      <c r="R261" s="123"/>
      <c r="S261" s="136"/>
      <c r="T261" s="123"/>
      <c r="U261" s="123"/>
      <c r="V261" s="116" t="str">
        <f t="shared" si="22"/>
        <v/>
      </c>
      <c r="W261" s="137"/>
    </row>
    <row r="262" ht="28.5" customHeight="1" spans="1:23">
      <c r="A262" s="36">
        <v>257</v>
      </c>
      <c r="B262" s="123"/>
      <c r="C262" s="123"/>
      <c r="D262" s="124"/>
      <c r="E262" s="124"/>
      <c r="F262" s="124"/>
      <c r="G262" s="124"/>
      <c r="H262" s="124"/>
      <c r="I262" s="124"/>
      <c r="J262" s="124"/>
      <c r="K262" s="124"/>
      <c r="L262" s="128">
        <f t="shared" si="20"/>
        <v>0</v>
      </c>
      <c r="M262" s="131"/>
      <c r="N262" s="132" t="str">
        <f t="shared" si="21"/>
        <v/>
      </c>
      <c r="O262" s="123"/>
      <c r="P262" s="123"/>
      <c r="Q262" s="123"/>
      <c r="R262" s="123"/>
      <c r="S262" s="136"/>
      <c r="T262" s="123"/>
      <c r="U262" s="123"/>
      <c r="V262" s="116" t="str">
        <f t="shared" si="22"/>
        <v/>
      </c>
      <c r="W262" s="137"/>
    </row>
    <row r="263" ht="28.5" customHeight="1" spans="1:23">
      <c r="A263" s="36">
        <v>258</v>
      </c>
      <c r="B263" s="123"/>
      <c r="C263" s="123"/>
      <c r="D263" s="124"/>
      <c r="E263" s="124"/>
      <c r="F263" s="124"/>
      <c r="G263" s="124"/>
      <c r="H263" s="124"/>
      <c r="I263" s="124"/>
      <c r="J263" s="124"/>
      <c r="K263" s="124"/>
      <c r="L263" s="128">
        <f t="shared" si="20"/>
        <v>0</v>
      </c>
      <c r="M263" s="131"/>
      <c r="N263" s="132" t="str">
        <f t="shared" si="21"/>
        <v/>
      </c>
      <c r="O263" s="123"/>
      <c r="P263" s="123"/>
      <c r="Q263" s="123"/>
      <c r="R263" s="123"/>
      <c r="S263" s="136"/>
      <c r="T263" s="123"/>
      <c r="U263" s="123"/>
      <c r="V263" s="116" t="str">
        <f t="shared" si="22"/>
        <v/>
      </c>
      <c r="W263" s="137"/>
    </row>
    <row r="264" ht="28.5" customHeight="1" spans="1:23">
      <c r="A264" s="36">
        <v>259</v>
      </c>
      <c r="B264" s="123"/>
      <c r="C264" s="123"/>
      <c r="D264" s="124"/>
      <c r="E264" s="124"/>
      <c r="F264" s="124"/>
      <c r="G264" s="124"/>
      <c r="H264" s="124"/>
      <c r="I264" s="124"/>
      <c r="J264" s="124"/>
      <c r="K264" s="124"/>
      <c r="L264" s="128">
        <f t="shared" si="20"/>
        <v>0</v>
      </c>
      <c r="M264" s="131"/>
      <c r="N264" s="132" t="str">
        <f t="shared" si="21"/>
        <v/>
      </c>
      <c r="O264" s="123"/>
      <c r="P264" s="123"/>
      <c r="Q264" s="123"/>
      <c r="R264" s="123"/>
      <c r="S264" s="136"/>
      <c r="T264" s="123"/>
      <c r="U264" s="123"/>
      <c r="V264" s="116" t="str">
        <f t="shared" si="22"/>
        <v/>
      </c>
      <c r="W264" s="137"/>
    </row>
    <row r="265" ht="28.5" customHeight="1" spans="1:23">
      <c r="A265" s="36">
        <v>260</v>
      </c>
      <c r="B265" s="123"/>
      <c r="C265" s="123"/>
      <c r="D265" s="124"/>
      <c r="E265" s="124"/>
      <c r="F265" s="124"/>
      <c r="G265" s="124"/>
      <c r="H265" s="124"/>
      <c r="I265" s="124"/>
      <c r="J265" s="124"/>
      <c r="K265" s="124"/>
      <c r="L265" s="128">
        <f t="shared" ref="L265:L296" si="23">H265*J265+K265</f>
        <v>0</v>
      </c>
      <c r="M265" s="131"/>
      <c r="N265" s="132" t="str">
        <f t="shared" ref="N265:N296" si="24">IFERROR(L265/M265,"")</f>
        <v/>
      </c>
      <c r="O265" s="123"/>
      <c r="P265" s="123"/>
      <c r="Q265" s="123"/>
      <c r="R265" s="123"/>
      <c r="S265" s="136"/>
      <c r="T265" s="123"/>
      <c r="U265" s="123"/>
      <c r="V265" s="116" t="str">
        <f t="shared" ref="V265:V296" si="25">IFERROR((S265*U265/T265),"")</f>
        <v/>
      </c>
      <c r="W265" s="137"/>
    </row>
    <row r="266" ht="28.5" customHeight="1" spans="1:23">
      <c r="A266" s="36">
        <v>261</v>
      </c>
      <c r="B266" s="123"/>
      <c r="C266" s="123"/>
      <c r="D266" s="124"/>
      <c r="E266" s="124"/>
      <c r="F266" s="124"/>
      <c r="G266" s="124"/>
      <c r="H266" s="124"/>
      <c r="I266" s="124"/>
      <c r="J266" s="124"/>
      <c r="K266" s="124"/>
      <c r="L266" s="128">
        <f t="shared" si="23"/>
        <v>0</v>
      </c>
      <c r="M266" s="131"/>
      <c r="N266" s="132" t="str">
        <f t="shared" si="24"/>
        <v/>
      </c>
      <c r="O266" s="123"/>
      <c r="P266" s="123"/>
      <c r="Q266" s="123"/>
      <c r="R266" s="123"/>
      <c r="S266" s="136"/>
      <c r="T266" s="123"/>
      <c r="U266" s="123"/>
      <c r="V266" s="116" t="str">
        <f t="shared" si="25"/>
        <v/>
      </c>
      <c r="W266" s="137"/>
    </row>
    <row r="267" ht="28.5" customHeight="1" spans="1:23">
      <c r="A267" s="36">
        <v>262</v>
      </c>
      <c r="B267" s="123"/>
      <c r="C267" s="123"/>
      <c r="D267" s="124"/>
      <c r="E267" s="124"/>
      <c r="F267" s="124"/>
      <c r="G267" s="124"/>
      <c r="H267" s="124"/>
      <c r="I267" s="124"/>
      <c r="J267" s="124"/>
      <c r="K267" s="124"/>
      <c r="L267" s="128">
        <f t="shared" si="23"/>
        <v>0</v>
      </c>
      <c r="M267" s="131"/>
      <c r="N267" s="132" t="str">
        <f t="shared" si="24"/>
        <v/>
      </c>
      <c r="O267" s="123"/>
      <c r="P267" s="123"/>
      <c r="Q267" s="123"/>
      <c r="R267" s="123"/>
      <c r="S267" s="136"/>
      <c r="T267" s="123"/>
      <c r="U267" s="123"/>
      <c r="V267" s="116" t="str">
        <f t="shared" si="25"/>
        <v/>
      </c>
      <c r="W267" s="137"/>
    </row>
    <row r="268" ht="28.5" customHeight="1" spans="1:23">
      <c r="A268" s="36">
        <v>263</v>
      </c>
      <c r="B268" s="123"/>
      <c r="C268" s="123"/>
      <c r="D268" s="124"/>
      <c r="E268" s="124"/>
      <c r="F268" s="124"/>
      <c r="G268" s="124"/>
      <c r="H268" s="124"/>
      <c r="I268" s="124"/>
      <c r="J268" s="124"/>
      <c r="K268" s="124"/>
      <c r="L268" s="128">
        <f t="shared" si="23"/>
        <v>0</v>
      </c>
      <c r="M268" s="131"/>
      <c r="N268" s="132" t="str">
        <f t="shared" si="24"/>
        <v/>
      </c>
      <c r="O268" s="123"/>
      <c r="P268" s="123"/>
      <c r="Q268" s="123"/>
      <c r="R268" s="123"/>
      <c r="S268" s="136"/>
      <c r="T268" s="123"/>
      <c r="U268" s="123"/>
      <c r="V268" s="116" t="str">
        <f t="shared" si="25"/>
        <v/>
      </c>
      <c r="W268" s="137"/>
    </row>
    <row r="269" ht="28.5" customHeight="1" spans="1:23">
      <c r="A269" s="36">
        <v>264</v>
      </c>
      <c r="B269" s="123"/>
      <c r="C269" s="123"/>
      <c r="D269" s="124"/>
      <c r="E269" s="124"/>
      <c r="F269" s="124"/>
      <c r="G269" s="124"/>
      <c r="H269" s="124"/>
      <c r="I269" s="124"/>
      <c r="J269" s="124"/>
      <c r="K269" s="124"/>
      <c r="L269" s="128">
        <f t="shared" si="23"/>
        <v>0</v>
      </c>
      <c r="M269" s="131"/>
      <c r="N269" s="132" t="str">
        <f t="shared" si="24"/>
        <v/>
      </c>
      <c r="O269" s="123"/>
      <c r="P269" s="123"/>
      <c r="Q269" s="123"/>
      <c r="R269" s="123"/>
      <c r="S269" s="136"/>
      <c r="T269" s="123"/>
      <c r="U269" s="123"/>
      <c r="V269" s="116" t="str">
        <f t="shared" si="25"/>
        <v/>
      </c>
      <c r="W269" s="137"/>
    </row>
    <row r="270" ht="28.5" customHeight="1" spans="1:23">
      <c r="A270" s="36">
        <v>265</v>
      </c>
      <c r="B270" s="123"/>
      <c r="C270" s="123"/>
      <c r="D270" s="124"/>
      <c r="E270" s="124"/>
      <c r="F270" s="124"/>
      <c r="G270" s="124"/>
      <c r="H270" s="124"/>
      <c r="I270" s="124"/>
      <c r="J270" s="124"/>
      <c r="K270" s="124"/>
      <c r="L270" s="128">
        <f t="shared" si="23"/>
        <v>0</v>
      </c>
      <c r="M270" s="131"/>
      <c r="N270" s="132" t="str">
        <f t="shared" si="24"/>
        <v/>
      </c>
      <c r="O270" s="123"/>
      <c r="P270" s="123"/>
      <c r="Q270" s="123"/>
      <c r="R270" s="123"/>
      <c r="S270" s="136"/>
      <c r="T270" s="123"/>
      <c r="U270" s="123"/>
      <c r="V270" s="116" t="str">
        <f t="shared" si="25"/>
        <v/>
      </c>
      <c r="W270" s="137"/>
    </row>
    <row r="271" ht="28.5" customHeight="1" spans="1:23">
      <c r="A271" s="36">
        <v>266</v>
      </c>
      <c r="B271" s="123"/>
      <c r="C271" s="123"/>
      <c r="D271" s="124"/>
      <c r="E271" s="124"/>
      <c r="F271" s="124"/>
      <c r="G271" s="124"/>
      <c r="H271" s="124"/>
      <c r="I271" s="124"/>
      <c r="J271" s="124"/>
      <c r="K271" s="124"/>
      <c r="L271" s="128">
        <f t="shared" si="23"/>
        <v>0</v>
      </c>
      <c r="M271" s="131"/>
      <c r="N271" s="132" t="str">
        <f t="shared" si="24"/>
        <v/>
      </c>
      <c r="O271" s="123"/>
      <c r="P271" s="123"/>
      <c r="Q271" s="123"/>
      <c r="R271" s="123"/>
      <c r="S271" s="136"/>
      <c r="T271" s="123"/>
      <c r="U271" s="123"/>
      <c r="V271" s="116" t="str">
        <f t="shared" si="25"/>
        <v/>
      </c>
      <c r="W271" s="137"/>
    </row>
    <row r="272" ht="28.5" customHeight="1" spans="1:23">
      <c r="A272" s="36">
        <v>267</v>
      </c>
      <c r="B272" s="123"/>
      <c r="C272" s="123"/>
      <c r="D272" s="124"/>
      <c r="E272" s="124"/>
      <c r="F272" s="124"/>
      <c r="G272" s="124"/>
      <c r="H272" s="124"/>
      <c r="I272" s="124"/>
      <c r="J272" s="124"/>
      <c r="K272" s="124"/>
      <c r="L272" s="128">
        <f t="shared" si="23"/>
        <v>0</v>
      </c>
      <c r="M272" s="131"/>
      <c r="N272" s="132" t="str">
        <f t="shared" si="24"/>
        <v/>
      </c>
      <c r="O272" s="123"/>
      <c r="P272" s="123"/>
      <c r="Q272" s="123"/>
      <c r="R272" s="123"/>
      <c r="S272" s="136"/>
      <c r="T272" s="123"/>
      <c r="U272" s="123"/>
      <c r="V272" s="116" t="str">
        <f t="shared" si="25"/>
        <v/>
      </c>
      <c r="W272" s="137"/>
    </row>
    <row r="273" ht="28.5" customHeight="1" spans="1:23">
      <c r="A273" s="36">
        <v>268</v>
      </c>
      <c r="B273" s="123"/>
      <c r="C273" s="123"/>
      <c r="D273" s="124"/>
      <c r="E273" s="124"/>
      <c r="F273" s="124"/>
      <c r="G273" s="124"/>
      <c r="H273" s="124"/>
      <c r="I273" s="124"/>
      <c r="J273" s="124"/>
      <c r="K273" s="124"/>
      <c r="L273" s="128">
        <f t="shared" si="23"/>
        <v>0</v>
      </c>
      <c r="M273" s="131"/>
      <c r="N273" s="132" t="str">
        <f t="shared" si="24"/>
        <v/>
      </c>
      <c r="O273" s="123"/>
      <c r="P273" s="123"/>
      <c r="Q273" s="123"/>
      <c r="R273" s="123"/>
      <c r="S273" s="136"/>
      <c r="T273" s="123"/>
      <c r="U273" s="123"/>
      <c r="V273" s="116" t="str">
        <f t="shared" si="25"/>
        <v/>
      </c>
      <c r="W273" s="137"/>
    </row>
    <row r="274" ht="28.5" customHeight="1" spans="1:23">
      <c r="A274" s="36">
        <v>269</v>
      </c>
      <c r="B274" s="123"/>
      <c r="C274" s="123"/>
      <c r="D274" s="124"/>
      <c r="E274" s="124"/>
      <c r="F274" s="124"/>
      <c r="G274" s="124"/>
      <c r="H274" s="124"/>
      <c r="I274" s="124"/>
      <c r="J274" s="124"/>
      <c r="K274" s="124"/>
      <c r="L274" s="128">
        <f t="shared" si="23"/>
        <v>0</v>
      </c>
      <c r="M274" s="131"/>
      <c r="N274" s="132" t="str">
        <f t="shared" si="24"/>
        <v/>
      </c>
      <c r="O274" s="123"/>
      <c r="P274" s="123"/>
      <c r="Q274" s="123"/>
      <c r="R274" s="123"/>
      <c r="S274" s="136"/>
      <c r="T274" s="123"/>
      <c r="U274" s="123"/>
      <c r="V274" s="116" t="str">
        <f t="shared" si="25"/>
        <v/>
      </c>
      <c r="W274" s="137"/>
    </row>
    <row r="275" ht="28.5" customHeight="1" spans="1:23">
      <c r="A275" s="36">
        <v>270</v>
      </c>
      <c r="B275" s="123"/>
      <c r="C275" s="123"/>
      <c r="D275" s="124"/>
      <c r="E275" s="124"/>
      <c r="F275" s="124"/>
      <c r="G275" s="124"/>
      <c r="H275" s="124"/>
      <c r="I275" s="124"/>
      <c r="J275" s="124"/>
      <c r="K275" s="124"/>
      <c r="L275" s="128">
        <f t="shared" si="23"/>
        <v>0</v>
      </c>
      <c r="M275" s="131"/>
      <c r="N275" s="132" t="str">
        <f t="shared" si="24"/>
        <v/>
      </c>
      <c r="O275" s="123"/>
      <c r="P275" s="123"/>
      <c r="Q275" s="123"/>
      <c r="R275" s="123"/>
      <c r="S275" s="136"/>
      <c r="T275" s="123"/>
      <c r="U275" s="123"/>
      <c r="V275" s="116" t="str">
        <f t="shared" si="25"/>
        <v/>
      </c>
      <c r="W275" s="137"/>
    </row>
    <row r="276" ht="28.5" customHeight="1" spans="1:23">
      <c r="A276" s="36">
        <v>271</v>
      </c>
      <c r="B276" s="123"/>
      <c r="C276" s="123"/>
      <c r="D276" s="124"/>
      <c r="E276" s="124"/>
      <c r="F276" s="124"/>
      <c r="G276" s="124"/>
      <c r="H276" s="124"/>
      <c r="I276" s="124"/>
      <c r="J276" s="124"/>
      <c r="K276" s="124"/>
      <c r="L276" s="128">
        <f t="shared" si="23"/>
        <v>0</v>
      </c>
      <c r="M276" s="131"/>
      <c r="N276" s="132" t="str">
        <f t="shared" si="24"/>
        <v/>
      </c>
      <c r="O276" s="123"/>
      <c r="P276" s="123"/>
      <c r="Q276" s="123"/>
      <c r="R276" s="123"/>
      <c r="S276" s="136"/>
      <c r="T276" s="123"/>
      <c r="U276" s="123"/>
      <c r="V276" s="116" t="str">
        <f t="shared" si="25"/>
        <v/>
      </c>
      <c r="W276" s="137"/>
    </row>
    <row r="277" ht="28.5" customHeight="1" spans="1:23">
      <c r="A277" s="36">
        <v>272</v>
      </c>
      <c r="B277" s="123"/>
      <c r="C277" s="123"/>
      <c r="D277" s="124"/>
      <c r="E277" s="124"/>
      <c r="F277" s="124"/>
      <c r="G277" s="124"/>
      <c r="H277" s="124"/>
      <c r="I277" s="124"/>
      <c r="J277" s="124"/>
      <c r="K277" s="124"/>
      <c r="L277" s="128">
        <f t="shared" si="23"/>
        <v>0</v>
      </c>
      <c r="M277" s="131"/>
      <c r="N277" s="132" t="str">
        <f t="shared" si="24"/>
        <v/>
      </c>
      <c r="O277" s="123"/>
      <c r="P277" s="123"/>
      <c r="Q277" s="123"/>
      <c r="R277" s="123"/>
      <c r="S277" s="136"/>
      <c r="T277" s="123"/>
      <c r="U277" s="123"/>
      <c r="V277" s="116" t="str">
        <f t="shared" si="25"/>
        <v/>
      </c>
      <c r="W277" s="137"/>
    </row>
    <row r="278" ht="28.5" customHeight="1" spans="1:23">
      <c r="A278" s="36">
        <v>273</v>
      </c>
      <c r="B278" s="123"/>
      <c r="C278" s="123"/>
      <c r="D278" s="124"/>
      <c r="E278" s="124"/>
      <c r="F278" s="124"/>
      <c r="G278" s="124"/>
      <c r="H278" s="124"/>
      <c r="I278" s="124"/>
      <c r="J278" s="124"/>
      <c r="K278" s="124"/>
      <c r="L278" s="128">
        <f t="shared" si="23"/>
        <v>0</v>
      </c>
      <c r="M278" s="131"/>
      <c r="N278" s="132" t="str">
        <f t="shared" si="24"/>
        <v/>
      </c>
      <c r="O278" s="123"/>
      <c r="P278" s="123"/>
      <c r="Q278" s="123"/>
      <c r="R278" s="123"/>
      <c r="S278" s="136"/>
      <c r="T278" s="123"/>
      <c r="U278" s="123"/>
      <c r="V278" s="116" t="str">
        <f t="shared" si="25"/>
        <v/>
      </c>
      <c r="W278" s="137"/>
    </row>
    <row r="279" ht="28.5" customHeight="1" spans="1:23">
      <c r="A279" s="36">
        <v>274</v>
      </c>
      <c r="B279" s="123"/>
      <c r="C279" s="123"/>
      <c r="D279" s="124"/>
      <c r="E279" s="124"/>
      <c r="F279" s="124"/>
      <c r="G279" s="124"/>
      <c r="H279" s="124"/>
      <c r="I279" s="124"/>
      <c r="J279" s="124"/>
      <c r="K279" s="124"/>
      <c r="L279" s="128">
        <f t="shared" si="23"/>
        <v>0</v>
      </c>
      <c r="M279" s="131"/>
      <c r="N279" s="132" t="str">
        <f t="shared" si="24"/>
        <v/>
      </c>
      <c r="O279" s="123"/>
      <c r="P279" s="123"/>
      <c r="Q279" s="123"/>
      <c r="R279" s="123"/>
      <c r="S279" s="136"/>
      <c r="T279" s="123"/>
      <c r="U279" s="123"/>
      <c r="V279" s="116" t="str">
        <f t="shared" si="25"/>
        <v/>
      </c>
      <c r="W279" s="137"/>
    </row>
    <row r="280" ht="28.5" customHeight="1" spans="1:23">
      <c r="A280" s="36">
        <v>275</v>
      </c>
      <c r="B280" s="123"/>
      <c r="C280" s="123"/>
      <c r="D280" s="124"/>
      <c r="E280" s="124"/>
      <c r="F280" s="124"/>
      <c r="G280" s="124"/>
      <c r="H280" s="124"/>
      <c r="I280" s="124"/>
      <c r="J280" s="124"/>
      <c r="K280" s="124"/>
      <c r="L280" s="128">
        <f t="shared" si="23"/>
        <v>0</v>
      </c>
      <c r="M280" s="131"/>
      <c r="N280" s="132" t="str">
        <f t="shared" si="24"/>
        <v/>
      </c>
      <c r="O280" s="123"/>
      <c r="P280" s="123"/>
      <c r="Q280" s="123"/>
      <c r="R280" s="123"/>
      <c r="S280" s="136"/>
      <c r="T280" s="123"/>
      <c r="U280" s="123"/>
      <c r="V280" s="116" t="str">
        <f t="shared" si="25"/>
        <v/>
      </c>
      <c r="W280" s="137"/>
    </row>
    <row r="281" ht="28.5" customHeight="1" spans="1:23">
      <c r="A281" s="36">
        <v>276</v>
      </c>
      <c r="B281" s="123"/>
      <c r="C281" s="123"/>
      <c r="D281" s="124"/>
      <c r="E281" s="124"/>
      <c r="F281" s="124"/>
      <c r="G281" s="124"/>
      <c r="H281" s="124"/>
      <c r="I281" s="124"/>
      <c r="J281" s="124"/>
      <c r="K281" s="124"/>
      <c r="L281" s="128">
        <f t="shared" si="23"/>
        <v>0</v>
      </c>
      <c r="M281" s="131"/>
      <c r="N281" s="132" t="str">
        <f t="shared" si="24"/>
        <v/>
      </c>
      <c r="O281" s="123"/>
      <c r="P281" s="123"/>
      <c r="Q281" s="123"/>
      <c r="R281" s="123"/>
      <c r="S281" s="136"/>
      <c r="T281" s="123"/>
      <c r="U281" s="123"/>
      <c r="V281" s="116" t="str">
        <f t="shared" si="25"/>
        <v/>
      </c>
      <c r="W281" s="137"/>
    </row>
    <row r="282" ht="28.5" customHeight="1" spans="1:23">
      <c r="A282" s="36">
        <v>277</v>
      </c>
      <c r="B282" s="123"/>
      <c r="C282" s="123"/>
      <c r="D282" s="124"/>
      <c r="E282" s="124"/>
      <c r="F282" s="124"/>
      <c r="G282" s="124"/>
      <c r="H282" s="124"/>
      <c r="I282" s="124"/>
      <c r="J282" s="124"/>
      <c r="K282" s="124"/>
      <c r="L282" s="128">
        <f t="shared" si="23"/>
        <v>0</v>
      </c>
      <c r="M282" s="131"/>
      <c r="N282" s="132" t="str">
        <f t="shared" si="24"/>
        <v/>
      </c>
      <c r="O282" s="123"/>
      <c r="P282" s="123"/>
      <c r="Q282" s="123"/>
      <c r="R282" s="123"/>
      <c r="S282" s="136"/>
      <c r="T282" s="123"/>
      <c r="U282" s="123"/>
      <c r="V282" s="116" t="str">
        <f t="shared" si="25"/>
        <v/>
      </c>
      <c r="W282" s="137"/>
    </row>
    <row r="283" ht="28.5" customHeight="1" spans="1:23">
      <c r="A283" s="36">
        <v>278</v>
      </c>
      <c r="B283" s="123"/>
      <c r="C283" s="123"/>
      <c r="D283" s="124"/>
      <c r="E283" s="124"/>
      <c r="F283" s="124"/>
      <c r="G283" s="124"/>
      <c r="H283" s="124"/>
      <c r="I283" s="124"/>
      <c r="J283" s="124"/>
      <c r="K283" s="124"/>
      <c r="L283" s="128">
        <f t="shared" si="23"/>
        <v>0</v>
      </c>
      <c r="M283" s="131"/>
      <c r="N283" s="132" t="str">
        <f t="shared" si="24"/>
        <v/>
      </c>
      <c r="O283" s="123"/>
      <c r="P283" s="123"/>
      <c r="Q283" s="123"/>
      <c r="R283" s="123"/>
      <c r="S283" s="136"/>
      <c r="T283" s="123"/>
      <c r="U283" s="123"/>
      <c r="V283" s="116" t="str">
        <f t="shared" si="25"/>
        <v/>
      </c>
      <c r="W283" s="137"/>
    </row>
    <row r="284" ht="28.5" customHeight="1" spans="1:23">
      <c r="A284" s="36">
        <v>279</v>
      </c>
      <c r="B284" s="123"/>
      <c r="C284" s="123"/>
      <c r="D284" s="124"/>
      <c r="E284" s="124"/>
      <c r="F284" s="124"/>
      <c r="G284" s="124"/>
      <c r="H284" s="124"/>
      <c r="I284" s="124"/>
      <c r="J284" s="124"/>
      <c r="K284" s="124"/>
      <c r="L284" s="128">
        <f t="shared" si="23"/>
        <v>0</v>
      </c>
      <c r="M284" s="131"/>
      <c r="N284" s="132" t="str">
        <f t="shared" si="24"/>
        <v/>
      </c>
      <c r="O284" s="123"/>
      <c r="P284" s="123"/>
      <c r="Q284" s="123"/>
      <c r="R284" s="123"/>
      <c r="S284" s="136"/>
      <c r="T284" s="123"/>
      <c r="U284" s="123"/>
      <c r="V284" s="116" t="str">
        <f t="shared" si="25"/>
        <v/>
      </c>
      <c r="W284" s="137"/>
    </row>
    <row r="285" ht="28.5" customHeight="1" spans="1:23">
      <c r="A285" s="36">
        <v>280</v>
      </c>
      <c r="B285" s="123"/>
      <c r="C285" s="123"/>
      <c r="D285" s="124"/>
      <c r="E285" s="124"/>
      <c r="F285" s="124"/>
      <c r="G285" s="124"/>
      <c r="H285" s="124"/>
      <c r="I285" s="124"/>
      <c r="J285" s="124"/>
      <c r="K285" s="124"/>
      <c r="L285" s="128">
        <f t="shared" si="23"/>
        <v>0</v>
      </c>
      <c r="M285" s="131"/>
      <c r="N285" s="132" t="str">
        <f t="shared" si="24"/>
        <v/>
      </c>
      <c r="O285" s="123"/>
      <c r="P285" s="123"/>
      <c r="Q285" s="123"/>
      <c r="R285" s="123"/>
      <c r="S285" s="136"/>
      <c r="T285" s="123"/>
      <c r="U285" s="123"/>
      <c r="V285" s="116" t="str">
        <f t="shared" si="25"/>
        <v/>
      </c>
      <c r="W285" s="137"/>
    </row>
    <row r="286" ht="28.5" customHeight="1" spans="1:23">
      <c r="A286" s="36">
        <v>281</v>
      </c>
      <c r="B286" s="123"/>
      <c r="C286" s="123"/>
      <c r="D286" s="124"/>
      <c r="E286" s="124"/>
      <c r="F286" s="124"/>
      <c r="G286" s="124"/>
      <c r="H286" s="124"/>
      <c r="I286" s="124"/>
      <c r="J286" s="124"/>
      <c r="K286" s="124"/>
      <c r="L286" s="128">
        <f t="shared" si="23"/>
        <v>0</v>
      </c>
      <c r="M286" s="131"/>
      <c r="N286" s="132" t="str">
        <f t="shared" si="24"/>
        <v/>
      </c>
      <c r="O286" s="123"/>
      <c r="P286" s="123"/>
      <c r="Q286" s="123"/>
      <c r="R286" s="123"/>
      <c r="S286" s="136"/>
      <c r="T286" s="123"/>
      <c r="U286" s="123"/>
      <c r="V286" s="116" t="str">
        <f t="shared" si="25"/>
        <v/>
      </c>
      <c r="W286" s="137"/>
    </row>
    <row r="287" ht="28.5" customHeight="1" spans="1:23">
      <c r="A287" s="36">
        <v>282</v>
      </c>
      <c r="B287" s="123"/>
      <c r="C287" s="123"/>
      <c r="D287" s="124"/>
      <c r="E287" s="124"/>
      <c r="F287" s="124"/>
      <c r="G287" s="124"/>
      <c r="H287" s="124"/>
      <c r="I287" s="124"/>
      <c r="J287" s="124"/>
      <c r="K287" s="124"/>
      <c r="L287" s="128">
        <f t="shared" si="23"/>
        <v>0</v>
      </c>
      <c r="M287" s="131"/>
      <c r="N287" s="132" t="str">
        <f t="shared" si="24"/>
        <v/>
      </c>
      <c r="O287" s="123"/>
      <c r="P287" s="123"/>
      <c r="Q287" s="123"/>
      <c r="R287" s="123"/>
      <c r="S287" s="136"/>
      <c r="T287" s="123"/>
      <c r="U287" s="123"/>
      <c r="V287" s="116" t="str">
        <f t="shared" si="25"/>
        <v/>
      </c>
      <c r="W287" s="137"/>
    </row>
    <row r="288" ht="28.5" customHeight="1" spans="1:23">
      <c r="A288" s="36">
        <v>283</v>
      </c>
      <c r="B288" s="123"/>
      <c r="C288" s="123"/>
      <c r="D288" s="124"/>
      <c r="E288" s="124"/>
      <c r="F288" s="124"/>
      <c r="G288" s="124"/>
      <c r="H288" s="124"/>
      <c r="I288" s="124"/>
      <c r="J288" s="124"/>
      <c r="K288" s="124"/>
      <c r="L288" s="128">
        <f t="shared" si="23"/>
        <v>0</v>
      </c>
      <c r="M288" s="131"/>
      <c r="N288" s="132" t="str">
        <f t="shared" si="24"/>
        <v/>
      </c>
      <c r="O288" s="123"/>
      <c r="P288" s="123"/>
      <c r="Q288" s="123"/>
      <c r="R288" s="123"/>
      <c r="S288" s="136"/>
      <c r="T288" s="123"/>
      <c r="U288" s="123"/>
      <c r="V288" s="116" t="str">
        <f t="shared" si="25"/>
        <v/>
      </c>
      <c r="W288" s="137"/>
    </row>
    <row r="289" ht="28.5" customHeight="1" spans="1:23">
      <c r="A289" s="36">
        <v>284</v>
      </c>
      <c r="B289" s="123"/>
      <c r="C289" s="123"/>
      <c r="D289" s="124"/>
      <c r="E289" s="124"/>
      <c r="F289" s="124"/>
      <c r="G289" s="124"/>
      <c r="H289" s="124"/>
      <c r="I289" s="124"/>
      <c r="J289" s="124"/>
      <c r="K289" s="124"/>
      <c r="L289" s="128">
        <f t="shared" si="23"/>
        <v>0</v>
      </c>
      <c r="M289" s="131"/>
      <c r="N289" s="132" t="str">
        <f t="shared" si="24"/>
        <v/>
      </c>
      <c r="O289" s="123"/>
      <c r="P289" s="123"/>
      <c r="Q289" s="123"/>
      <c r="R289" s="123"/>
      <c r="S289" s="136"/>
      <c r="T289" s="123"/>
      <c r="U289" s="123"/>
      <c r="V289" s="116" t="str">
        <f t="shared" si="25"/>
        <v/>
      </c>
      <c r="W289" s="137"/>
    </row>
    <row r="290" ht="28.5" customHeight="1" spans="1:23">
      <c r="A290" s="36">
        <v>285</v>
      </c>
      <c r="B290" s="123"/>
      <c r="C290" s="123"/>
      <c r="D290" s="124"/>
      <c r="E290" s="124"/>
      <c r="F290" s="124"/>
      <c r="G290" s="124"/>
      <c r="H290" s="124"/>
      <c r="I290" s="124"/>
      <c r="J290" s="124"/>
      <c r="K290" s="124"/>
      <c r="L290" s="128">
        <f t="shared" si="23"/>
        <v>0</v>
      </c>
      <c r="M290" s="131"/>
      <c r="N290" s="132" t="str">
        <f t="shared" si="24"/>
        <v/>
      </c>
      <c r="O290" s="123"/>
      <c r="P290" s="123"/>
      <c r="Q290" s="123"/>
      <c r="R290" s="123"/>
      <c r="S290" s="136"/>
      <c r="T290" s="123"/>
      <c r="U290" s="123"/>
      <c r="V290" s="116" t="str">
        <f t="shared" si="25"/>
        <v/>
      </c>
      <c r="W290" s="137"/>
    </row>
    <row r="291" ht="28.5" customHeight="1" spans="1:23">
      <c r="A291" s="36">
        <v>286</v>
      </c>
      <c r="B291" s="123"/>
      <c r="C291" s="123"/>
      <c r="D291" s="124"/>
      <c r="E291" s="124"/>
      <c r="F291" s="124"/>
      <c r="G291" s="124"/>
      <c r="H291" s="124"/>
      <c r="I291" s="124"/>
      <c r="J291" s="124"/>
      <c r="K291" s="124"/>
      <c r="L291" s="128">
        <f t="shared" si="23"/>
        <v>0</v>
      </c>
      <c r="M291" s="131"/>
      <c r="N291" s="132" t="str">
        <f t="shared" si="24"/>
        <v/>
      </c>
      <c r="O291" s="123"/>
      <c r="P291" s="123"/>
      <c r="Q291" s="123"/>
      <c r="R291" s="123"/>
      <c r="S291" s="136"/>
      <c r="T291" s="123"/>
      <c r="U291" s="123"/>
      <c r="V291" s="116" t="str">
        <f t="shared" si="25"/>
        <v/>
      </c>
      <c r="W291" s="137"/>
    </row>
    <row r="292" ht="28.5" customHeight="1" spans="1:23">
      <c r="A292" s="36">
        <v>287</v>
      </c>
      <c r="B292" s="123"/>
      <c r="C292" s="123"/>
      <c r="D292" s="124"/>
      <c r="E292" s="124"/>
      <c r="F292" s="124"/>
      <c r="G292" s="124"/>
      <c r="H292" s="124"/>
      <c r="I292" s="124"/>
      <c r="J292" s="124"/>
      <c r="K292" s="124"/>
      <c r="L292" s="128">
        <f t="shared" si="23"/>
        <v>0</v>
      </c>
      <c r="M292" s="131"/>
      <c r="N292" s="132" t="str">
        <f t="shared" si="24"/>
        <v/>
      </c>
      <c r="O292" s="123"/>
      <c r="P292" s="123"/>
      <c r="Q292" s="123"/>
      <c r="R292" s="123"/>
      <c r="S292" s="136"/>
      <c r="T292" s="123"/>
      <c r="U292" s="123"/>
      <c r="V292" s="116" t="str">
        <f t="shared" si="25"/>
        <v/>
      </c>
      <c r="W292" s="137"/>
    </row>
    <row r="293" ht="28.5" customHeight="1" spans="1:23">
      <c r="A293" s="36">
        <v>288</v>
      </c>
      <c r="B293" s="123"/>
      <c r="C293" s="123"/>
      <c r="D293" s="124"/>
      <c r="E293" s="124"/>
      <c r="F293" s="124"/>
      <c r="G293" s="124"/>
      <c r="H293" s="124"/>
      <c r="I293" s="124"/>
      <c r="J293" s="124"/>
      <c r="K293" s="124"/>
      <c r="L293" s="128">
        <f t="shared" si="23"/>
        <v>0</v>
      </c>
      <c r="M293" s="131"/>
      <c r="N293" s="132" t="str">
        <f t="shared" si="24"/>
        <v/>
      </c>
      <c r="O293" s="123"/>
      <c r="P293" s="123"/>
      <c r="Q293" s="123"/>
      <c r="R293" s="123"/>
      <c r="S293" s="136"/>
      <c r="T293" s="123"/>
      <c r="U293" s="123"/>
      <c r="V293" s="116" t="str">
        <f t="shared" si="25"/>
        <v/>
      </c>
      <c r="W293" s="137"/>
    </row>
    <row r="294" ht="28.5" customHeight="1" spans="1:23">
      <c r="A294" s="36">
        <v>289</v>
      </c>
      <c r="B294" s="123"/>
      <c r="C294" s="123"/>
      <c r="D294" s="124"/>
      <c r="E294" s="124"/>
      <c r="F294" s="124"/>
      <c r="G294" s="124"/>
      <c r="H294" s="124"/>
      <c r="I294" s="124"/>
      <c r="J294" s="124"/>
      <c r="K294" s="124"/>
      <c r="L294" s="128">
        <f t="shared" si="23"/>
        <v>0</v>
      </c>
      <c r="M294" s="131"/>
      <c r="N294" s="132" t="str">
        <f t="shared" si="24"/>
        <v/>
      </c>
      <c r="O294" s="123"/>
      <c r="P294" s="123"/>
      <c r="Q294" s="123"/>
      <c r="R294" s="123"/>
      <c r="S294" s="136"/>
      <c r="T294" s="123"/>
      <c r="U294" s="123"/>
      <c r="V294" s="116" t="str">
        <f t="shared" si="25"/>
        <v/>
      </c>
      <c r="W294" s="137"/>
    </row>
    <row r="295" ht="28.5" customHeight="1" spans="1:23">
      <c r="A295" s="36">
        <v>290</v>
      </c>
      <c r="B295" s="123"/>
      <c r="C295" s="123"/>
      <c r="D295" s="124"/>
      <c r="E295" s="124"/>
      <c r="F295" s="124"/>
      <c r="G295" s="124"/>
      <c r="H295" s="124"/>
      <c r="I295" s="124"/>
      <c r="J295" s="124"/>
      <c r="K295" s="124"/>
      <c r="L295" s="128">
        <f t="shared" si="23"/>
        <v>0</v>
      </c>
      <c r="M295" s="131"/>
      <c r="N295" s="132" t="str">
        <f t="shared" si="24"/>
        <v/>
      </c>
      <c r="O295" s="123"/>
      <c r="P295" s="123"/>
      <c r="Q295" s="123"/>
      <c r="R295" s="123"/>
      <c r="S295" s="136"/>
      <c r="T295" s="123"/>
      <c r="U295" s="123"/>
      <c r="V295" s="116" t="str">
        <f t="shared" si="25"/>
        <v/>
      </c>
      <c r="W295" s="137"/>
    </row>
    <row r="296" ht="28.5" customHeight="1" spans="1:23">
      <c r="A296" s="36">
        <v>291</v>
      </c>
      <c r="B296" s="123"/>
      <c r="C296" s="123"/>
      <c r="D296" s="124"/>
      <c r="E296" s="124"/>
      <c r="F296" s="124"/>
      <c r="G296" s="124"/>
      <c r="H296" s="124"/>
      <c r="I296" s="124"/>
      <c r="J296" s="124"/>
      <c r="K296" s="124"/>
      <c r="L296" s="128">
        <f t="shared" si="23"/>
        <v>0</v>
      </c>
      <c r="M296" s="131"/>
      <c r="N296" s="132" t="str">
        <f t="shared" si="24"/>
        <v/>
      </c>
      <c r="O296" s="123"/>
      <c r="P296" s="123"/>
      <c r="Q296" s="123"/>
      <c r="R296" s="123"/>
      <c r="S296" s="136"/>
      <c r="T296" s="123"/>
      <c r="U296" s="123"/>
      <c r="V296" s="116" t="str">
        <f t="shared" si="25"/>
        <v/>
      </c>
      <c r="W296" s="137"/>
    </row>
    <row r="297" ht="28.5" customHeight="1" spans="1:23">
      <c r="A297" s="36">
        <v>292</v>
      </c>
      <c r="B297" s="123"/>
      <c r="C297" s="123"/>
      <c r="D297" s="124"/>
      <c r="E297" s="124"/>
      <c r="F297" s="124"/>
      <c r="G297" s="124"/>
      <c r="H297" s="124"/>
      <c r="I297" s="124"/>
      <c r="J297" s="124"/>
      <c r="K297" s="124"/>
      <c r="L297" s="128">
        <f t="shared" ref="L297:L305" si="26">H297*J297+K297</f>
        <v>0</v>
      </c>
      <c r="M297" s="131"/>
      <c r="N297" s="132" t="str">
        <f t="shared" ref="N297:N305" si="27">IFERROR(L297/M297,"")</f>
        <v/>
      </c>
      <c r="O297" s="123"/>
      <c r="P297" s="123"/>
      <c r="Q297" s="123"/>
      <c r="R297" s="123"/>
      <c r="S297" s="136"/>
      <c r="T297" s="123"/>
      <c r="U297" s="123"/>
      <c r="V297" s="116" t="str">
        <f t="shared" ref="V297:V305" si="28">IFERROR((S297*U297/T297),"")</f>
        <v/>
      </c>
      <c r="W297" s="137"/>
    </row>
    <row r="298" ht="28.5" customHeight="1" spans="1:23">
      <c r="A298" s="36">
        <v>293</v>
      </c>
      <c r="B298" s="123"/>
      <c r="C298" s="123"/>
      <c r="D298" s="124"/>
      <c r="E298" s="124"/>
      <c r="F298" s="124"/>
      <c r="G298" s="124"/>
      <c r="H298" s="124"/>
      <c r="I298" s="124"/>
      <c r="J298" s="124"/>
      <c r="K298" s="124"/>
      <c r="L298" s="128">
        <f t="shared" si="26"/>
        <v>0</v>
      </c>
      <c r="M298" s="131"/>
      <c r="N298" s="132" t="str">
        <f t="shared" si="27"/>
        <v/>
      </c>
      <c r="O298" s="123"/>
      <c r="P298" s="123"/>
      <c r="Q298" s="123"/>
      <c r="R298" s="123"/>
      <c r="S298" s="136"/>
      <c r="T298" s="123"/>
      <c r="U298" s="123"/>
      <c r="V298" s="116" t="str">
        <f t="shared" si="28"/>
        <v/>
      </c>
      <c r="W298" s="137"/>
    </row>
    <row r="299" ht="28.5" customHeight="1" spans="1:23">
      <c r="A299" s="36">
        <v>294</v>
      </c>
      <c r="B299" s="123"/>
      <c r="C299" s="123"/>
      <c r="D299" s="124"/>
      <c r="E299" s="124"/>
      <c r="F299" s="124"/>
      <c r="G299" s="124"/>
      <c r="H299" s="124"/>
      <c r="I299" s="124"/>
      <c r="J299" s="124"/>
      <c r="K299" s="124"/>
      <c r="L299" s="128">
        <f t="shared" si="26"/>
        <v>0</v>
      </c>
      <c r="M299" s="131"/>
      <c r="N299" s="132" t="str">
        <f t="shared" si="27"/>
        <v/>
      </c>
      <c r="O299" s="123"/>
      <c r="P299" s="123"/>
      <c r="Q299" s="123"/>
      <c r="R299" s="123"/>
      <c r="S299" s="136"/>
      <c r="T299" s="123"/>
      <c r="U299" s="123"/>
      <c r="V299" s="116" t="str">
        <f t="shared" si="28"/>
        <v/>
      </c>
      <c r="W299" s="137"/>
    </row>
    <row r="300" ht="28.5" customHeight="1" spans="1:23">
      <c r="A300" s="36">
        <v>295</v>
      </c>
      <c r="B300" s="123"/>
      <c r="C300" s="123"/>
      <c r="D300" s="124"/>
      <c r="E300" s="124"/>
      <c r="F300" s="124"/>
      <c r="G300" s="124"/>
      <c r="H300" s="124"/>
      <c r="I300" s="124"/>
      <c r="J300" s="124"/>
      <c r="K300" s="124"/>
      <c r="L300" s="128">
        <f t="shared" si="26"/>
        <v>0</v>
      </c>
      <c r="M300" s="131"/>
      <c r="N300" s="132" t="str">
        <f t="shared" si="27"/>
        <v/>
      </c>
      <c r="O300" s="123"/>
      <c r="P300" s="123"/>
      <c r="Q300" s="123"/>
      <c r="R300" s="123"/>
      <c r="S300" s="136"/>
      <c r="T300" s="123"/>
      <c r="U300" s="123"/>
      <c r="V300" s="116" t="str">
        <f t="shared" si="28"/>
        <v/>
      </c>
      <c r="W300" s="137"/>
    </row>
    <row r="301" ht="28.5" customHeight="1" spans="1:23">
      <c r="A301" s="36">
        <v>296</v>
      </c>
      <c r="B301" s="123"/>
      <c r="C301" s="123"/>
      <c r="D301" s="124"/>
      <c r="E301" s="124"/>
      <c r="F301" s="124"/>
      <c r="G301" s="124"/>
      <c r="H301" s="124"/>
      <c r="I301" s="124"/>
      <c r="J301" s="124"/>
      <c r="K301" s="124"/>
      <c r="L301" s="128">
        <f t="shared" si="26"/>
        <v>0</v>
      </c>
      <c r="M301" s="131"/>
      <c r="N301" s="132" t="str">
        <f t="shared" si="27"/>
        <v/>
      </c>
      <c r="O301" s="123"/>
      <c r="P301" s="123"/>
      <c r="Q301" s="123"/>
      <c r="R301" s="123"/>
      <c r="S301" s="136"/>
      <c r="T301" s="123"/>
      <c r="U301" s="123"/>
      <c r="V301" s="116" t="str">
        <f t="shared" si="28"/>
        <v/>
      </c>
      <c r="W301" s="137"/>
    </row>
    <row r="302" ht="28.5" customHeight="1" spans="1:23">
      <c r="A302" s="36">
        <v>297</v>
      </c>
      <c r="B302" s="123"/>
      <c r="C302" s="123"/>
      <c r="D302" s="124"/>
      <c r="E302" s="124"/>
      <c r="F302" s="124"/>
      <c r="G302" s="124"/>
      <c r="H302" s="124"/>
      <c r="I302" s="124"/>
      <c r="J302" s="124"/>
      <c r="K302" s="124"/>
      <c r="L302" s="128">
        <f t="shared" si="26"/>
        <v>0</v>
      </c>
      <c r="M302" s="131"/>
      <c r="N302" s="132" t="str">
        <f t="shared" si="27"/>
        <v/>
      </c>
      <c r="O302" s="123"/>
      <c r="P302" s="123"/>
      <c r="Q302" s="123"/>
      <c r="R302" s="123"/>
      <c r="S302" s="136"/>
      <c r="T302" s="123"/>
      <c r="U302" s="123"/>
      <c r="V302" s="116" t="str">
        <f t="shared" si="28"/>
        <v/>
      </c>
      <c r="W302" s="137"/>
    </row>
    <row r="303" ht="28.5" customHeight="1" spans="1:23">
      <c r="A303" s="36">
        <v>298</v>
      </c>
      <c r="B303" s="123"/>
      <c r="C303" s="123"/>
      <c r="D303" s="124"/>
      <c r="E303" s="124"/>
      <c r="F303" s="124"/>
      <c r="G303" s="124"/>
      <c r="H303" s="124"/>
      <c r="I303" s="124"/>
      <c r="J303" s="124"/>
      <c r="K303" s="124"/>
      <c r="L303" s="128">
        <f t="shared" si="26"/>
        <v>0</v>
      </c>
      <c r="M303" s="131"/>
      <c r="N303" s="132" t="str">
        <f t="shared" si="27"/>
        <v/>
      </c>
      <c r="O303" s="123"/>
      <c r="P303" s="123"/>
      <c r="Q303" s="123"/>
      <c r="R303" s="123"/>
      <c r="S303" s="136"/>
      <c r="T303" s="123"/>
      <c r="U303" s="123"/>
      <c r="V303" s="116" t="str">
        <f t="shared" si="28"/>
        <v/>
      </c>
      <c r="W303" s="137"/>
    </row>
    <row r="304" ht="28.5" customHeight="1" spans="1:23">
      <c r="A304" s="36">
        <v>299</v>
      </c>
      <c r="B304" s="123"/>
      <c r="C304" s="123"/>
      <c r="D304" s="124"/>
      <c r="E304" s="124"/>
      <c r="F304" s="124"/>
      <c r="G304" s="124"/>
      <c r="H304" s="124"/>
      <c r="I304" s="124"/>
      <c r="J304" s="124"/>
      <c r="K304" s="124"/>
      <c r="L304" s="128">
        <f t="shared" si="26"/>
        <v>0</v>
      </c>
      <c r="M304" s="131"/>
      <c r="N304" s="132" t="str">
        <f t="shared" si="27"/>
        <v/>
      </c>
      <c r="O304" s="123"/>
      <c r="P304" s="123"/>
      <c r="Q304" s="123"/>
      <c r="R304" s="123"/>
      <c r="S304" s="136"/>
      <c r="T304" s="123"/>
      <c r="U304" s="123"/>
      <c r="V304" s="116" t="str">
        <f t="shared" si="28"/>
        <v/>
      </c>
      <c r="W304" s="137"/>
    </row>
    <row r="305" ht="28.5" customHeight="1" spans="1:23">
      <c r="A305" s="36">
        <v>300</v>
      </c>
      <c r="B305" s="123"/>
      <c r="C305" s="123"/>
      <c r="D305" s="124"/>
      <c r="E305" s="124"/>
      <c r="F305" s="124"/>
      <c r="G305" s="124"/>
      <c r="H305" s="124"/>
      <c r="I305" s="124"/>
      <c r="J305" s="124"/>
      <c r="K305" s="124"/>
      <c r="L305" s="128">
        <f t="shared" si="26"/>
        <v>0</v>
      </c>
      <c r="M305" s="131"/>
      <c r="N305" s="132" t="str">
        <f t="shared" si="27"/>
        <v/>
      </c>
      <c r="O305" s="123"/>
      <c r="P305" s="123"/>
      <c r="Q305" s="123"/>
      <c r="R305" s="123"/>
      <c r="S305" s="136"/>
      <c r="T305" s="123"/>
      <c r="U305" s="123"/>
      <c r="V305" s="116" t="str">
        <f t="shared" si="28"/>
        <v/>
      </c>
      <c r="W305" s="137"/>
    </row>
    <row r="306" ht="20.15" customHeight="1" spans="1:23">
      <c r="A306" s="138" t="s">
        <v>169</v>
      </c>
      <c r="B306" s="116" t="s">
        <v>170</v>
      </c>
      <c r="C306" s="116" t="s">
        <v>170</v>
      </c>
      <c r="D306" s="116" t="s">
        <v>170</v>
      </c>
      <c r="E306" s="116" t="s">
        <v>170</v>
      </c>
      <c r="F306" s="116" t="s">
        <v>170</v>
      </c>
      <c r="G306" s="116" t="s">
        <v>170</v>
      </c>
      <c r="H306" s="116" t="s">
        <v>170</v>
      </c>
      <c r="I306" s="116" t="s">
        <v>170</v>
      </c>
      <c r="J306" s="116" t="s">
        <v>170</v>
      </c>
      <c r="K306" s="142" t="s">
        <v>170</v>
      </c>
      <c r="L306" s="143">
        <f>SUM(L6:L305)</f>
        <v>0</v>
      </c>
      <c r="M306" s="144" t="s">
        <v>170</v>
      </c>
      <c r="N306" s="142">
        <f>SUM(N6:N305)</f>
        <v>0</v>
      </c>
      <c r="O306" s="116" t="s">
        <v>170</v>
      </c>
      <c r="P306" s="116"/>
      <c r="Q306" s="116" t="s">
        <v>170</v>
      </c>
      <c r="R306" s="116" t="s">
        <v>170</v>
      </c>
      <c r="S306" s="150" t="s">
        <v>170</v>
      </c>
      <c r="T306" s="116" t="s">
        <v>170</v>
      </c>
      <c r="U306" s="116" t="s">
        <v>170</v>
      </c>
      <c r="V306" s="142">
        <f>SUM(V6:V305)</f>
        <v>0</v>
      </c>
      <c r="W306" s="151" t="s">
        <v>170</v>
      </c>
    </row>
    <row r="307" ht="20.15" customHeight="1" spans="1:23">
      <c r="A307" s="139" t="s">
        <v>424</v>
      </c>
      <c r="B307" s="140"/>
      <c r="C307" s="140"/>
      <c r="D307" s="140"/>
      <c r="E307" s="140"/>
      <c r="F307" s="140"/>
      <c r="G307" s="140"/>
      <c r="H307" s="140"/>
      <c r="I307" s="140"/>
      <c r="J307" s="140"/>
      <c r="K307" s="140"/>
      <c r="L307" s="145"/>
      <c r="M307" s="140"/>
      <c r="N307" s="146">
        <f>N306+V306</f>
        <v>0</v>
      </c>
      <c r="O307" s="146"/>
      <c r="P307" s="146"/>
      <c r="Q307" s="146"/>
      <c r="R307" s="146"/>
      <c r="S307" s="146"/>
      <c r="T307" s="146"/>
      <c r="U307" s="146"/>
      <c r="V307" s="146"/>
      <c r="W307" s="152"/>
    </row>
    <row r="308" ht="85" customHeight="1" spans="1:22">
      <c r="A308" s="141" t="s">
        <v>425</v>
      </c>
      <c r="B308" s="141"/>
      <c r="C308" s="141"/>
      <c r="D308" s="141"/>
      <c r="E308" s="141"/>
      <c r="F308" s="141"/>
      <c r="G308" s="141"/>
      <c r="H308" s="141"/>
      <c r="I308" s="141"/>
      <c r="J308" s="141"/>
      <c r="K308" s="141"/>
      <c r="L308" s="147"/>
      <c r="M308" s="141"/>
      <c r="N308" s="141"/>
      <c r="O308" s="141"/>
      <c r="P308" s="141"/>
      <c r="Q308" s="141"/>
      <c r="R308" s="141"/>
      <c r="S308" s="141"/>
      <c r="T308" s="141"/>
      <c r="U308" s="141"/>
      <c r="V308" s="141"/>
    </row>
    <row r="309" spans="1:22">
      <c r="A309" s="42"/>
      <c r="B309" s="42"/>
      <c r="C309" s="42" t="s">
        <v>426</v>
      </c>
      <c r="D309" s="41"/>
      <c r="E309" s="41"/>
      <c r="F309" s="41"/>
      <c r="G309" s="41"/>
      <c r="H309" s="41"/>
      <c r="I309" s="41"/>
      <c r="J309" s="41"/>
      <c r="K309" s="41"/>
      <c r="L309" s="148"/>
      <c r="M309" s="149"/>
      <c r="N309" s="41"/>
      <c r="O309" s="41"/>
      <c r="P309" s="41"/>
      <c r="Q309" s="41"/>
      <c r="R309" s="41"/>
      <c r="S309" s="41"/>
      <c r="T309" s="41"/>
      <c r="U309" s="41"/>
      <c r="V309" s="41"/>
    </row>
  </sheetData>
  <sheetProtection password="CE0A" sheet="1" objects="1"/>
  <mergeCells count="10">
    <mergeCell ref="A1:V1"/>
    <mergeCell ref="D2:N2"/>
    <mergeCell ref="O2:V2"/>
    <mergeCell ref="A307:M307"/>
    <mergeCell ref="N307:W307"/>
    <mergeCell ref="A308:V308"/>
    <mergeCell ref="A2:A3"/>
    <mergeCell ref="B2:B3"/>
    <mergeCell ref="C2:C3"/>
    <mergeCell ref="W2:W3"/>
  </mergeCells>
  <dataValidations count="2">
    <dataValidation type="list" allowBlank="1" showInputMessage="1" showErrorMessage="1" sqref="E305 E4:E104 E105:E304 P4:P5">
      <formula1>"是,否"</formula1>
    </dataValidation>
    <dataValidation type="whole" operator="greaterThanOrEqual" allowBlank="1" showInputMessage="1" showErrorMessage="1" sqref="F305 F4:F104 F105:F304">
      <formula1>1</formula1>
    </dataValidation>
  </dataValidations>
  <pageMargins left="0.7" right="0.7" top="0.75" bottom="0.75" header="0.3" footer="0.3"/>
  <headerFooter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R30"/>
  <sheetViews>
    <sheetView showGridLines="0" showZeros="0" zoomScale="70" zoomScaleNormal="70" topLeftCell="A13" workbookViewId="0">
      <selection activeCell="N47" sqref="N47"/>
    </sheetView>
  </sheetViews>
  <sheetFormatPr defaultColWidth="9" defaultRowHeight="14"/>
  <cols>
    <col min="1" max="1" width="4.09090909090909" style="48" customWidth="1"/>
    <col min="2" max="2" width="11.2727272727273" style="48" customWidth="1"/>
    <col min="3" max="3" width="14.6363636363636" style="48" customWidth="1"/>
    <col min="4" max="4" width="22.7272727272727" style="48" customWidth="1"/>
    <col min="5" max="5" width="16.6363636363636" style="48" customWidth="1"/>
    <col min="6" max="6" width="7.27272727272727" style="48" customWidth="1"/>
    <col min="7" max="7" width="10.9090909090909" style="48" customWidth="1"/>
    <col min="8" max="9" width="12.6363636363636" style="48" customWidth="1"/>
    <col min="10" max="11" width="9" style="48"/>
    <col min="12" max="12" width="10.2727272727273" style="48" customWidth="1"/>
    <col min="13" max="13" width="9" style="48"/>
    <col min="14" max="14" width="7.63636363636364" style="48" customWidth="1"/>
    <col min="15" max="18" width="16.6363636363636" style="48" customWidth="1"/>
    <col min="19" max="16384" width="9" style="48"/>
  </cols>
  <sheetData>
    <row r="1" ht="25" customHeight="1" spans="2:18">
      <c r="B1" s="49" t="s">
        <v>427</v>
      </c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</row>
    <row r="2" ht="26.25" customHeight="1" spans="2:18">
      <c r="B2" s="50" t="s">
        <v>428</v>
      </c>
      <c r="C2" s="50"/>
      <c r="D2" s="50"/>
      <c r="E2" s="50"/>
      <c r="F2" s="51"/>
      <c r="G2" s="50" t="s">
        <v>429</v>
      </c>
      <c r="H2" s="50"/>
      <c r="I2" s="50"/>
      <c r="J2" s="50"/>
      <c r="K2" s="50"/>
      <c r="L2" s="50"/>
      <c r="M2" s="50"/>
      <c r="N2" s="90"/>
      <c r="O2" s="91" t="s">
        <v>430</v>
      </c>
      <c r="P2" s="91"/>
      <c r="Q2" s="91"/>
      <c r="R2" s="91"/>
    </row>
    <row r="3" ht="17" spans="2:18">
      <c r="B3" s="52" t="s">
        <v>431</v>
      </c>
      <c r="C3" s="53"/>
      <c r="D3" s="53"/>
      <c r="E3" s="54"/>
      <c r="F3" s="55"/>
      <c r="G3" s="52" t="s">
        <v>432</v>
      </c>
      <c r="H3" s="56"/>
      <c r="I3" s="56"/>
      <c r="J3" s="56"/>
      <c r="K3" s="56"/>
      <c r="L3" s="56"/>
      <c r="M3" s="92"/>
      <c r="O3" s="52" t="s">
        <v>433</v>
      </c>
      <c r="P3" s="53"/>
      <c r="Q3" s="53"/>
      <c r="R3" s="54"/>
    </row>
    <row r="4" ht="17" spans="2:18">
      <c r="B4" s="57"/>
      <c r="C4" s="58"/>
      <c r="D4" s="58"/>
      <c r="E4" s="59"/>
      <c r="F4" s="55"/>
      <c r="G4" s="60"/>
      <c r="H4" s="61"/>
      <c r="I4" s="61"/>
      <c r="J4" s="61"/>
      <c r="K4" s="61"/>
      <c r="L4" s="61"/>
      <c r="M4" s="93"/>
      <c r="O4" s="57"/>
      <c r="P4" s="58"/>
      <c r="Q4" s="58"/>
      <c r="R4" s="59"/>
    </row>
    <row r="5" ht="17" spans="2:18">
      <c r="B5" s="57"/>
      <c r="C5" s="58"/>
      <c r="D5" s="58"/>
      <c r="E5" s="59"/>
      <c r="F5" s="55"/>
      <c r="G5" s="60"/>
      <c r="H5" s="61"/>
      <c r="I5" s="61"/>
      <c r="J5" s="61"/>
      <c r="K5" s="61"/>
      <c r="L5" s="61"/>
      <c r="M5" s="93"/>
      <c r="O5" s="57"/>
      <c r="P5" s="58"/>
      <c r="Q5" s="58"/>
      <c r="R5" s="59"/>
    </row>
    <row r="6" ht="17" spans="2:18">
      <c r="B6" s="57"/>
      <c r="C6" s="58"/>
      <c r="D6" s="58"/>
      <c r="E6" s="59"/>
      <c r="F6" s="55"/>
      <c r="G6" s="60"/>
      <c r="H6" s="61"/>
      <c r="I6" s="61"/>
      <c r="J6" s="61"/>
      <c r="K6" s="61"/>
      <c r="L6" s="61"/>
      <c r="M6" s="93"/>
      <c r="O6" s="57"/>
      <c r="P6" s="58"/>
      <c r="Q6" s="58"/>
      <c r="R6" s="59"/>
    </row>
    <row r="7" ht="17" spans="2:18">
      <c r="B7" s="57"/>
      <c r="C7" s="58"/>
      <c r="D7" s="58"/>
      <c r="E7" s="59"/>
      <c r="F7" s="55"/>
      <c r="G7" s="60"/>
      <c r="H7" s="61"/>
      <c r="I7" s="61"/>
      <c r="J7" s="61"/>
      <c r="K7" s="61"/>
      <c r="L7" s="61"/>
      <c r="M7" s="93"/>
      <c r="O7" s="57"/>
      <c r="P7" s="58"/>
      <c r="Q7" s="58"/>
      <c r="R7" s="59"/>
    </row>
    <row r="8" ht="17" spans="2:18">
      <c r="B8" s="57"/>
      <c r="C8" s="58"/>
      <c r="D8" s="58"/>
      <c r="E8" s="59"/>
      <c r="F8" s="55"/>
      <c r="G8" s="60"/>
      <c r="H8" s="61"/>
      <c r="I8" s="61"/>
      <c r="J8" s="61"/>
      <c r="K8" s="61"/>
      <c r="L8" s="61"/>
      <c r="M8" s="93"/>
      <c r="O8" s="57"/>
      <c r="P8" s="58"/>
      <c r="Q8" s="58"/>
      <c r="R8" s="59"/>
    </row>
    <row r="9" ht="17" spans="2:18">
      <c r="B9" s="57"/>
      <c r="C9" s="58"/>
      <c r="D9" s="58"/>
      <c r="E9" s="59"/>
      <c r="F9" s="55"/>
      <c r="G9" s="60"/>
      <c r="H9" s="61"/>
      <c r="I9" s="61"/>
      <c r="J9" s="61"/>
      <c r="K9" s="61"/>
      <c r="L9" s="61"/>
      <c r="M9" s="93"/>
      <c r="O9" s="57"/>
      <c r="P9" s="58"/>
      <c r="Q9" s="58"/>
      <c r="R9" s="59"/>
    </row>
    <row r="10" ht="17" spans="2:18">
      <c r="B10" s="57"/>
      <c r="C10" s="58"/>
      <c r="D10" s="58"/>
      <c r="E10" s="59"/>
      <c r="F10" s="55"/>
      <c r="G10" s="60"/>
      <c r="H10" s="61"/>
      <c r="I10" s="61"/>
      <c r="J10" s="61"/>
      <c r="K10" s="61"/>
      <c r="L10" s="61"/>
      <c r="M10" s="93"/>
      <c r="O10" s="57"/>
      <c r="P10" s="58"/>
      <c r="Q10" s="58"/>
      <c r="R10" s="59"/>
    </row>
    <row r="11" ht="17" spans="2:18">
      <c r="B11" s="57"/>
      <c r="C11" s="58"/>
      <c r="D11" s="58"/>
      <c r="E11" s="59"/>
      <c r="F11" s="55"/>
      <c r="G11" s="60"/>
      <c r="H11" s="61"/>
      <c r="I11" s="61"/>
      <c r="J11" s="61"/>
      <c r="K11" s="61"/>
      <c r="L11" s="61"/>
      <c r="M11" s="93"/>
      <c r="O11" s="57"/>
      <c r="P11" s="58"/>
      <c r="Q11" s="58"/>
      <c r="R11" s="59"/>
    </row>
    <row r="12" ht="17" spans="2:18">
      <c r="B12" s="57"/>
      <c r="C12" s="58"/>
      <c r="D12" s="58"/>
      <c r="E12" s="59"/>
      <c r="F12" s="55"/>
      <c r="G12" s="60"/>
      <c r="H12" s="61"/>
      <c r="I12" s="61"/>
      <c r="J12" s="61"/>
      <c r="K12" s="61"/>
      <c r="L12" s="61"/>
      <c r="M12" s="93"/>
      <c r="O12" s="57"/>
      <c r="P12" s="58"/>
      <c r="Q12" s="58"/>
      <c r="R12" s="59"/>
    </row>
    <row r="13" ht="17" spans="2:18">
      <c r="B13" s="57"/>
      <c r="C13" s="58"/>
      <c r="D13" s="58"/>
      <c r="E13" s="59"/>
      <c r="F13" s="55"/>
      <c r="G13" s="60"/>
      <c r="H13" s="61"/>
      <c r="I13" s="61"/>
      <c r="J13" s="61"/>
      <c r="K13" s="61"/>
      <c r="L13" s="61"/>
      <c r="M13" s="93"/>
      <c r="O13" s="57"/>
      <c r="P13" s="58"/>
      <c r="Q13" s="58"/>
      <c r="R13" s="59"/>
    </row>
    <row r="14" ht="17" spans="2:18">
      <c r="B14" s="57"/>
      <c r="C14" s="58"/>
      <c r="D14" s="58"/>
      <c r="E14" s="59"/>
      <c r="F14" s="55"/>
      <c r="G14" s="60"/>
      <c r="H14" s="61"/>
      <c r="I14" s="61"/>
      <c r="J14" s="61"/>
      <c r="K14" s="61"/>
      <c r="L14" s="61"/>
      <c r="M14" s="93"/>
      <c r="O14" s="57"/>
      <c r="P14" s="58"/>
      <c r="Q14" s="58"/>
      <c r="R14" s="59"/>
    </row>
    <row r="15" ht="17" spans="2:18">
      <c r="B15" s="57"/>
      <c r="C15" s="58"/>
      <c r="D15" s="58"/>
      <c r="E15" s="59"/>
      <c r="F15" s="55"/>
      <c r="G15" s="60"/>
      <c r="H15" s="61"/>
      <c r="I15" s="61"/>
      <c r="J15" s="61"/>
      <c r="K15" s="61"/>
      <c r="L15" s="61"/>
      <c r="M15" s="93"/>
      <c r="O15" s="57"/>
      <c r="P15" s="58"/>
      <c r="Q15" s="58"/>
      <c r="R15" s="59"/>
    </row>
    <row r="16" ht="17" spans="2:18">
      <c r="B16" s="57"/>
      <c r="C16" s="58"/>
      <c r="D16" s="58"/>
      <c r="E16" s="59"/>
      <c r="F16" s="55"/>
      <c r="G16" s="60"/>
      <c r="H16" s="61"/>
      <c r="I16" s="61"/>
      <c r="J16" s="61"/>
      <c r="K16" s="61"/>
      <c r="L16" s="61"/>
      <c r="M16" s="93"/>
      <c r="O16" s="57"/>
      <c r="P16" s="58"/>
      <c r="Q16" s="58"/>
      <c r="R16" s="59"/>
    </row>
    <row r="17" ht="17" spans="2:18">
      <c r="B17" s="57"/>
      <c r="C17" s="58"/>
      <c r="D17" s="58"/>
      <c r="E17" s="59"/>
      <c r="F17" s="55"/>
      <c r="G17" s="60"/>
      <c r="H17" s="61"/>
      <c r="I17" s="61"/>
      <c r="J17" s="61"/>
      <c r="K17" s="61"/>
      <c r="L17" s="61"/>
      <c r="M17" s="93"/>
      <c r="O17" s="57"/>
      <c r="P17" s="58"/>
      <c r="Q17" s="58"/>
      <c r="R17" s="59"/>
    </row>
    <row r="18" ht="17" spans="2:18">
      <c r="B18" s="57"/>
      <c r="C18" s="58"/>
      <c r="D18" s="58"/>
      <c r="E18" s="59"/>
      <c r="F18" s="55"/>
      <c r="G18" s="60"/>
      <c r="H18" s="61"/>
      <c r="I18" s="61"/>
      <c r="J18" s="61"/>
      <c r="K18" s="61"/>
      <c r="L18" s="61"/>
      <c r="M18" s="93"/>
      <c r="O18" s="57"/>
      <c r="P18" s="58"/>
      <c r="Q18" s="58"/>
      <c r="R18" s="59"/>
    </row>
    <row r="19" ht="17" spans="2:18">
      <c r="B19" s="57"/>
      <c r="C19" s="58"/>
      <c r="D19" s="58"/>
      <c r="E19" s="59"/>
      <c r="F19" s="55"/>
      <c r="G19" s="60"/>
      <c r="H19" s="61"/>
      <c r="I19" s="61"/>
      <c r="J19" s="61"/>
      <c r="K19" s="61"/>
      <c r="L19" s="61"/>
      <c r="M19" s="93"/>
      <c r="O19" s="57"/>
      <c r="P19" s="58"/>
      <c r="Q19" s="58"/>
      <c r="R19" s="59"/>
    </row>
    <row r="20" ht="17" spans="2:18">
      <c r="B20" s="57"/>
      <c r="C20" s="58"/>
      <c r="D20" s="58"/>
      <c r="E20" s="59"/>
      <c r="F20" s="55"/>
      <c r="G20" s="60"/>
      <c r="H20" s="61"/>
      <c r="I20" s="61"/>
      <c r="J20" s="61"/>
      <c r="K20" s="61"/>
      <c r="L20" s="61"/>
      <c r="M20" s="93"/>
      <c r="O20" s="57"/>
      <c r="P20" s="58"/>
      <c r="Q20" s="58"/>
      <c r="R20" s="59"/>
    </row>
    <row r="21" ht="17" spans="2:18">
      <c r="B21" s="57"/>
      <c r="C21" s="58"/>
      <c r="D21" s="58"/>
      <c r="E21" s="59"/>
      <c r="F21" s="55"/>
      <c r="G21" s="60"/>
      <c r="H21" s="61"/>
      <c r="I21" s="61"/>
      <c r="J21" s="61"/>
      <c r="K21" s="61"/>
      <c r="L21" s="61"/>
      <c r="M21" s="93"/>
      <c r="O21" s="57"/>
      <c r="P21" s="58"/>
      <c r="Q21" s="58"/>
      <c r="R21" s="59"/>
    </row>
    <row r="22" ht="17" spans="2:18">
      <c r="B22" s="57"/>
      <c r="C22" s="58"/>
      <c r="D22" s="58"/>
      <c r="E22" s="59"/>
      <c r="F22" s="55"/>
      <c r="G22" s="60"/>
      <c r="H22" s="61"/>
      <c r="I22" s="61"/>
      <c r="J22" s="61"/>
      <c r="K22" s="61"/>
      <c r="L22" s="61"/>
      <c r="M22" s="93"/>
      <c r="O22" s="57"/>
      <c r="P22" s="58"/>
      <c r="Q22" s="58"/>
      <c r="R22" s="59"/>
    </row>
    <row r="23" ht="17.75" spans="2:18">
      <c r="B23" s="62"/>
      <c r="C23" s="63"/>
      <c r="D23" s="63"/>
      <c r="E23" s="64"/>
      <c r="F23" s="55"/>
      <c r="G23" s="65"/>
      <c r="H23" s="66"/>
      <c r="I23" s="66"/>
      <c r="J23" s="66"/>
      <c r="K23" s="66"/>
      <c r="L23" s="66"/>
      <c r="M23" s="94"/>
      <c r="O23" s="62"/>
      <c r="P23" s="63"/>
      <c r="Q23" s="63"/>
      <c r="R23" s="64"/>
    </row>
    <row r="24" ht="17.75" spans="2:13">
      <c r="B24" s="55"/>
      <c r="C24" s="55"/>
      <c r="D24" s="55"/>
      <c r="E24" s="55"/>
      <c r="F24" s="55"/>
      <c r="G24" s="55"/>
      <c r="H24" s="55"/>
      <c r="I24" s="55"/>
      <c r="J24" s="55"/>
      <c r="K24" s="55"/>
      <c r="L24" s="55"/>
      <c r="M24" s="55"/>
    </row>
    <row r="25" ht="20.15" customHeight="1" spans="2:18">
      <c r="B25" s="67" t="s">
        <v>434</v>
      </c>
      <c r="C25" s="68"/>
      <c r="D25" s="67" t="s">
        <v>435</v>
      </c>
      <c r="E25" s="69">
        <f>C26*C27*C28/10^9</f>
        <v>0</v>
      </c>
      <c r="G25" s="70" t="s">
        <v>436</v>
      </c>
      <c r="H25" s="71" t="s">
        <v>437</v>
      </c>
      <c r="I25" s="95" t="s">
        <v>438</v>
      </c>
      <c r="J25" s="95" t="s">
        <v>439</v>
      </c>
      <c r="K25" s="95"/>
      <c r="L25" s="95"/>
      <c r="M25" s="95" t="s">
        <v>440</v>
      </c>
      <c r="N25" s="95"/>
      <c r="O25" s="95"/>
      <c r="P25" s="95" t="s">
        <v>441</v>
      </c>
      <c r="Q25" s="95"/>
      <c r="R25" s="69" t="s">
        <v>442</v>
      </c>
    </row>
    <row r="26" ht="20.15" customHeight="1" spans="2:18">
      <c r="B26" s="72" t="s">
        <v>443</v>
      </c>
      <c r="C26" s="73"/>
      <c r="D26" s="74" t="s">
        <v>444</v>
      </c>
      <c r="E26" s="75">
        <f>(C26*C27+C26*C28+C27*C28)*2/1000000</f>
        <v>0</v>
      </c>
      <c r="G26" s="76"/>
      <c r="H26" s="77" t="s">
        <v>80</v>
      </c>
      <c r="I26" s="96" t="s">
        <v>445</v>
      </c>
      <c r="J26" s="97">
        <v>4</v>
      </c>
      <c r="K26" s="97"/>
      <c r="L26" s="97"/>
      <c r="M26" s="98">
        <f>40/30</f>
        <v>1.33333333333333</v>
      </c>
      <c r="N26" s="98"/>
      <c r="O26" s="98"/>
      <c r="P26" s="99">
        <f>IFERROR(M26/J26,"0.00")</f>
        <v>0.333333333333333</v>
      </c>
      <c r="Q26" s="99"/>
      <c r="R26" s="105">
        <f>IFERROR(P26+P28,"")</f>
        <v>0.432</v>
      </c>
    </row>
    <row r="27" ht="20.15" customHeight="1" spans="2:18">
      <c r="B27" s="72" t="s">
        <v>446</v>
      </c>
      <c r="C27" s="73"/>
      <c r="D27" s="74" t="s">
        <v>447</v>
      </c>
      <c r="E27" s="78">
        <v>47.5</v>
      </c>
      <c r="G27" s="79" t="s">
        <v>448</v>
      </c>
      <c r="H27" s="80" t="s">
        <v>449</v>
      </c>
      <c r="I27" s="100" t="s">
        <v>450</v>
      </c>
      <c r="J27" s="100" t="s">
        <v>451</v>
      </c>
      <c r="K27" s="100"/>
      <c r="L27" s="100"/>
      <c r="M27" s="100" t="s">
        <v>452</v>
      </c>
      <c r="N27" s="100"/>
      <c r="O27" s="100"/>
      <c r="P27" s="100" t="s">
        <v>453</v>
      </c>
      <c r="Q27" s="100"/>
      <c r="R27" s="106"/>
    </row>
    <row r="28" ht="20.15" customHeight="1" spans="2:18">
      <c r="B28" s="81" t="s">
        <v>454</v>
      </c>
      <c r="C28" s="82"/>
      <c r="D28" s="83" t="s">
        <v>455</v>
      </c>
      <c r="E28" s="84">
        <v>26</v>
      </c>
      <c r="G28" s="85"/>
      <c r="H28" s="86" t="s">
        <v>456</v>
      </c>
      <c r="I28" s="101" t="s">
        <v>457</v>
      </c>
      <c r="J28" s="102">
        <v>30000</v>
      </c>
      <c r="K28" s="102"/>
      <c r="L28" s="102"/>
      <c r="M28" s="103">
        <v>2960</v>
      </c>
      <c r="N28" s="103"/>
      <c r="O28" s="103"/>
      <c r="P28" s="104">
        <f>IFERROR(M28/J28,"0.00")</f>
        <v>0.0986666666666667</v>
      </c>
      <c r="Q28" s="104"/>
      <c r="R28" s="107"/>
    </row>
    <row r="29" ht="42" customHeight="1" spans="2:13">
      <c r="B29" s="87" t="s">
        <v>458</v>
      </c>
      <c r="C29" s="87"/>
      <c r="D29" s="87"/>
      <c r="E29" s="87"/>
      <c r="F29" s="87"/>
      <c r="G29" s="88" t="str">
        <f>IF(E28="","请注意，您还未填写单元格D28中的产品重量!","")</f>
        <v/>
      </c>
      <c r="H29" s="88"/>
      <c r="I29" s="88"/>
      <c r="J29" s="88"/>
      <c r="K29" s="88"/>
      <c r="L29" s="88"/>
      <c r="M29" s="88"/>
    </row>
    <row r="30" s="3" customFormat="1" ht="23" spans="3:17">
      <c r="C30" s="89" t="s">
        <v>459</v>
      </c>
      <c r="D30" s="89"/>
      <c r="H30" s="89" t="s">
        <v>460</v>
      </c>
      <c r="I30" s="89"/>
      <c r="J30" s="89"/>
      <c r="K30" s="89"/>
      <c r="L30" s="89"/>
      <c r="P30" s="89" t="s">
        <v>461</v>
      </c>
      <c r="Q30" s="89"/>
    </row>
  </sheetData>
  <sheetProtection password="CE0A" sheet="1"/>
  <mergeCells count="28">
    <mergeCell ref="B1:R1"/>
    <mergeCell ref="B2:E2"/>
    <mergeCell ref="G2:M2"/>
    <mergeCell ref="O2:R2"/>
    <mergeCell ref="B25:C25"/>
    <mergeCell ref="J25:L25"/>
    <mergeCell ref="M25:O25"/>
    <mergeCell ref="P25:Q25"/>
    <mergeCell ref="J26:L26"/>
    <mergeCell ref="M26:O26"/>
    <mergeCell ref="P26:Q26"/>
    <mergeCell ref="J27:L27"/>
    <mergeCell ref="M27:O27"/>
    <mergeCell ref="P27:Q27"/>
    <mergeCell ref="J28:L28"/>
    <mergeCell ref="M28:O28"/>
    <mergeCell ref="P28:Q28"/>
    <mergeCell ref="B29:F29"/>
    <mergeCell ref="G29:M29"/>
    <mergeCell ref="C30:D30"/>
    <mergeCell ref="H30:L30"/>
    <mergeCell ref="P30:Q30"/>
    <mergeCell ref="G25:G26"/>
    <mergeCell ref="G27:G28"/>
    <mergeCell ref="R26:R28"/>
    <mergeCell ref="B3:E23"/>
    <mergeCell ref="O3:R23"/>
    <mergeCell ref="G3:M23"/>
  </mergeCells>
  <conditionalFormatting sqref="E28">
    <cfRule type="cellIs" dxfId="2" priority="3" operator="equal">
      <formula>0</formula>
    </cfRule>
    <cfRule type="cellIs" dxfId="3" priority="2" operator="equal">
      <formula>0</formula>
    </cfRule>
    <cfRule type="cellIs" dxfId="2" priority="1" operator="equal">
      <formula>0</formula>
    </cfRule>
  </conditionalFormatting>
  <dataValidations count="2">
    <dataValidation type="list" allowBlank="1" showInputMessage="1" showErrorMessage="1" sqref="H26">
      <formula1>"多层包装,单一包装,无包装"</formula1>
    </dataValidation>
    <dataValidation type="list" allowBlank="1" showInputMessage="1" showErrorMessage="1" sqref="H28">
      <formula1>"专用器具,托盘,料斗,其他"</formula1>
    </dataValidation>
  </dataValidations>
  <hyperlinks>
    <hyperlink ref="G29:K29" location="包装明细!D28" display="=IF(E28=&quot;&quot;,&quot;请注意，您还未填写单元格D28中的产品重量!&quot;,&quot;&quot;)"/>
  </hyperlinks>
  <pageMargins left="0.7" right="0.7" top="0.75" bottom="0.75" header="0.3" footer="0.3"/>
  <headerFooter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8"/>
  <sheetViews>
    <sheetView showGridLines="0" showZeros="0" zoomScale="70" zoomScaleNormal="70" workbookViewId="0">
      <selection activeCell="H11" sqref="H11"/>
    </sheetView>
  </sheetViews>
  <sheetFormatPr defaultColWidth="9" defaultRowHeight="14"/>
  <cols>
    <col min="1" max="10" width="18.6363636363636" style="25" customWidth="1"/>
    <col min="11" max="16381" width="9" style="25"/>
    <col min="16384" max="16384" width="9" style="25"/>
  </cols>
  <sheetData>
    <row r="1" ht="23.75" spans="1:10">
      <c r="A1" s="26" t="s">
        <v>462</v>
      </c>
      <c r="B1" s="26"/>
      <c r="C1" s="26"/>
      <c r="D1" s="26"/>
      <c r="E1" s="26"/>
      <c r="F1" s="26"/>
      <c r="G1" s="26"/>
      <c r="H1" s="26"/>
      <c r="I1" s="26"/>
      <c r="J1" s="26"/>
    </row>
    <row r="2" ht="24" customHeight="1" spans="1:10">
      <c r="A2" s="27" t="s">
        <v>463</v>
      </c>
      <c r="B2" s="28" t="s">
        <v>464</v>
      </c>
      <c r="C2" s="29" t="s">
        <v>70</v>
      </c>
      <c r="D2" s="30"/>
      <c r="E2" s="30"/>
      <c r="F2" s="30"/>
      <c r="G2" s="30"/>
      <c r="H2" s="30"/>
      <c r="I2" s="30"/>
      <c r="J2" s="43"/>
    </row>
    <row r="3" ht="24" customHeight="1" spans="1:10">
      <c r="A3" s="31"/>
      <c r="B3" s="32" t="s">
        <v>465</v>
      </c>
      <c r="C3" s="29" t="s">
        <v>466</v>
      </c>
      <c r="D3" s="30"/>
      <c r="E3" s="30"/>
      <c r="F3" s="30"/>
      <c r="G3" s="30"/>
      <c r="H3" s="30"/>
      <c r="I3" s="30"/>
      <c r="J3" s="43"/>
    </row>
    <row r="4" ht="34" customHeight="1" spans="1:10">
      <c r="A4" s="31" t="s">
        <v>467</v>
      </c>
      <c r="B4" s="33" t="s">
        <v>468</v>
      </c>
      <c r="C4" s="32" t="s">
        <v>469</v>
      </c>
      <c r="D4" s="29">
        <v>9.6</v>
      </c>
      <c r="E4" s="32" t="s">
        <v>470</v>
      </c>
      <c r="F4" s="33">
        <v>80</v>
      </c>
      <c r="G4" s="32" t="s">
        <v>471</v>
      </c>
      <c r="H4" s="33">
        <v>50</v>
      </c>
      <c r="I4" s="35" t="s">
        <v>472</v>
      </c>
      <c r="J4" s="44" t="str">
        <f>IFERROR(IFERROR(MIN(ROUNDDOWN(F$4/包装明细!E27,0),ROUNDDOWN(H$4/包装明细!E26,0)),ROUNDDOWN(H$4/包装明细!E$26,0)),"")</f>
        <v/>
      </c>
    </row>
    <row r="5" ht="53.25" customHeight="1" spans="1:10">
      <c r="A5" s="34" t="s">
        <v>1</v>
      </c>
      <c r="B5" s="32" t="s">
        <v>473</v>
      </c>
      <c r="C5" s="32" t="s">
        <v>474</v>
      </c>
      <c r="D5" s="35" t="s">
        <v>475</v>
      </c>
      <c r="E5" s="35" t="s">
        <v>476</v>
      </c>
      <c r="F5" s="35" t="s">
        <v>477</v>
      </c>
      <c r="G5" s="35" t="s">
        <v>478</v>
      </c>
      <c r="H5" s="35" t="s">
        <v>479</v>
      </c>
      <c r="I5" s="35" t="s">
        <v>480</v>
      </c>
      <c r="J5" s="45" t="s">
        <v>481</v>
      </c>
    </row>
    <row r="6" ht="28.5" customHeight="1" spans="1:10">
      <c r="A6" s="36">
        <v>1</v>
      </c>
      <c r="B6" s="33" t="s">
        <v>482</v>
      </c>
      <c r="C6" s="33" t="s">
        <v>483</v>
      </c>
      <c r="D6" s="33">
        <v>250</v>
      </c>
      <c r="E6" s="33">
        <v>2600</v>
      </c>
      <c r="F6" s="33">
        <v>4</v>
      </c>
      <c r="G6" s="33">
        <v>28</v>
      </c>
      <c r="H6" s="37">
        <f t="shared" ref="H6:H15" si="0">IFERROR(E6/D6/$F$4,"")</f>
        <v>0.13</v>
      </c>
      <c r="I6" s="37">
        <f t="shared" ref="I6:I15" si="1">IFERROR(E6/D6/$H$4,"")</f>
        <v>0.208</v>
      </c>
      <c r="J6" s="46">
        <f t="shared" ref="J6:J15" si="2">IFERROR(IF($B$4="公路",IF(OR($D$4="",$F$4="",$H$4=""),"",E6/F6/G6),E6/F6/G6),"")</f>
        <v>23.2142857142857</v>
      </c>
    </row>
    <row r="7" ht="28.5" customHeight="1" spans="1:10">
      <c r="A7" s="36">
        <v>2</v>
      </c>
      <c r="B7" s="33" t="s">
        <v>483</v>
      </c>
      <c r="C7" s="33" t="s">
        <v>484</v>
      </c>
      <c r="D7" s="33">
        <v>1</v>
      </c>
      <c r="E7" s="33">
        <v>3</v>
      </c>
      <c r="F7" s="33">
        <v>1</v>
      </c>
      <c r="G7" s="33">
        <v>1</v>
      </c>
      <c r="H7" s="37">
        <f t="shared" si="0"/>
        <v>0.0375</v>
      </c>
      <c r="I7" s="37">
        <f t="shared" si="1"/>
        <v>0.06</v>
      </c>
      <c r="J7" s="46">
        <f t="shared" si="2"/>
        <v>3</v>
      </c>
    </row>
    <row r="8" ht="28.5" customHeight="1" spans="1:10">
      <c r="A8" s="36">
        <v>3</v>
      </c>
      <c r="B8" s="33"/>
      <c r="C8" s="33"/>
      <c r="D8" s="33"/>
      <c r="E8" s="33"/>
      <c r="F8" s="33"/>
      <c r="G8" s="33"/>
      <c r="H8" s="37" t="str">
        <f t="shared" si="0"/>
        <v/>
      </c>
      <c r="I8" s="37" t="str">
        <f t="shared" si="1"/>
        <v/>
      </c>
      <c r="J8" s="46" t="str">
        <f t="shared" si="2"/>
        <v/>
      </c>
    </row>
    <row r="9" ht="28.5" customHeight="1" spans="1:10">
      <c r="A9" s="36">
        <v>4</v>
      </c>
      <c r="B9" s="33"/>
      <c r="C9" s="33"/>
      <c r="D9" s="33"/>
      <c r="E9" s="33"/>
      <c r="F9" s="33"/>
      <c r="G9" s="33"/>
      <c r="H9" s="37" t="str">
        <f t="shared" si="0"/>
        <v/>
      </c>
      <c r="I9" s="37" t="str">
        <f t="shared" si="1"/>
        <v/>
      </c>
      <c r="J9" s="46" t="str">
        <f t="shared" si="2"/>
        <v/>
      </c>
    </row>
    <row r="10" ht="28.5" customHeight="1" spans="1:10">
      <c r="A10" s="36">
        <v>5</v>
      </c>
      <c r="B10" s="33"/>
      <c r="C10" s="33"/>
      <c r="D10" s="33"/>
      <c r="E10" s="33"/>
      <c r="F10" s="33"/>
      <c r="G10" s="33"/>
      <c r="H10" s="37" t="str">
        <f t="shared" si="0"/>
        <v/>
      </c>
      <c r="I10" s="37" t="str">
        <f t="shared" si="1"/>
        <v/>
      </c>
      <c r="J10" s="46" t="str">
        <f t="shared" si="2"/>
        <v/>
      </c>
    </row>
    <row r="11" ht="28.5" customHeight="1" spans="1:10">
      <c r="A11" s="36">
        <v>6</v>
      </c>
      <c r="B11" s="33"/>
      <c r="C11" s="33"/>
      <c r="D11" s="33"/>
      <c r="E11" s="33"/>
      <c r="F11" s="33"/>
      <c r="G11" s="33"/>
      <c r="H11" s="37" t="str">
        <f t="shared" si="0"/>
        <v/>
      </c>
      <c r="I11" s="37" t="str">
        <f t="shared" si="1"/>
        <v/>
      </c>
      <c r="J11" s="46" t="str">
        <f t="shared" si="2"/>
        <v/>
      </c>
    </row>
    <row r="12" ht="28.5" customHeight="1" spans="1:10">
      <c r="A12" s="36">
        <v>7</v>
      </c>
      <c r="B12" s="33"/>
      <c r="C12" s="33"/>
      <c r="D12" s="33"/>
      <c r="E12" s="33"/>
      <c r="F12" s="33"/>
      <c r="G12" s="33"/>
      <c r="H12" s="37" t="str">
        <f t="shared" si="0"/>
        <v/>
      </c>
      <c r="I12" s="37" t="str">
        <f t="shared" si="1"/>
        <v/>
      </c>
      <c r="J12" s="46" t="str">
        <f t="shared" si="2"/>
        <v/>
      </c>
    </row>
    <row r="13" ht="28.5" customHeight="1" spans="1:10">
      <c r="A13" s="36">
        <v>8</v>
      </c>
      <c r="B13" s="33"/>
      <c r="C13" s="33"/>
      <c r="D13" s="33"/>
      <c r="E13" s="33"/>
      <c r="F13" s="33"/>
      <c r="G13" s="33"/>
      <c r="H13" s="37" t="str">
        <f t="shared" si="0"/>
        <v/>
      </c>
      <c r="I13" s="37" t="str">
        <f t="shared" si="1"/>
        <v/>
      </c>
      <c r="J13" s="46" t="str">
        <f t="shared" si="2"/>
        <v/>
      </c>
    </row>
    <row r="14" ht="28.5" customHeight="1" spans="1:10">
      <c r="A14" s="36">
        <v>9</v>
      </c>
      <c r="B14" s="33"/>
      <c r="C14" s="33"/>
      <c r="D14" s="33"/>
      <c r="E14" s="33"/>
      <c r="F14" s="33"/>
      <c r="G14" s="33"/>
      <c r="H14" s="37" t="str">
        <f t="shared" si="0"/>
        <v/>
      </c>
      <c r="I14" s="37" t="str">
        <f t="shared" si="1"/>
        <v/>
      </c>
      <c r="J14" s="46" t="str">
        <f t="shared" si="2"/>
        <v/>
      </c>
    </row>
    <row r="15" ht="28.5" customHeight="1" spans="1:10">
      <c r="A15" s="36">
        <v>10</v>
      </c>
      <c r="B15" s="33"/>
      <c r="C15" s="33"/>
      <c r="D15" s="33"/>
      <c r="E15" s="33"/>
      <c r="F15" s="33"/>
      <c r="G15" s="33"/>
      <c r="H15" s="37" t="str">
        <f t="shared" si="0"/>
        <v/>
      </c>
      <c r="I15" s="37" t="str">
        <f t="shared" si="1"/>
        <v/>
      </c>
      <c r="J15" s="46" t="str">
        <f t="shared" si="2"/>
        <v/>
      </c>
    </row>
    <row r="16" s="24" customFormat="1" ht="21" customHeight="1" spans="1:10">
      <c r="A16" s="38" t="s">
        <v>169</v>
      </c>
      <c r="B16" s="39" t="s">
        <v>170</v>
      </c>
      <c r="C16" s="39" t="s">
        <v>170</v>
      </c>
      <c r="D16" s="39">
        <f>SUM(D6:D15)</f>
        <v>251</v>
      </c>
      <c r="E16" s="39">
        <f>SUM(E6:E15)</f>
        <v>2603</v>
      </c>
      <c r="F16" s="39" t="s">
        <v>170</v>
      </c>
      <c r="G16" s="39" t="s">
        <v>170</v>
      </c>
      <c r="H16" s="39" t="s">
        <v>170</v>
      </c>
      <c r="I16" s="39" t="s">
        <v>170</v>
      </c>
      <c r="J16" s="47">
        <f>SUM(J6:J15)</f>
        <v>26.2142857142857</v>
      </c>
    </row>
    <row r="17" ht="48" customHeight="1" spans="1:10">
      <c r="A17" s="40" t="s">
        <v>485</v>
      </c>
      <c r="B17" s="40"/>
      <c r="C17" s="40"/>
      <c r="D17" s="40"/>
      <c r="E17" s="40"/>
      <c r="F17" s="40"/>
      <c r="G17" s="40"/>
      <c r="H17" s="40"/>
      <c r="I17" s="40"/>
      <c r="J17" s="40"/>
    </row>
    <row r="18" ht="21" customHeight="1" spans="1:10">
      <c r="A18" s="41"/>
      <c r="B18" s="42" t="s">
        <v>486</v>
      </c>
      <c r="C18" s="42"/>
      <c r="D18" s="42"/>
      <c r="E18" s="41"/>
      <c r="F18" s="41"/>
      <c r="G18" s="41"/>
      <c r="H18" s="41"/>
      <c r="I18" s="41"/>
      <c r="J18" s="41"/>
    </row>
  </sheetData>
  <sheetProtection password="CE0A" sheet="1" objects="1"/>
  <mergeCells count="5">
    <mergeCell ref="A1:J1"/>
    <mergeCell ref="C2:J2"/>
    <mergeCell ref="C3:J3"/>
    <mergeCell ref="A17:J17"/>
    <mergeCell ref="A2:A3"/>
  </mergeCells>
  <conditionalFormatting sqref="D4">
    <cfRule type="containsBlanks" dxfId="1" priority="1">
      <formula>LEN(TRIM(D4))=0</formula>
    </cfRule>
  </conditionalFormatting>
  <conditionalFormatting sqref="F4">
    <cfRule type="containsBlanks" dxfId="1" priority="3">
      <formula>LEN(TRIM(F4))=0</formula>
    </cfRule>
  </conditionalFormatting>
  <conditionalFormatting sqref="H4">
    <cfRule type="containsBlanks" dxfId="1" priority="2">
      <formula>LEN(TRIM(H4))=0</formula>
    </cfRule>
  </conditionalFormatting>
  <dataValidations count="1">
    <dataValidation type="list" allowBlank="1" showInputMessage="1" showErrorMessage="1" sqref="B4">
      <formula1>"公路,铁路,水路,空运,其他"</formula1>
    </dataValidation>
  </dataValidations>
  <pageMargins left="0.7" right="0.7" top="0.75" bottom="0.75" header="0.3" footer="0.3"/>
  <pageSetup paperSize="9" orientation="portrait"/>
  <headerFooter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AA15"/>
  <sheetViews>
    <sheetView showGridLines="0" showZeros="0" zoomScale="85" zoomScaleNormal="85" workbookViewId="0">
      <selection activeCell="F38" sqref="F38"/>
    </sheetView>
  </sheetViews>
  <sheetFormatPr defaultColWidth="9" defaultRowHeight="14"/>
  <cols>
    <col min="1" max="1" width="4.45454545454545" style="3" customWidth="1"/>
    <col min="2" max="2" width="8.90909090909091" style="3" customWidth="1"/>
    <col min="3" max="3" width="8.63636363636364" style="3" customWidth="1"/>
    <col min="4" max="4" width="10.6363636363636" style="3" customWidth="1"/>
    <col min="5" max="5" width="11.3636363636364" style="3" customWidth="1"/>
    <col min="6" max="6" width="10" style="3" customWidth="1"/>
    <col min="7" max="7" width="8.63636363636364" style="3" customWidth="1"/>
    <col min="8" max="8" width="8.36363636363636" style="3" customWidth="1"/>
    <col min="9" max="9" width="9.27272727272727" style="3" customWidth="1"/>
    <col min="10" max="10" width="8.36363636363636" style="3" customWidth="1"/>
    <col min="11" max="14" width="7.36363636363636" style="3" customWidth="1"/>
    <col min="15" max="15" width="8.09090909090909" style="3" customWidth="1"/>
    <col min="16" max="16" width="7.36363636363636" style="3" customWidth="1"/>
    <col min="17" max="17" width="7.45454545454545" style="3" customWidth="1"/>
    <col min="18" max="20" width="7.36363636363636" style="3" customWidth="1"/>
    <col min="21" max="21" width="7.45454545454545" style="3" customWidth="1"/>
    <col min="22" max="22" width="7.36363636363636" style="3" customWidth="1"/>
    <col min="23" max="24" width="8" style="3" customWidth="1"/>
    <col min="25" max="25" width="7.27272727272727" style="3" customWidth="1"/>
    <col min="26" max="26" width="11.9090909090909" style="3" customWidth="1"/>
    <col min="27" max="27" width="11.3636363636364" style="3" customWidth="1"/>
    <col min="28" max="16384" width="9" style="3"/>
  </cols>
  <sheetData>
    <row r="1" ht="14.75"/>
    <row r="2" s="1" customFormat="1" ht="14.25" customHeight="1" spans="2:27">
      <c r="B2" s="4" t="s">
        <v>487</v>
      </c>
      <c r="C2" s="5" t="s">
        <v>488</v>
      </c>
      <c r="D2" s="5" t="s">
        <v>113</v>
      </c>
      <c r="E2" s="5" t="s">
        <v>489</v>
      </c>
      <c r="F2" s="5" t="s">
        <v>490</v>
      </c>
      <c r="G2" s="5" t="s">
        <v>491</v>
      </c>
      <c r="H2" s="5" t="s">
        <v>492</v>
      </c>
      <c r="I2" s="12" t="s">
        <v>493</v>
      </c>
      <c r="J2" s="12"/>
      <c r="K2" s="12"/>
      <c r="L2" s="12"/>
      <c r="M2" s="12"/>
      <c r="N2" s="12"/>
      <c r="O2" s="12"/>
      <c r="P2" s="12"/>
      <c r="Q2" s="14" t="s">
        <v>494</v>
      </c>
      <c r="R2" s="12" t="s">
        <v>22</v>
      </c>
      <c r="S2" s="12"/>
      <c r="T2" s="12"/>
      <c r="U2" s="14" t="s">
        <v>495</v>
      </c>
      <c r="V2" s="15" t="s">
        <v>31</v>
      </c>
      <c r="W2" s="15" t="s">
        <v>33</v>
      </c>
      <c r="X2" s="15" t="s">
        <v>35</v>
      </c>
      <c r="Y2" s="17" t="s">
        <v>496</v>
      </c>
      <c r="Z2" s="18" t="s">
        <v>497</v>
      </c>
      <c r="AA2" s="19" t="s">
        <v>498</v>
      </c>
    </row>
    <row r="3" s="1" customFormat="1" ht="45" spans="2:27">
      <c r="B3" s="6"/>
      <c r="C3" s="7"/>
      <c r="D3" s="7"/>
      <c r="E3" s="7"/>
      <c r="F3" s="7"/>
      <c r="G3" s="7"/>
      <c r="H3" s="7"/>
      <c r="I3" s="13" t="s">
        <v>6</v>
      </c>
      <c r="J3" s="13" t="s">
        <v>8</v>
      </c>
      <c r="K3" s="13" t="s">
        <v>10</v>
      </c>
      <c r="L3" s="13" t="s">
        <v>12</v>
      </c>
      <c r="M3" s="13" t="s">
        <v>13</v>
      </c>
      <c r="N3" s="13" t="s">
        <v>14</v>
      </c>
      <c r="O3" s="13" t="s">
        <v>16</v>
      </c>
      <c r="P3" s="13" t="s">
        <v>18</v>
      </c>
      <c r="Q3" s="16"/>
      <c r="R3" s="13" t="s">
        <v>23</v>
      </c>
      <c r="S3" s="13" t="s">
        <v>25</v>
      </c>
      <c r="T3" s="13" t="s">
        <v>27</v>
      </c>
      <c r="U3" s="16"/>
      <c r="V3" s="13"/>
      <c r="W3" s="13"/>
      <c r="X3" s="13"/>
      <c r="Y3" s="20"/>
      <c r="Z3" s="21"/>
      <c r="AA3" s="22"/>
    </row>
    <row r="4" s="2" customFormat="1" ht="39" customHeight="1" spans="2:27">
      <c r="B4" s="8" t="str">
        <f>'汇总表（只需打印此表）'!D4</f>
        <v>河北光华荣昌汽车部件有限公司</v>
      </c>
      <c r="C4" s="9" t="str">
        <f>'汇总表（只需打印此表）'!B5</f>
        <v>LZ161251000004/1</v>
      </c>
      <c r="D4" s="9" t="str">
        <f>'汇总表（只需打印此表）'!D5</f>
        <v>1880驾驶员座椅总成 </v>
      </c>
      <c r="E4" s="9" t="str">
        <f>'汇总表（只需打印此表）'!B6</f>
        <v>轻卡</v>
      </c>
      <c r="F4" s="10" t="str">
        <f>'汇总表（只需打印此表）'!D6</f>
        <v>李可欣</v>
      </c>
      <c r="G4" s="9" t="s">
        <v>499</v>
      </c>
      <c r="H4" s="10">
        <f>'汇总表（只需打印此表）'!C25</f>
        <v>408.697556814301</v>
      </c>
      <c r="I4" s="10">
        <f>'汇总表（只需打印此表）'!C9</f>
        <v>57.289125028152</v>
      </c>
      <c r="J4" s="10">
        <f>'汇总表（只需打印此表）'!C10</f>
        <v>262.89488</v>
      </c>
      <c r="K4" s="10">
        <f>'汇总表（只需打印此表）'!C11</f>
        <v>12.3894230769231</v>
      </c>
      <c r="L4" s="10">
        <f>'汇总表（只需打印此表）'!C12</f>
        <v>2.28139333333333</v>
      </c>
      <c r="M4" s="10">
        <f>'汇总表（只需打印此表）'!C13</f>
        <v>2.783210555025</v>
      </c>
      <c r="N4" s="10">
        <f>'汇总表（只需打印此表）'!C14</f>
        <v>1.19781936937107</v>
      </c>
      <c r="O4" s="10">
        <f>'汇总表（只需打印此表）'!C15</f>
        <v>0</v>
      </c>
      <c r="P4" s="10">
        <f>'汇总表（只需打印此表）'!C16</f>
        <v>0</v>
      </c>
      <c r="Q4" s="10">
        <f>'汇总表（只需打印此表）'!C17</f>
        <v>338.835851362804</v>
      </c>
      <c r="R4" s="10">
        <f>'汇总表（只需打印此表）'!C18</f>
        <v>10.2685616105816</v>
      </c>
      <c r="S4" s="10">
        <f>'汇总表（只需打印此表）'!C19</f>
        <v>6.67164847923683</v>
      </c>
      <c r="T4" s="10">
        <f>'汇总表（只需打印此表）'!C20</f>
        <v>9.33341707925182</v>
      </c>
      <c r="U4" s="10">
        <f>'汇总表（只需打印此表）'!C21</f>
        <v>26.2736271690702</v>
      </c>
      <c r="V4" s="10">
        <f>'汇总表（只需打印此表）'!C22</f>
        <v>16.9417925681402</v>
      </c>
      <c r="W4" s="10">
        <f>包装明细!R26</f>
        <v>0.432</v>
      </c>
      <c r="X4" s="10">
        <f>运输明细!J16</f>
        <v>26.2142857142857</v>
      </c>
      <c r="Y4" s="10">
        <f>包装明细!E28</f>
        <v>26</v>
      </c>
      <c r="Z4" s="10">
        <f>加工明细!T305</f>
        <v>2997.9576863</v>
      </c>
      <c r="AA4" s="23" t="str">
        <f>'汇总表（只需打印此表）'!B3</f>
        <v>赵伟18601235519</v>
      </c>
    </row>
    <row r="7" ht="36" customHeight="1" spans="2:14">
      <c r="B7" s="11"/>
      <c r="C7" s="11"/>
      <c r="D7" s="11"/>
      <c r="E7" s="11" t="s">
        <v>500</v>
      </c>
      <c r="F7" s="11"/>
      <c r="G7" s="11"/>
      <c r="H7" s="11"/>
      <c r="I7" s="11"/>
      <c r="J7" s="11"/>
      <c r="K7" s="11"/>
      <c r="L7" s="11"/>
      <c r="M7" s="11"/>
      <c r="N7" s="11"/>
    </row>
    <row r="8" ht="13.5" customHeight="1" spans="2:14"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</row>
    <row r="9" ht="13.5" customHeight="1" spans="2:14"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</row>
    <row r="10" ht="13.5" customHeight="1" spans="2:14"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</row>
    <row r="11" ht="13.5" customHeight="1" spans="2:14"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</row>
    <row r="12" ht="13.5" customHeight="1" spans="2:14"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</row>
    <row r="13" ht="13.5" customHeight="1" spans="2:14"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</row>
    <row r="14" ht="13.5" customHeight="1" spans="2:14"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</row>
    <row r="15" ht="13.5" customHeight="1" spans="2:14"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</row>
  </sheetData>
  <sheetProtection password="CE0A" sheet="1" objects="1"/>
  <mergeCells count="17">
    <mergeCell ref="I2:P2"/>
    <mergeCell ref="R2:T2"/>
    <mergeCell ref="B2:B3"/>
    <mergeCell ref="C2:C3"/>
    <mergeCell ref="D2:D3"/>
    <mergeCell ref="E2:E3"/>
    <mergeCell ref="F2:F3"/>
    <mergeCell ref="G2:G3"/>
    <mergeCell ref="H2:H3"/>
    <mergeCell ref="Q2:Q3"/>
    <mergeCell ref="U2:U3"/>
    <mergeCell ref="V2:V3"/>
    <mergeCell ref="W2:W3"/>
    <mergeCell ref="X2:X3"/>
    <mergeCell ref="Y2:Y3"/>
    <mergeCell ref="Z2:Z3"/>
    <mergeCell ref="AA2:AA3"/>
  </mergeCells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1 5 " > < c o m m e n t   s : r e f = " P 3 "   r g b C l r = " 3 7 C 7 2 C " / > < / c o m m e n t L i s t > < c o m m e n t L i s t   s h e e t S t i d = " 1 6 " / > < c o m m e n t L i s t   s h e e t S t i d = " 1 7 " / > < / c o m m e n t s > 
</file>

<file path=customXml/item2.xml>��< ? x m l   v e r s i o n = " 1 . 0 " ? > < D a t a S o u r c e s /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customXml/itemProps2.xml><?xml version="1.0" encoding="utf-8"?>
<ds:datastoreItem xmlns:ds="http://schemas.openxmlformats.org/officeDocument/2006/customXml" ds:itemID="{7E07DEEA-EFC0-42F7-8E63-2D65554FD0A0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编制说明</vt:lpstr>
      <vt:lpstr>汇总表（只需打印此表）</vt:lpstr>
      <vt:lpstr>原辅材料明细</vt:lpstr>
      <vt:lpstr>外购外协件明细</vt:lpstr>
      <vt:lpstr>加工明细</vt:lpstr>
      <vt:lpstr>工装模具刀具明细</vt:lpstr>
      <vt:lpstr>包装明细</vt:lpstr>
      <vt:lpstr>运输明细</vt:lpstr>
      <vt:lpstr>信息收集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xxjsb</dc:creator>
  <cp:lastModifiedBy>赵伟</cp:lastModifiedBy>
  <dcterms:created xsi:type="dcterms:W3CDTF">2014-04-03T05:19:00Z</dcterms:created>
  <cp:lastPrinted>2019-06-03T06:06:00Z</cp:lastPrinted>
  <dcterms:modified xsi:type="dcterms:W3CDTF">2023-11-29T00:19:22Z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812DA">
    <vt:lpwstr/>
  </property>
  <property fmtid="{D5CDD505-2E9C-101B-9397-08002B2CF9AE}" pid="19" name="IVID173907ED">
    <vt:lpwstr/>
  </property>
  <property fmtid="{D5CDD505-2E9C-101B-9397-08002B2CF9AE}" pid="20" name="IVID1D3F17E2">
    <vt:lpwstr/>
  </property>
  <property fmtid="{D5CDD505-2E9C-101B-9397-08002B2CF9AE}" pid="21" name="IVID13451200">
    <vt:lpwstr/>
  </property>
  <property fmtid="{D5CDD505-2E9C-101B-9397-08002B2CF9AE}" pid="22" name="IVID475611CF">
    <vt:lpwstr/>
  </property>
  <property fmtid="{D5CDD505-2E9C-101B-9397-08002B2CF9AE}" pid="23" name="IVID302D13DA">
    <vt:lpwstr/>
  </property>
  <property fmtid="{D5CDD505-2E9C-101B-9397-08002B2CF9AE}" pid="24" name="IVIDD5915D9">
    <vt:lpwstr/>
  </property>
  <property fmtid="{D5CDD505-2E9C-101B-9397-08002B2CF9AE}" pid="25" name="IVID17F6384A">
    <vt:lpwstr/>
  </property>
  <property fmtid="{D5CDD505-2E9C-101B-9397-08002B2CF9AE}" pid="26" name="IVID3B5A10EA">
    <vt:lpwstr/>
  </property>
  <property fmtid="{D5CDD505-2E9C-101B-9397-08002B2CF9AE}" pid="27" name="IVID3D0F16E3">
    <vt:lpwstr/>
  </property>
  <property fmtid="{D5CDD505-2E9C-101B-9397-08002B2CF9AE}" pid="28" name="IVID30260FFC">
    <vt:lpwstr/>
  </property>
  <property fmtid="{D5CDD505-2E9C-101B-9397-08002B2CF9AE}" pid="29" name="IVID2F301BED">
    <vt:lpwstr/>
  </property>
  <property fmtid="{D5CDD505-2E9C-101B-9397-08002B2CF9AE}" pid="30" name="IVID2F1117F5">
    <vt:lpwstr/>
  </property>
  <property fmtid="{D5CDD505-2E9C-101B-9397-08002B2CF9AE}" pid="31" name="IVID121617DE">
    <vt:lpwstr/>
  </property>
  <property fmtid="{D5CDD505-2E9C-101B-9397-08002B2CF9AE}" pid="32" name="IVID13691AF2">
    <vt:lpwstr/>
  </property>
  <property fmtid="{D5CDD505-2E9C-101B-9397-08002B2CF9AE}" pid="33" name="IVID1A3B0AF0">
    <vt:lpwstr/>
  </property>
  <property fmtid="{D5CDD505-2E9C-101B-9397-08002B2CF9AE}" pid="34" name="IVID373F12DB">
    <vt:lpwstr/>
  </property>
  <property fmtid="{D5CDD505-2E9C-101B-9397-08002B2CF9AE}" pid="35" name="IVID274B1CF5">
    <vt:lpwstr/>
  </property>
  <property fmtid="{D5CDD505-2E9C-101B-9397-08002B2CF9AE}" pid="36" name="IVID2B4E17FA">
    <vt:lpwstr/>
  </property>
  <property fmtid="{D5CDD505-2E9C-101B-9397-08002B2CF9AE}" pid="37" name="IVID253D11EF">
    <vt:lpwstr/>
  </property>
  <property fmtid="{D5CDD505-2E9C-101B-9397-08002B2CF9AE}" pid="38" name="IVID102124BA">
    <vt:lpwstr/>
  </property>
  <property fmtid="{D5CDD505-2E9C-101B-9397-08002B2CF9AE}" pid="39" name="IVID3D1509D0">
    <vt:lpwstr/>
  </property>
  <property fmtid="{D5CDD505-2E9C-101B-9397-08002B2CF9AE}" pid="40" name="IVID35641901">
    <vt:lpwstr/>
  </property>
  <property fmtid="{D5CDD505-2E9C-101B-9397-08002B2CF9AE}" pid="41" name="IVID45E1ED9">
    <vt:lpwstr/>
  </property>
  <property fmtid="{D5CDD505-2E9C-101B-9397-08002B2CF9AE}" pid="42" name="IVID324113D1">
    <vt:lpwstr/>
  </property>
  <property fmtid="{D5CDD505-2E9C-101B-9397-08002B2CF9AE}" pid="43" name="IVID1A2D1903">
    <vt:lpwstr/>
  </property>
  <property fmtid="{D5CDD505-2E9C-101B-9397-08002B2CF9AE}" pid="44" name="IVID222F6E42">
    <vt:lpwstr/>
  </property>
  <property fmtid="{D5CDD505-2E9C-101B-9397-08002B2CF9AE}" pid="45" name="IVID137012E9">
    <vt:lpwstr/>
  </property>
  <property fmtid="{D5CDD505-2E9C-101B-9397-08002B2CF9AE}" pid="46" name="IVID3D4D17F3">
    <vt:lpwstr/>
  </property>
  <property fmtid="{D5CDD505-2E9C-101B-9397-08002B2CF9AE}" pid="47" name="IVID2F2214CF">
    <vt:lpwstr/>
  </property>
  <property fmtid="{D5CDD505-2E9C-101B-9397-08002B2CF9AE}" pid="48" name="IVID212812E2">
    <vt:lpwstr/>
  </property>
  <property fmtid="{D5CDD505-2E9C-101B-9397-08002B2CF9AE}" pid="49" name="IVID174513DF">
    <vt:lpwstr/>
  </property>
  <property fmtid="{D5CDD505-2E9C-101B-9397-08002B2CF9AE}" pid="50" name="IVID14481408">
    <vt:lpwstr/>
  </property>
  <property fmtid="{D5CDD505-2E9C-101B-9397-08002B2CF9AE}" pid="51" name="IVID2E670A05">
    <vt:lpwstr/>
  </property>
  <property fmtid="{D5CDD505-2E9C-101B-9397-08002B2CF9AE}" pid="52" name="IVID2A161305">
    <vt:lpwstr/>
  </property>
  <property fmtid="{D5CDD505-2E9C-101B-9397-08002B2CF9AE}" pid="53" name="IVID173E1206">
    <vt:lpwstr/>
  </property>
  <property fmtid="{D5CDD505-2E9C-101B-9397-08002B2CF9AE}" pid="54" name="IVID232310EC">
    <vt:lpwstr/>
  </property>
  <property fmtid="{D5CDD505-2E9C-101B-9397-08002B2CF9AE}" pid="55" name="IVID133D1AE5">
    <vt:lpwstr/>
  </property>
  <property fmtid="{D5CDD505-2E9C-101B-9397-08002B2CF9AE}" pid="56" name="IVIDF6113D9">
    <vt:lpwstr/>
  </property>
  <property fmtid="{D5CDD505-2E9C-101B-9397-08002B2CF9AE}" pid="57" name="IVID362E14DB">
    <vt:lpwstr/>
  </property>
  <property fmtid="{D5CDD505-2E9C-101B-9397-08002B2CF9AE}" pid="58" name="IVID1F6511DB">
    <vt:lpwstr/>
  </property>
  <property fmtid="{D5CDD505-2E9C-101B-9397-08002B2CF9AE}" pid="59" name="IVID3F1D10E8">
    <vt:lpwstr/>
  </property>
  <property fmtid="{D5CDD505-2E9C-101B-9397-08002B2CF9AE}" pid="60" name="IVID144313EE">
    <vt:lpwstr/>
  </property>
  <property fmtid="{D5CDD505-2E9C-101B-9397-08002B2CF9AE}" pid="61" name="IVID272C0FEF">
    <vt:lpwstr/>
  </property>
  <property fmtid="{D5CDD505-2E9C-101B-9397-08002B2CF9AE}" pid="62" name="IVID240A1504">
    <vt:lpwstr/>
  </property>
  <property fmtid="{D5CDD505-2E9C-101B-9397-08002B2CF9AE}" pid="63" name="IVID2E511106">
    <vt:lpwstr/>
  </property>
  <property fmtid="{D5CDD505-2E9C-101B-9397-08002B2CF9AE}" pid="64" name="IVID2A6D14EB">
    <vt:lpwstr/>
  </property>
  <property fmtid="{D5CDD505-2E9C-101B-9397-08002B2CF9AE}" pid="65" name="IVID386F14FA">
    <vt:lpwstr/>
  </property>
  <property fmtid="{D5CDD505-2E9C-101B-9397-08002B2CF9AE}" pid="66" name="IVIDA1B07F3">
    <vt:lpwstr/>
  </property>
  <property fmtid="{D5CDD505-2E9C-101B-9397-08002B2CF9AE}" pid="67" name="IVID2A6715D8">
    <vt:lpwstr/>
  </property>
  <property fmtid="{D5CDD505-2E9C-101B-9397-08002B2CF9AE}" pid="68" name="IVID222D19FF">
    <vt:lpwstr/>
  </property>
  <property fmtid="{D5CDD505-2E9C-101B-9397-08002B2CF9AE}" pid="69" name="IVID2D4D15EB">
    <vt:lpwstr/>
  </property>
  <property fmtid="{D5CDD505-2E9C-101B-9397-08002B2CF9AE}" pid="70" name="IVID1A3517F4">
    <vt:lpwstr/>
  </property>
  <property fmtid="{D5CDD505-2E9C-101B-9397-08002B2CF9AE}" pid="71" name="IVID2B0E1302">
    <vt:lpwstr/>
  </property>
  <property fmtid="{D5CDD505-2E9C-101B-9397-08002B2CF9AE}" pid="72" name="IVID332E19D7">
    <vt:lpwstr/>
  </property>
  <property fmtid="{D5CDD505-2E9C-101B-9397-08002B2CF9AE}" pid="73" name="IVID22261800">
    <vt:lpwstr/>
  </property>
  <property fmtid="{D5CDD505-2E9C-101B-9397-08002B2CF9AE}" pid="74" name="IVID325116DE">
    <vt:lpwstr/>
  </property>
  <property fmtid="{D5CDD505-2E9C-101B-9397-08002B2CF9AE}" pid="75" name="IVID81113D2">
    <vt:lpwstr/>
  </property>
  <property fmtid="{D5CDD505-2E9C-101B-9397-08002B2CF9AE}" pid="76" name="IVID1D231201">
    <vt:lpwstr/>
  </property>
  <property fmtid="{D5CDD505-2E9C-101B-9397-08002B2CF9AE}" pid="77" name="IVID366A14F0">
    <vt:lpwstr/>
  </property>
  <property fmtid="{D5CDD505-2E9C-101B-9397-08002B2CF9AE}" pid="78" name="IVID316311F9">
    <vt:lpwstr/>
  </property>
  <property fmtid="{D5CDD505-2E9C-101B-9397-08002B2CF9AE}" pid="79" name="IVIDE0715F1">
    <vt:lpwstr/>
  </property>
  <property fmtid="{D5CDD505-2E9C-101B-9397-08002B2CF9AE}" pid="80" name="IVID3B5816EC">
    <vt:lpwstr/>
  </property>
  <property fmtid="{D5CDD505-2E9C-101B-9397-08002B2CF9AE}" pid="81" name="IVID351414F8">
    <vt:lpwstr/>
  </property>
  <property fmtid="{D5CDD505-2E9C-101B-9397-08002B2CF9AE}" pid="82" name="IVID2F251AE7">
    <vt:lpwstr/>
  </property>
  <property fmtid="{D5CDD505-2E9C-101B-9397-08002B2CF9AE}" pid="83" name="IVID2A5E1D03">
    <vt:lpwstr/>
  </property>
  <property fmtid="{D5CDD505-2E9C-101B-9397-08002B2CF9AE}" pid="84" name="IVID306310DF">
    <vt:lpwstr/>
  </property>
  <property fmtid="{D5CDD505-2E9C-101B-9397-08002B2CF9AE}" pid="85" name="IVID266F16CF">
    <vt:lpwstr/>
  </property>
  <property fmtid="{D5CDD505-2E9C-101B-9397-08002B2CF9AE}" pid="86" name="IVID307414D1">
    <vt:lpwstr/>
  </property>
  <property fmtid="{D5CDD505-2E9C-101B-9397-08002B2CF9AE}" pid="87" name="IVID344B1400">
    <vt:lpwstr/>
  </property>
  <property fmtid="{D5CDD505-2E9C-101B-9397-08002B2CF9AE}" pid="88" name="IVID135B1DF5">
    <vt:lpwstr/>
  </property>
  <property fmtid="{D5CDD505-2E9C-101B-9397-08002B2CF9AE}" pid="89" name="IVID1A3716D3">
    <vt:lpwstr/>
  </property>
  <property fmtid="{D5CDD505-2E9C-101B-9397-08002B2CF9AE}" pid="90" name="IVIDD1916DB">
    <vt:lpwstr/>
  </property>
  <property fmtid="{D5CDD505-2E9C-101B-9397-08002B2CF9AE}" pid="91" name="IVID11431AF1">
    <vt:lpwstr/>
  </property>
  <property fmtid="{D5CDD505-2E9C-101B-9397-08002B2CF9AE}" pid="92" name="IVID1B2C19F3">
    <vt:lpwstr/>
  </property>
  <property fmtid="{D5CDD505-2E9C-101B-9397-08002B2CF9AE}" pid="93" name="IVIDD5E0FE6">
    <vt:lpwstr/>
  </property>
  <property fmtid="{D5CDD505-2E9C-101B-9397-08002B2CF9AE}" pid="94" name="IVID162D1605">
    <vt:lpwstr/>
  </property>
  <property fmtid="{D5CDD505-2E9C-101B-9397-08002B2CF9AE}" pid="95" name="IVID28741007">
    <vt:lpwstr/>
  </property>
  <property fmtid="{D5CDD505-2E9C-101B-9397-08002B2CF9AE}" pid="96" name="IVID2A3614FA">
    <vt:lpwstr/>
  </property>
  <property fmtid="{D5CDD505-2E9C-101B-9397-08002B2CF9AE}" pid="97" name="IVID107516EB">
    <vt:lpwstr/>
  </property>
  <property fmtid="{D5CDD505-2E9C-101B-9397-08002B2CF9AE}" pid="98" name="IVID17063A1C">
    <vt:lpwstr/>
  </property>
  <property fmtid="{D5CDD505-2E9C-101B-9397-08002B2CF9AE}" pid="99" name="IVID12611ADE">
    <vt:lpwstr/>
  </property>
  <property fmtid="{D5CDD505-2E9C-101B-9397-08002B2CF9AE}" pid="100" name="IVID322814F3">
    <vt:lpwstr/>
  </property>
  <property fmtid="{D5CDD505-2E9C-101B-9397-08002B2CF9AE}" pid="101" name="IVID32A1AF8">
    <vt:lpwstr/>
  </property>
  <property fmtid="{D5CDD505-2E9C-101B-9397-08002B2CF9AE}" pid="102" name="IVID252617FB">
    <vt:lpwstr/>
  </property>
  <property fmtid="{D5CDD505-2E9C-101B-9397-08002B2CF9AE}" pid="103" name="IVID417511F3">
    <vt:lpwstr/>
  </property>
  <property fmtid="{D5CDD505-2E9C-101B-9397-08002B2CF9AE}" pid="104" name="IVID137812E5">
    <vt:lpwstr/>
  </property>
  <property fmtid="{D5CDD505-2E9C-101B-9397-08002B2CF9AE}" pid="105" name="IVID2F521CD0">
    <vt:lpwstr/>
  </property>
  <property fmtid="{D5CDD505-2E9C-101B-9397-08002B2CF9AE}" pid="106" name="IVID2F3614DB">
    <vt:lpwstr/>
  </property>
  <property fmtid="{D5CDD505-2E9C-101B-9397-08002B2CF9AE}" pid="107" name="IVID153A11E5">
    <vt:lpwstr/>
  </property>
  <property fmtid="{D5CDD505-2E9C-101B-9397-08002B2CF9AE}" pid="108" name="IVID3A5212F6">
    <vt:lpwstr/>
  </property>
  <property fmtid="{D5CDD505-2E9C-101B-9397-08002B2CF9AE}" pid="109" name="IVIDD4717F1">
    <vt:lpwstr/>
  </property>
  <property fmtid="{D5CDD505-2E9C-101B-9397-08002B2CF9AE}" pid="110" name="IVID2C321DD4">
    <vt:lpwstr/>
  </property>
  <property fmtid="{D5CDD505-2E9C-101B-9397-08002B2CF9AE}" pid="111" name="IVIDC8EDD935">
    <vt:lpwstr/>
  </property>
  <property fmtid="{D5CDD505-2E9C-101B-9397-08002B2CF9AE}" pid="112" name="IVID8C6ADA02">
    <vt:lpwstr/>
  </property>
  <property fmtid="{D5CDD505-2E9C-101B-9397-08002B2CF9AE}" pid="113" name="IVID18337105">
    <vt:lpwstr/>
  </property>
  <property fmtid="{D5CDD505-2E9C-101B-9397-08002B2CF9AE}" pid="114" name="IVID18361708">
    <vt:lpwstr/>
  </property>
  <property fmtid="{D5CDD505-2E9C-101B-9397-08002B2CF9AE}" pid="115" name="IVIDC5912FD">
    <vt:lpwstr/>
  </property>
  <property fmtid="{D5CDD505-2E9C-101B-9397-08002B2CF9AE}" pid="116" name="IVIDA5912F8">
    <vt:lpwstr/>
  </property>
  <property fmtid="{D5CDD505-2E9C-101B-9397-08002B2CF9AE}" pid="117" name="IVID0">
    <vt:lpwstr/>
  </property>
  <property fmtid="{D5CDD505-2E9C-101B-9397-08002B2CF9AE}" pid="118" name="IVIDC5E1505">
    <vt:lpwstr/>
  </property>
  <property fmtid="{D5CDD505-2E9C-101B-9397-08002B2CF9AE}" pid="119" name="IVID381B17DB">
    <vt:lpwstr/>
  </property>
  <property fmtid="{D5CDD505-2E9C-101B-9397-08002B2CF9AE}" pid="120" name="IVIDB4C16D4">
    <vt:lpwstr/>
  </property>
  <property fmtid="{D5CDD505-2E9C-101B-9397-08002B2CF9AE}" pid="121" name="IVID7D00617">
    <vt:lpwstr/>
  </property>
  <property fmtid="{D5CDD505-2E9C-101B-9397-08002B2CF9AE}" pid="122" name="IVID2F5F12F2">
    <vt:lpwstr/>
  </property>
  <property fmtid="{D5CDD505-2E9C-101B-9397-08002B2CF9AE}" pid="123" name="IVID234016E0">
    <vt:lpwstr/>
  </property>
  <property fmtid="{D5CDD505-2E9C-101B-9397-08002B2CF9AE}" pid="124" name="IVIDB0512D2">
    <vt:lpwstr/>
  </property>
  <property fmtid="{D5CDD505-2E9C-101B-9397-08002B2CF9AE}" pid="125" name="IVID13411006">
    <vt:lpwstr/>
  </property>
  <property fmtid="{D5CDD505-2E9C-101B-9397-08002B2CF9AE}" pid="126" name="IVID395E1CE8">
    <vt:lpwstr/>
  </property>
  <property fmtid="{D5CDD505-2E9C-101B-9397-08002B2CF9AE}" pid="127" name="IVID3D5515D8">
    <vt:lpwstr/>
  </property>
  <property fmtid="{D5CDD505-2E9C-101B-9397-08002B2CF9AE}" pid="128" name="IVID401F10D0">
    <vt:lpwstr/>
  </property>
  <property fmtid="{D5CDD505-2E9C-101B-9397-08002B2CF9AE}" pid="129" name="IVID423C11D6">
    <vt:lpwstr/>
  </property>
  <property fmtid="{D5CDD505-2E9C-101B-9397-08002B2CF9AE}" pid="130" name="IVID247116DD">
    <vt:lpwstr/>
  </property>
  <property fmtid="{D5CDD505-2E9C-101B-9397-08002B2CF9AE}" pid="131" name="IVID3E6DA5A9">
    <vt:lpwstr/>
  </property>
  <property fmtid="{D5CDD505-2E9C-101B-9397-08002B2CF9AE}" pid="132" name="IVID1F4E11DC">
    <vt:lpwstr/>
  </property>
  <property fmtid="{D5CDD505-2E9C-101B-9397-08002B2CF9AE}" pid="133" name="IVID175D07E1">
    <vt:lpwstr/>
  </property>
  <property fmtid="{D5CDD505-2E9C-101B-9397-08002B2CF9AE}" pid="134" name="IVID1BFB3D23">
    <vt:lpwstr/>
  </property>
  <property fmtid="{D5CDD505-2E9C-101B-9397-08002B2CF9AE}" pid="135" name="IVID145710DE">
    <vt:lpwstr/>
  </property>
  <property fmtid="{D5CDD505-2E9C-101B-9397-08002B2CF9AE}" pid="136" name="IVID303A10E6">
    <vt:lpwstr/>
  </property>
  <property fmtid="{D5CDD505-2E9C-101B-9397-08002B2CF9AE}" pid="137" name="IVID35501AE3">
    <vt:lpwstr/>
  </property>
  <property fmtid="{D5CDD505-2E9C-101B-9397-08002B2CF9AE}" pid="138" name="IVID58A13284">
    <vt:lpwstr/>
  </property>
  <property fmtid="{D5CDD505-2E9C-101B-9397-08002B2CF9AE}" pid="139" name="IVIDCC4BD818">
    <vt:lpwstr/>
  </property>
  <property fmtid="{D5CDD505-2E9C-101B-9397-08002B2CF9AE}" pid="140" name="IVIDCC3F0238">
    <vt:lpwstr/>
  </property>
  <property fmtid="{D5CDD505-2E9C-101B-9397-08002B2CF9AE}" pid="141" name="IVID192C1002">
    <vt:lpwstr/>
  </property>
  <property fmtid="{D5CDD505-2E9C-101B-9397-08002B2CF9AE}" pid="142" name="IVID1E061164">
    <vt:lpwstr/>
  </property>
  <property fmtid="{D5CDD505-2E9C-101B-9397-08002B2CF9AE}" pid="143" name="IVIDB1F17F9">
    <vt:lpwstr/>
  </property>
  <property fmtid="{D5CDD505-2E9C-101B-9397-08002B2CF9AE}" pid="144" name="IVID906C5DD5">
    <vt:lpwstr/>
  </property>
  <property fmtid="{D5CDD505-2E9C-101B-9397-08002B2CF9AE}" pid="145" name="IVID8C686106">
    <vt:lpwstr/>
  </property>
  <property fmtid="{D5CDD505-2E9C-101B-9397-08002B2CF9AE}" pid="146" name="IVID2A1D0905">
    <vt:lpwstr/>
  </property>
  <property fmtid="{D5CDD505-2E9C-101B-9397-08002B2CF9AE}" pid="147" name="IVIDAC7CB490">
    <vt:lpwstr/>
  </property>
  <property fmtid="{D5CDD505-2E9C-101B-9397-08002B2CF9AE}" pid="148" name="IVID78DCB569">
    <vt:lpwstr/>
  </property>
  <property fmtid="{D5CDD505-2E9C-101B-9397-08002B2CF9AE}" pid="149" name="IVID584167E5">
    <vt:lpwstr/>
  </property>
  <property fmtid="{D5CDD505-2E9C-101B-9397-08002B2CF9AE}" pid="150" name="IVID60D46817">
    <vt:lpwstr/>
  </property>
  <property fmtid="{D5CDD505-2E9C-101B-9397-08002B2CF9AE}" pid="151" name="IVID1C55E2E7">
    <vt:lpwstr/>
  </property>
  <property fmtid="{D5CDD505-2E9C-101B-9397-08002B2CF9AE}" pid="152" name="IVIDD6A976C5">
    <vt:lpwstr/>
  </property>
  <property fmtid="{D5CDD505-2E9C-101B-9397-08002B2CF9AE}" pid="153" name="IVIDCCDC445C">
    <vt:lpwstr/>
  </property>
  <property fmtid="{D5CDD505-2E9C-101B-9397-08002B2CF9AE}" pid="154" name="IVID7480331A">
    <vt:lpwstr/>
  </property>
  <property fmtid="{D5CDD505-2E9C-101B-9397-08002B2CF9AE}" pid="155" name="IVIDA60B0CEF">
    <vt:lpwstr/>
  </property>
  <property fmtid="{D5CDD505-2E9C-101B-9397-08002B2CF9AE}" pid="156" name="IVID3A873BC2">
    <vt:lpwstr/>
  </property>
  <property fmtid="{D5CDD505-2E9C-101B-9397-08002B2CF9AE}" pid="157" name="IVID6E6BFFF3">
    <vt:lpwstr/>
  </property>
  <property fmtid="{D5CDD505-2E9C-101B-9397-08002B2CF9AE}" pid="158" name="IVID366C7501">
    <vt:lpwstr/>
  </property>
  <property fmtid="{D5CDD505-2E9C-101B-9397-08002B2CF9AE}" pid="159" name="IVID32ED6B14">
    <vt:lpwstr/>
  </property>
  <property fmtid="{D5CDD505-2E9C-101B-9397-08002B2CF9AE}" pid="160" name="IVID7C5B2C5A">
    <vt:lpwstr/>
  </property>
  <property fmtid="{D5CDD505-2E9C-101B-9397-08002B2CF9AE}" pid="161" name="IVID80676DDE">
    <vt:lpwstr/>
  </property>
  <property fmtid="{D5CDD505-2E9C-101B-9397-08002B2CF9AE}" pid="162" name="IVIDF8456A83">
    <vt:lpwstr/>
  </property>
  <property fmtid="{D5CDD505-2E9C-101B-9397-08002B2CF9AE}" pid="163" name="IVID48805492">
    <vt:lpwstr/>
  </property>
  <property fmtid="{D5CDD505-2E9C-101B-9397-08002B2CF9AE}" pid="164" name="IVIDE6917893">
    <vt:lpwstr/>
  </property>
  <property fmtid="{D5CDD505-2E9C-101B-9397-08002B2CF9AE}" pid="165" name="IVID3C05C4B6">
    <vt:lpwstr/>
  </property>
  <property fmtid="{D5CDD505-2E9C-101B-9397-08002B2CF9AE}" pid="166" name="IVIDECB78FE9">
    <vt:lpwstr/>
  </property>
  <property fmtid="{D5CDD505-2E9C-101B-9397-08002B2CF9AE}" pid="167" name="IVID991C1">
    <vt:lpwstr/>
  </property>
  <property fmtid="{D5CDD505-2E9C-101B-9397-08002B2CF9AE}" pid="168" name="IVID144C8C43">
    <vt:lpwstr/>
  </property>
  <property fmtid="{D5CDD505-2E9C-101B-9397-08002B2CF9AE}" pid="169" name="IVIDC048C5D8">
    <vt:lpwstr/>
  </property>
  <property fmtid="{D5CDD505-2E9C-101B-9397-08002B2CF9AE}" pid="170" name="IVIDB2A39FF9">
    <vt:lpwstr/>
  </property>
  <property fmtid="{D5CDD505-2E9C-101B-9397-08002B2CF9AE}" pid="171" name="IVIDD41DB7A3">
    <vt:lpwstr/>
  </property>
  <property fmtid="{D5CDD505-2E9C-101B-9397-08002B2CF9AE}" pid="172" name="IVID487AE45D">
    <vt:lpwstr/>
  </property>
  <property fmtid="{D5CDD505-2E9C-101B-9397-08002B2CF9AE}" pid="173" name="IVID9814B48D">
    <vt:lpwstr/>
  </property>
  <property fmtid="{D5CDD505-2E9C-101B-9397-08002B2CF9AE}" pid="174" name="IVIDCCE7DC23">
    <vt:lpwstr/>
  </property>
  <property fmtid="{D5CDD505-2E9C-101B-9397-08002B2CF9AE}" pid="175" name="IVIDC08AE90E">
    <vt:lpwstr/>
  </property>
  <property fmtid="{D5CDD505-2E9C-101B-9397-08002B2CF9AE}" pid="176" name="IVID548D2AA1">
    <vt:lpwstr/>
  </property>
  <property fmtid="{D5CDD505-2E9C-101B-9397-08002B2CF9AE}" pid="177" name="IVID4823">
    <vt:lpwstr/>
  </property>
  <property fmtid="{D5CDD505-2E9C-101B-9397-08002B2CF9AE}" pid="178" name="IVID563693E4">
    <vt:lpwstr/>
  </property>
  <property fmtid="{D5CDD505-2E9C-101B-9397-08002B2CF9AE}" pid="179" name="IVIDCA8340AC">
    <vt:lpwstr/>
  </property>
  <property fmtid="{D5CDD505-2E9C-101B-9397-08002B2CF9AE}" pid="180" name="IVID46575F96">
    <vt:lpwstr/>
  </property>
  <property fmtid="{D5CDD505-2E9C-101B-9397-08002B2CF9AE}" pid="181" name="IVIDBA9D53E1">
    <vt:lpwstr/>
  </property>
  <property fmtid="{D5CDD505-2E9C-101B-9397-08002B2CF9AE}" pid="182" name="IVID966020AD">
    <vt:lpwstr/>
  </property>
  <property fmtid="{D5CDD505-2E9C-101B-9397-08002B2CF9AE}" pid="183" name="IVID8269DF02">
    <vt:lpwstr/>
  </property>
  <property fmtid="{D5CDD505-2E9C-101B-9397-08002B2CF9AE}" pid="184" name="IVIDC015BD51">
    <vt:lpwstr/>
  </property>
  <property fmtid="{D5CDD505-2E9C-101B-9397-08002B2CF9AE}" pid="185" name="IVID4C7171E">
    <vt:lpwstr/>
  </property>
  <property fmtid="{D5CDD505-2E9C-101B-9397-08002B2CF9AE}" pid="186" name="IVIDF2D5B556">
    <vt:lpwstr/>
  </property>
  <property fmtid="{D5CDD505-2E9C-101B-9397-08002B2CF9AE}" pid="187" name="UFIDA_U9App_DataSourceXMLPart">
    <vt:lpwstr>{7E07DEEA-EFC0-42F7-8E63-2D65554FD0A0}</vt:lpwstr>
  </property>
  <property fmtid="{D5CDD505-2E9C-101B-9397-08002B2CF9AE}" pid="188" name="KSOProductBuildVer">
    <vt:lpwstr>2052-12.1.0.15712</vt:lpwstr>
  </property>
  <property fmtid="{D5CDD505-2E9C-101B-9397-08002B2CF9AE}" pid="189" name="ICV">
    <vt:lpwstr>B59E7538EF3041C7A34FCBF868A0C1AB</vt:lpwstr>
  </property>
</Properties>
</file>