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7"/>
  </bookViews>
  <sheets>
    <sheet name="报价明细" sheetId="59" r:id="rId1"/>
    <sheet name="Sheet1" sheetId="60" r:id="rId2"/>
  </sheets>
  <definedNames>
    <definedName name="_xlnm._FilterDatabase" localSheetId="0" hidden="1">报价明细!$A$2:$N$21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<sst xmlns="http://schemas.openxmlformats.org/spreadsheetml/2006/main" count="118" uniqueCount="81">
  <si>
    <t>面套总成信息</t>
  </si>
  <si>
    <t>材料费用</t>
  </si>
  <si>
    <t>加工费用</t>
  </si>
  <si>
    <t>成本合计</t>
  </si>
  <si>
    <t>其它费用</t>
  </si>
  <si>
    <t>核算</t>
  </si>
  <si>
    <t>材料价格</t>
  </si>
  <si>
    <t>辅材</t>
  </si>
  <si>
    <t>合计</t>
  </si>
  <si>
    <t>工时</t>
  </si>
  <si>
    <t>裁剪     &amp;缝纫</t>
  </si>
  <si>
    <t>包装    &amp;运费</t>
  </si>
  <si>
    <t>管理8%</t>
  </si>
  <si>
    <t>利润5%</t>
  </si>
  <si>
    <t>潍坊</t>
  </si>
  <si>
    <t>差价</t>
  </si>
  <si>
    <t>降幅</t>
  </si>
  <si>
    <t>SLT0002656</t>
  </si>
  <si>
    <t>k1窄车中间背布套（标准面料）新</t>
  </si>
  <si>
    <t>SLT0001033</t>
  </si>
  <si>
    <t>k1一排三人座布套(新面料)新状态</t>
  </si>
  <si>
    <t>SLT0001728</t>
  </si>
  <si>
    <r>
      <rPr>
        <b/>
        <sz val="14"/>
        <color theme="1"/>
        <rFont val="仿宋"/>
        <charset val="134"/>
      </rPr>
      <t>K1窄车右舵单人三排座（</t>
    </r>
    <r>
      <rPr>
        <b/>
        <sz val="14"/>
        <color rgb="FFFF0000"/>
        <rFont val="仿宋"/>
        <charset val="134"/>
      </rPr>
      <t>新面料</t>
    </r>
    <r>
      <rPr>
        <b/>
        <sz val="14"/>
        <color theme="1"/>
        <rFont val="仿宋"/>
        <charset val="134"/>
      </rPr>
      <t>）</t>
    </r>
  </si>
  <si>
    <t>SLT0002657</t>
  </si>
  <si>
    <t>k1窄车中间座布套（标准面料）新</t>
  </si>
  <si>
    <t>SLT0002618</t>
  </si>
  <si>
    <t>k11.5右侧翻背布套(新面料)</t>
  </si>
  <si>
    <t>SLT0002617</t>
  </si>
  <si>
    <t>k11.5右侧翻座布套(新面料)</t>
  </si>
  <si>
    <t>SLT0002616</t>
  </si>
  <si>
    <t>k11.5左侧翻背布套(新面料)</t>
  </si>
  <si>
    <t>SLT0002619</t>
  </si>
  <si>
    <t>k11.5左侧翻座布套(新面料)</t>
  </si>
  <si>
    <t>SLT0001055</t>
  </si>
  <si>
    <t>K1窄车右舵单人二排座布套(新面料)马来</t>
  </si>
  <si>
    <t>SLT0001046</t>
  </si>
  <si>
    <t>K1窄车右舵双人垫布套(新面料)马来</t>
  </si>
  <si>
    <t>SLT0001047</t>
  </si>
  <si>
    <t>K1右舵双人左背布套(新面料)马来（一排）</t>
  </si>
  <si>
    <t>SLT0001048</t>
  </si>
  <si>
    <t>K1右舵双人右背布套(新面料)马来</t>
  </si>
  <si>
    <t>SLT0001059</t>
  </si>
  <si>
    <t>K1右舵双人左背布套(新面料)马来（二排）（无背板）</t>
  </si>
  <si>
    <t>SLT0001064</t>
  </si>
  <si>
    <t>K1右舵双人右背布套(新面料)马来（无背板）</t>
  </si>
  <si>
    <t>SLT0002620</t>
  </si>
  <si>
    <t>k1窄车三排三人垫布套（新面料）</t>
  </si>
  <si>
    <t>SLT0002621</t>
  </si>
  <si>
    <t>k1窄车三排三人背布套（新面料）</t>
  </si>
  <si>
    <t>SLT0002658</t>
  </si>
  <si>
    <t>k1窄车中间头枕布套(标准面料)</t>
  </si>
  <si>
    <t>SBS0010251</t>
  </si>
  <si>
    <t>K1宽车中间靠背护面总成（标准）</t>
  </si>
  <si>
    <t>SBS0010252</t>
  </si>
  <si>
    <t>K1宽车中间座垫护面总成（标准）</t>
  </si>
  <si>
    <t>序号</t>
  </si>
  <si>
    <t>QAD</t>
  </si>
  <si>
    <t>物料名称</t>
  </si>
  <si>
    <t>布料</t>
  </si>
  <si>
    <t>未税</t>
  </si>
  <si>
    <t>k1窄车三排三人背布套</t>
  </si>
  <si>
    <t>（新面料）</t>
  </si>
  <si>
    <t>k1窄车三排三人座布套</t>
  </si>
  <si>
    <t>k1一排三人座布套新面料</t>
  </si>
  <si>
    <t>k11.5右侧翻背布套</t>
  </si>
  <si>
    <t>k11.5左侧翻座布套</t>
  </si>
  <si>
    <t>k11.5左侧翻背布套</t>
  </si>
  <si>
    <t>k11.5右侧翻座布套</t>
  </si>
  <si>
    <t>k1窄车中间背布套</t>
  </si>
  <si>
    <t>(标准面料）</t>
  </si>
  <si>
    <t>k1窄车中间座布套</t>
  </si>
  <si>
    <t>k1右舵双人左背布套马来-二排</t>
  </si>
  <si>
    <t>（新面料）无背板</t>
  </si>
  <si>
    <t>K1窄车右舵单人二排座马来</t>
  </si>
  <si>
    <t>k1右舵双人右背布套马来</t>
  </si>
  <si>
    <t>k1右舵双人左背布套马来-一排</t>
  </si>
  <si>
    <t>K1窄车右舵双人座垫马来</t>
  </si>
  <si>
    <t>k1窄车中间头枕布套</t>
  </si>
  <si>
    <t>K1宽车中间靠背护面总成</t>
  </si>
  <si>
    <t>K1宽车中间座垫护面总成</t>
  </si>
  <si>
    <t>K1窄车右舵单人三排座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</si>
</sst>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00_ "/>
    <numFmt numFmtId="178" formatCode="0.000_ "/>
    <numFmt numFmtId="179" formatCode="0.0_ "/>
  </numFmts>
  <fonts count="40">
    <font>
      <sz val="11"/>
      <color theme="1"/>
      <name val="宋体"/>
      <charset val="134"/>
      <scheme val="minor"/>
    </font>
    <font>
      <sz val="11"/>
      <color rgb="FF000000"/>
      <name val="楷体"/>
      <charset val="134"/>
    </font>
    <font>
      <sz val="11"/>
      <color indexed="0"/>
      <name val="楷体"/>
      <charset val="134"/>
    </font>
    <font>
      <sz val="10"/>
      <color indexed="0"/>
      <name val="楷体"/>
      <charset val="134"/>
    </font>
    <font>
      <sz val="11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0"/>
      <color rgb="FF000000"/>
      <name val="楷体"/>
      <charset val="134"/>
    </font>
    <font>
      <b/>
      <sz val="20"/>
      <name val="仿宋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楷体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14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5" fillId="0" borderId="0" applyFill="0" applyBorder="0"/>
    <xf numFmtId="0" fontId="35" fillId="0" borderId="0" applyFill="0" applyBorder="0"/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7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76" fontId="3" fillId="0" borderId="0" xfId="0" applyNumberFormat="1" applyFont="1" applyFill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178" fontId="9" fillId="3" borderId="1" xfId="0" applyNumberFormat="1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BOM_Level_Below3" xfId="50"/>
    <cellStyle name="常规 6" xfId="51"/>
    <cellStyle name="常规 5 2" xfId="52"/>
    <cellStyle name="常规 12" xfId="53"/>
    <cellStyle name="常规 2 2 2" xfId="54"/>
    <cellStyle name="常规 2 2" xfId="55"/>
    <cellStyle name="常规 2 3" xfId="56"/>
    <cellStyle name="常规 10" xfId="57"/>
    <cellStyle name="常规 10 2" xfId="58"/>
    <cellStyle name="常规 2 4" xfId="59"/>
    <cellStyle name="常规 11" xfId="60"/>
    <cellStyle name="常规 13" xfId="61"/>
    <cellStyle name="常规 11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3 3" xfId="71"/>
    <cellStyle name="常规 4" xfId="72"/>
    <cellStyle name="常规 4 2" xfId="73"/>
    <cellStyle name="常规 5" xfId="74"/>
    <cellStyle name="常规 6 2" xfId="75"/>
    <cellStyle name="常规 7" xfId="76"/>
    <cellStyle name="常规 7 2" xfId="77"/>
    <cellStyle name="常规 8" xfId="78"/>
    <cellStyle name="常规 9" xfId="79"/>
    <cellStyle name="常规 9 2" xfId="80"/>
    <cellStyle name="样式 1 10 2" xfId="81"/>
    <cellStyle name="样式 1 10" xfId="82"/>
    <cellStyle name="Normal" xfId="83"/>
    <cellStyle name="常规 45" xfId="84"/>
    <cellStyle name="常规_陕汽气囊" xfId="8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zoomScale="90" zoomScaleNormal="90" workbookViewId="0">
      <selection activeCell="R26" sqref="R26"/>
    </sheetView>
  </sheetViews>
  <sheetFormatPr defaultColWidth="9" defaultRowHeight="13.5"/>
  <cols>
    <col min="1" max="1" width="5.5" customWidth="1"/>
    <col min="2" max="2" width="16.525" customWidth="1"/>
    <col min="3" max="3" width="31.8" customWidth="1"/>
    <col min="4" max="4" width="16.8" customWidth="1"/>
    <col min="5" max="5" width="11.375"/>
    <col min="6" max="6" width="15.875"/>
    <col min="7" max="7" width="13.475" customWidth="1"/>
    <col min="8" max="10" width="12.875"/>
    <col min="11" max="11" width="11.375"/>
    <col min="12" max="14" width="12.875"/>
    <col min="15" max="15" width="12.625" style="16"/>
    <col min="16" max="16" width="12.625" style="17"/>
    <col min="17" max="17" width="12.625"/>
  </cols>
  <sheetData>
    <row r="1" ht="19" customHeight="1" spans="1:14">
      <c r="A1" s="18" t="s">
        <v>0</v>
      </c>
      <c r="B1" s="18"/>
      <c r="C1" s="18"/>
      <c r="D1" s="19" t="s">
        <v>1</v>
      </c>
      <c r="E1" s="19"/>
      <c r="F1" s="19"/>
      <c r="G1" s="19" t="s">
        <v>2</v>
      </c>
      <c r="H1" s="19"/>
      <c r="I1" s="36"/>
      <c r="J1" s="37" t="s">
        <v>3</v>
      </c>
      <c r="K1" s="38" t="s">
        <v>4</v>
      </c>
      <c r="L1" s="19"/>
      <c r="M1" s="19"/>
      <c r="N1" s="39" t="s">
        <v>5</v>
      </c>
    </row>
    <row r="2" ht="38" customHeight="1" spans="1:17">
      <c r="A2" s="18"/>
      <c r="B2" s="18"/>
      <c r="C2" s="18"/>
      <c r="D2" s="19" t="s">
        <v>6</v>
      </c>
      <c r="E2" s="19" t="s">
        <v>7</v>
      </c>
      <c r="F2" s="19" t="s">
        <v>8</v>
      </c>
      <c r="G2" s="19" t="s">
        <v>9</v>
      </c>
      <c r="H2" s="20" t="s">
        <v>10</v>
      </c>
      <c r="I2" s="36" t="s">
        <v>8</v>
      </c>
      <c r="J2" s="37"/>
      <c r="K2" s="40" t="s">
        <v>11</v>
      </c>
      <c r="L2" s="20" t="s">
        <v>12</v>
      </c>
      <c r="M2" s="20" t="s">
        <v>13</v>
      </c>
      <c r="N2" s="39"/>
      <c r="O2" s="41" t="s">
        <v>14</v>
      </c>
      <c r="P2" s="41" t="s">
        <v>15</v>
      </c>
      <c r="Q2" s="43" t="s">
        <v>16</v>
      </c>
    </row>
    <row r="3" ht="18.75" spans="1:17">
      <c r="A3" s="21">
        <v>1</v>
      </c>
      <c r="B3" s="22" t="s">
        <v>17</v>
      </c>
      <c r="C3" s="22" t="s">
        <v>18</v>
      </c>
      <c r="D3" s="23">
        <v>10.5578782</v>
      </c>
      <c r="E3" s="23">
        <v>1.687</v>
      </c>
      <c r="F3" s="24">
        <f>D3+E3</f>
        <v>12.2448782</v>
      </c>
      <c r="G3" s="25">
        <f t="shared" ref="G3:G14" si="0">H3/21</f>
        <v>0.16</v>
      </c>
      <c r="H3" s="23">
        <v>3.36</v>
      </c>
      <c r="I3" s="25">
        <f t="shared" ref="I3:I14" si="1">H3</f>
        <v>3.36</v>
      </c>
      <c r="J3" s="25">
        <f t="shared" ref="J3:J21" si="2">F3+I3</f>
        <v>15.6048782</v>
      </c>
      <c r="K3" s="23">
        <v>0.98</v>
      </c>
      <c r="L3" s="25">
        <f>J3*0.08</f>
        <v>1.248390256</v>
      </c>
      <c r="M3" s="25">
        <f t="shared" ref="M3:M8" si="3">L3*0.05</f>
        <v>0.0624195128</v>
      </c>
      <c r="N3" s="25">
        <f>J3+K3+L3+M3</f>
        <v>17.8956879688</v>
      </c>
      <c r="O3" s="42">
        <v>13.9582</v>
      </c>
      <c r="P3" s="41">
        <f>N3-O3</f>
        <v>3.9374879688</v>
      </c>
      <c r="Q3" s="44">
        <f>P3/N3</f>
        <v>0.220024397813862</v>
      </c>
    </row>
    <row r="4" ht="18.75" spans="1:17">
      <c r="A4" s="21">
        <v>2</v>
      </c>
      <c r="B4" s="22" t="s">
        <v>19</v>
      </c>
      <c r="C4" s="22" t="s">
        <v>20</v>
      </c>
      <c r="D4" s="26">
        <v>30.3557334876106</v>
      </c>
      <c r="E4" s="25">
        <v>4.7188</v>
      </c>
      <c r="F4" s="24">
        <f>D4+E4</f>
        <v>35.0745334876106</v>
      </c>
      <c r="G4" s="25">
        <f t="shared" si="0"/>
        <v>0.802380952380952</v>
      </c>
      <c r="H4" s="25">
        <v>16.85</v>
      </c>
      <c r="I4" s="25">
        <f t="shared" si="1"/>
        <v>16.85</v>
      </c>
      <c r="J4" s="25">
        <f t="shared" si="2"/>
        <v>51.9245334876106</v>
      </c>
      <c r="K4" s="25">
        <v>1.35</v>
      </c>
      <c r="L4" s="25">
        <f t="shared" ref="L4:L21" si="4">J4*0.08</f>
        <v>4.15396267900885</v>
      </c>
      <c r="M4" s="25">
        <f t="shared" si="3"/>
        <v>0.207698133950442</v>
      </c>
      <c r="N4" s="25">
        <f t="shared" ref="N4:N21" si="5">J4+K4+L4+M4</f>
        <v>57.6361943005699</v>
      </c>
      <c r="O4" s="42">
        <v>46.07</v>
      </c>
      <c r="P4" s="41">
        <f t="shared" ref="P4:P21" si="6">N4-O4</f>
        <v>11.5661943005699</v>
      </c>
      <c r="Q4" s="44">
        <f t="shared" ref="Q4:Q21" si="7">P4/N4</f>
        <v>0.200675885022053</v>
      </c>
    </row>
    <row r="5" ht="18.75" spans="1:17">
      <c r="A5" s="21">
        <v>3</v>
      </c>
      <c r="B5" s="22" t="s">
        <v>21</v>
      </c>
      <c r="C5" s="22" t="s">
        <v>22</v>
      </c>
      <c r="D5" s="27">
        <v>8.9642346</v>
      </c>
      <c r="E5" s="27">
        <v>1.5615</v>
      </c>
      <c r="F5" s="24">
        <v>10.1740231933518</v>
      </c>
      <c r="G5" s="25">
        <f t="shared" si="0"/>
        <v>0.216309523809524</v>
      </c>
      <c r="H5" s="25">
        <v>4.5425</v>
      </c>
      <c r="I5" s="25">
        <f t="shared" si="1"/>
        <v>4.5425</v>
      </c>
      <c r="J5" s="25">
        <f t="shared" si="2"/>
        <v>14.7165231933518</v>
      </c>
      <c r="K5" s="25">
        <v>0.9</v>
      </c>
      <c r="L5" s="25">
        <f t="shared" si="4"/>
        <v>1.17732185546814</v>
      </c>
      <c r="M5" s="25">
        <f t="shared" si="3"/>
        <v>0.0588660927734072</v>
      </c>
      <c r="N5" s="25">
        <f t="shared" si="5"/>
        <v>16.8527111415934</v>
      </c>
      <c r="O5" s="42">
        <v>15.7708128299434</v>
      </c>
      <c r="P5" s="41">
        <f t="shared" si="6"/>
        <v>1.08189831164995</v>
      </c>
      <c r="Q5" s="44">
        <f t="shared" si="7"/>
        <v>0.0641972856806269</v>
      </c>
    </row>
    <row r="6" ht="18.75" spans="1:17">
      <c r="A6" s="21">
        <v>4</v>
      </c>
      <c r="B6" s="22" t="s">
        <v>23</v>
      </c>
      <c r="C6" s="22" t="s">
        <v>24</v>
      </c>
      <c r="D6" s="26">
        <v>6.8813959</v>
      </c>
      <c r="E6" s="25">
        <v>0.684</v>
      </c>
      <c r="F6" s="24">
        <f t="shared" ref="F6:F21" si="8">D6+E6</f>
        <v>7.5653959</v>
      </c>
      <c r="G6" s="25">
        <f t="shared" si="0"/>
        <v>0.216309523809524</v>
      </c>
      <c r="H6" s="25">
        <v>4.5425</v>
      </c>
      <c r="I6" s="25">
        <f t="shared" si="1"/>
        <v>4.5425</v>
      </c>
      <c r="J6" s="25">
        <f t="shared" si="2"/>
        <v>12.1078959</v>
      </c>
      <c r="K6" s="25">
        <v>0.6</v>
      </c>
      <c r="L6" s="25">
        <f t="shared" si="4"/>
        <v>0.968631672</v>
      </c>
      <c r="M6" s="25">
        <f t="shared" si="3"/>
        <v>0.0484315836</v>
      </c>
      <c r="N6" s="25">
        <f t="shared" si="5"/>
        <v>13.7249591556</v>
      </c>
      <c r="O6" s="42">
        <v>13.012</v>
      </c>
      <c r="P6" s="41">
        <f t="shared" si="6"/>
        <v>0.7129591556</v>
      </c>
      <c r="Q6" s="44">
        <f t="shared" si="7"/>
        <v>0.0519461768532186</v>
      </c>
    </row>
    <row r="7" ht="18.75" spans="1:17">
      <c r="A7" s="21">
        <v>5</v>
      </c>
      <c r="B7" s="22" t="s">
        <v>25</v>
      </c>
      <c r="C7" s="22" t="s">
        <v>26</v>
      </c>
      <c r="D7" s="26">
        <v>26.024013570177</v>
      </c>
      <c r="E7" s="25">
        <v>2.208</v>
      </c>
      <c r="F7" s="24">
        <f t="shared" si="8"/>
        <v>28.232013570177</v>
      </c>
      <c r="G7" s="25">
        <f t="shared" si="0"/>
        <v>0.314880952380952</v>
      </c>
      <c r="H7" s="25">
        <v>6.6125</v>
      </c>
      <c r="I7" s="25">
        <f t="shared" si="1"/>
        <v>6.6125</v>
      </c>
      <c r="J7" s="25">
        <f t="shared" si="2"/>
        <v>34.844513570177</v>
      </c>
      <c r="K7" s="25">
        <v>1.1</v>
      </c>
      <c r="L7" s="25">
        <f t="shared" si="4"/>
        <v>2.78756108561416</v>
      </c>
      <c r="M7" s="25">
        <f t="shared" si="3"/>
        <v>0.139378054280708</v>
      </c>
      <c r="N7" s="25">
        <f t="shared" si="5"/>
        <v>38.8714527100719</v>
      </c>
      <c r="O7" s="42">
        <v>29.8</v>
      </c>
      <c r="P7" s="41">
        <f t="shared" si="6"/>
        <v>9.07145271007186</v>
      </c>
      <c r="Q7" s="44">
        <f t="shared" si="7"/>
        <v>0.233370560594495</v>
      </c>
    </row>
    <row r="8" ht="18.75" spans="1:17">
      <c r="A8" s="21">
        <v>6</v>
      </c>
      <c r="B8" s="22" t="s">
        <v>27</v>
      </c>
      <c r="C8" s="22" t="s">
        <v>28</v>
      </c>
      <c r="D8" s="28">
        <v>16.8630887639823</v>
      </c>
      <c r="E8" s="29">
        <v>3.977</v>
      </c>
      <c r="F8" s="24">
        <f t="shared" si="8"/>
        <v>20.8400887639823</v>
      </c>
      <c r="G8" s="25">
        <f t="shared" si="0"/>
        <v>0.369642857142857</v>
      </c>
      <c r="H8" s="27">
        <v>7.7625</v>
      </c>
      <c r="I8" s="25">
        <f t="shared" si="1"/>
        <v>7.7625</v>
      </c>
      <c r="J8" s="25">
        <f t="shared" si="2"/>
        <v>28.6025887639823</v>
      </c>
      <c r="K8" s="25">
        <v>1.1</v>
      </c>
      <c r="L8" s="25">
        <f t="shared" si="4"/>
        <v>2.28820710111858</v>
      </c>
      <c r="M8" s="25">
        <f t="shared" si="3"/>
        <v>0.114410355055929</v>
      </c>
      <c r="N8" s="25">
        <f t="shared" si="5"/>
        <v>32.1052062201568</v>
      </c>
      <c r="O8" s="42">
        <v>21.9182459841</v>
      </c>
      <c r="P8" s="41">
        <f t="shared" si="6"/>
        <v>10.1869602360568</v>
      </c>
      <c r="Q8" s="44">
        <f t="shared" si="7"/>
        <v>0.317299324171949</v>
      </c>
    </row>
    <row r="9" ht="18.75" spans="1:17">
      <c r="A9" s="21">
        <v>7</v>
      </c>
      <c r="B9" s="22" t="s">
        <v>29</v>
      </c>
      <c r="C9" s="22" t="s">
        <v>30</v>
      </c>
      <c r="D9" s="30">
        <v>26.024013570177</v>
      </c>
      <c r="E9" s="29">
        <v>2.208</v>
      </c>
      <c r="F9" s="24">
        <f t="shared" si="8"/>
        <v>28.232013570177</v>
      </c>
      <c r="G9" s="25">
        <f t="shared" si="0"/>
        <v>0.314880952380952</v>
      </c>
      <c r="H9" s="27">
        <v>6.6125</v>
      </c>
      <c r="I9" s="25">
        <f t="shared" si="1"/>
        <v>6.6125</v>
      </c>
      <c r="J9" s="25">
        <f t="shared" si="2"/>
        <v>34.844513570177</v>
      </c>
      <c r="K9" s="25">
        <v>1.1</v>
      </c>
      <c r="L9" s="25">
        <f t="shared" si="4"/>
        <v>2.78756108561416</v>
      </c>
      <c r="M9" s="25">
        <f t="shared" ref="M4:M21" si="9">L9*0.05</f>
        <v>0.139378054280708</v>
      </c>
      <c r="N9" s="25">
        <f t="shared" si="5"/>
        <v>38.8714527100719</v>
      </c>
      <c r="O9" s="42">
        <v>29.8</v>
      </c>
      <c r="P9" s="41">
        <f t="shared" si="6"/>
        <v>9.07145271007186</v>
      </c>
      <c r="Q9" s="44">
        <f t="shared" si="7"/>
        <v>0.233370560594495</v>
      </c>
    </row>
    <row r="10" ht="18.75" spans="1:17">
      <c r="A10" s="21">
        <v>8</v>
      </c>
      <c r="B10" s="22" t="s">
        <v>31</v>
      </c>
      <c r="C10" s="22" t="s">
        <v>32</v>
      </c>
      <c r="D10" s="26">
        <v>16.8630887639823</v>
      </c>
      <c r="E10" s="25">
        <v>3.977</v>
      </c>
      <c r="F10" s="24">
        <f t="shared" si="8"/>
        <v>20.8400887639823</v>
      </c>
      <c r="G10" s="25">
        <f t="shared" si="0"/>
        <v>0.369642857142857</v>
      </c>
      <c r="H10" s="25">
        <v>7.7625</v>
      </c>
      <c r="I10" s="25">
        <f t="shared" si="1"/>
        <v>7.7625</v>
      </c>
      <c r="J10" s="25">
        <f t="shared" si="2"/>
        <v>28.6025887639823</v>
      </c>
      <c r="K10" s="25">
        <v>1.1</v>
      </c>
      <c r="L10" s="25">
        <f t="shared" si="4"/>
        <v>2.28820710111858</v>
      </c>
      <c r="M10" s="25">
        <f t="shared" si="9"/>
        <v>0.114410355055929</v>
      </c>
      <c r="N10" s="25">
        <f t="shared" si="5"/>
        <v>32.1052062201568</v>
      </c>
      <c r="O10" s="42">
        <v>21.9182459841</v>
      </c>
      <c r="P10" s="41">
        <f t="shared" si="6"/>
        <v>10.1869602360568</v>
      </c>
      <c r="Q10" s="44">
        <f t="shared" si="7"/>
        <v>0.317299324171949</v>
      </c>
    </row>
    <row r="11" ht="18.75" spans="1:17">
      <c r="A11" s="21">
        <v>9</v>
      </c>
      <c r="B11" s="22" t="s">
        <v>33</v>
      </c>
      <c r="C11" s="22" t="s">
        <v>34</v>
      </c>
      <c r="D11" s="26">
        <v>11.4148071</v>
      </c>
      <c r="E11" s="25">
        <v>2.5023</v>
      </c>
      <c r="F11" s="24">
        <f t="shared" si="8"/>
        <v>13.9171071</v>
      </c>
      <c r="G11" s="25">
        <f t="shared" si="0"/>
        <v>0.185714285714286</v>
      </c>
      <c r="H11" s="25">
        <v>3.9</v>
      </c>
      <c r="I11" s="25">
        <f t="shared" si="1"/>
        <v>3.9</v>
      </c>
      <c r="J11" s="25">
        <f t="shared" si="2"/>
        <v>17.8171071</v>
      </c>
      <c r="K11" s="25">
        <v>0.9</v>
      </c>
      <c r="L11" s="25">
        <f t="shared" si="4"/>
        <v>1.425368568</v>
      </c>
      <c r="M11" s="25">
        <f t="shared" si="9"/>
        <v>0.0712684284</v>
      </c>
      <c r="N11" s="25">
        <f t="shared" si="5"/>
        <v>20.2137440964</v>
      </c>
      <c r="O11" s="42">
        <v>16.89</v>
      </c>
      <c r="P11" s="41">
        <f t="shared" si="6"/>
        <v>3.3237440964</v>
      </c>
      <c r="Q11" s="44">
        <f t="shared" si="7"/>
        <v>0.164429908707113</v>
      </c>
    </row>
    <row r="12" ht="18.75" spans="1:17">
      <c r="A12" s="21">
        <v>10</v>
      </c>
      <c r="B12" s="22" t="s">
        <v>35</v>
      </c>
      <c r="C12" s="22" t="s">
        <v>36</v>
      </c>
      <c r="D12" s="31">
        <v>21.2058</v>
      </c>
      <c r="E12" s="31">
        <v>3.943</v>
      </c>
      <c r="F12" s="24">
        <f t="shared" si="8"/>
        <v>25.1488</v>
      </c>
      <c r="G12" s="25">
        <f t="shared" si="0"/>
        <v>0.364166666666667</v>
      </c>
      <c r="H12" s="26">
        <v>7.6475</v>
      </c>
      <c r="I12" s="25">
        <f t="shared" si="1"/>
        <v>7.6475</v>
      </c>
      <c r="J12" s="25">
        <f t="shared" si="2"/>
        <v>32.7963</v>
      </c>
      <c r="K12" s="25">
        <v>0.9</v>
      </c>
      <c r="L12" s="25">
        <f t="shared" si="4"/>
        <v>2.623704</v>
      </c>
      <c r="M12" s="25">
        <f t="shared" si="9"/>
        <v>0.1311852</v>
      </c>
      <c r="N12" s="25">
        <f t="shared" si="5"/>
        <v>36.4511892</v>
      </c>
      <c r="O12" s="42">
        <v>26.0693</v>
      </c>
      <c r="P12" s="41">
        <f t="shared" si="6"/>
        <v>10.3818892</v>
      </c>
      <c r="Q12" s="44">
        <f t="shared" si="7"/>
        <v>0.284816200180377</v>
      </c>
    </row>
    <row r="13" ht="18.75" spans="1:17">
      <c r="A13" s="21">
        <v>11</v>
      </c>
      <c r="B13" s="22" t="s">
        <v>37</v>
      </c>
      <c r="C13" s="22" t="s">
        <v>38</v>
      </c>
      <c r="D13" s="31">
        <v>14.3451</v>
      </c>
      <c r="E13" s="26">
        <v>2.362</v>
      </c>
      <c r="F13" s="24">
        <f t="shared" si="8"/>
        <v>16.7071</v>
      </c>
      <c r="G13" s="25">
        <f t="shared" si="0"/>
        <v>0.179047619047619</v>
      </c>
      <c r="H13" s="25">
        <v>3.76</v>
      </c>
      <c r="I13" s="25">
        <f t="shared" si="1"/>
        <v>3.76</v>
      </c>
      <c r="J13" s="25">
        <f t="shared" si="2"/>
        <v>20.4671</v>
      </c>
      <c r="K13" s="25">
        <v>1</v>
      </c>
      <c r="L13" s="25">
        <f t="shared" si="4"/>
        <v>1.637368</v>
      </c>
      <c r="M13" s="25">
        <f t="shared" si="9"/>
        <v>0.0818684</v>
      </c>
      <c r="N13" s="25">
        <f t="shared" si="5"/>
        <v>23.1863364</v>
      </c>
      <c r="O13" s="42">
        <v>20.92</v>
      </c>
      <c r="P13" s="41">
        <f t="shared" si="6"/>
        <v>2.2663364</v>
      </c>
      <c r="Q13" s="44">
        <f t="shared" si="7"/>
        <v>0.0977444802362135</v>
      </c>
    </row>
    <row r="14" ht="18.75" spans="1:17">
      <c r="A14" s="21">
        <v>12</v>
      </c>
      <c r="B14" s="22" t="s">
        <v>39</v>
      </c>
      <c r="C14" s="22" t="s">
        <v>40</v>
      </c>
      <c r="D14" s="31">
        <v>14.3451</v>
      </c>
      <c r="E14" s="26">
        <v>2.362</v>
      </c>
      <c r="F14" s="24">
        <f t="shared" si="8"/>
        <v>16.7071</v>
      </c>
      <c r="G14" s="25">
        <f t="shared" si="0"/>
        <v>0.179047619047619</v>
      </c>
      <c r="H14" s="25">
        <v>3.76</v>
      </c>
      <c r="I14" s="25">
        <f t="shared" si="1"/>
        <v>3.76</v>
      </c>
      <c r="J14" s="25">
        <f t="shared" si="2"/>
        <v>20.4671</v>
      </c>
      <c r="K14" s="25">
        <v>1</v>
      </c>
      <c r="L14" s="25">
        <f t="shared" si="4"/>
        <v>1.637368</v>
      </c>
      <c r="M14" s="25">
        <f t="shared" si="9"/>
        <v>0.0818684</v>
      </c>
      <c r="N14" s="25">
        <f t="shared" si="5"/>
        <v>23.1863364</v>
      </c>
      <c r="O14" s="42">
        <v>19.81</v>
      </c>
      <c r="P14" s="41">
        <f t="shared" si="6"/>
        <v>3.3763364</v>
      </c>
      <c r="Q14" s="44">
        <f t="shared" si="7"/>
        <v>0.145617502556376</v>
      </c>
    </row>
    <row r="15" ht="18.75" spans="1:17">
      <c r="A15" s="21">
        <v>13</v>
      </c>
      <c r="B15" s="22" t="s">
        <v>41</v>
      </c>
      <c r="C15" s="22" t="s">
        <v>42</v>
      </c>
      <c r="D15" s="31">
        <v>14.3451</v>
      </c>
      <c r="E15" s="26">
        <v>2.162</v>
      </c>
      <c r="F15" s="24">
        <f t="shared" si="8"/>
        <v>16.5071</v>
      </c>
      <c r="G15" s="25">
        <v>0.173809523809524</v>
      </c>
      <c r="H15" s="25">
        <v>3.65</v>
      </c>
      <c r="I15" s="25">
        <v>3.65</v>
      </c>
      <c r="J15" s="25">
        <f t="shared" si="2"/>
        <v>20.1571</v>
      </c>
      <c r="K15" s="25">
        <v>1</v>
      </c>
      <c r="L15" s="25">
        <f t="shared" si="4"/>
        <v>1.612568</v>
      </c>
      <c r="M15" s="25">
        <f t="shared" si="9"/>
        <v>0.0806284</v>
      </c>
      <c r="N15" s="25">
        <f t="shared" si="5"/>
        <v>22.8502964</v>
      </c>
      <c r="O15" s="42">
        <v>19.63</v>
      </c>
      <c r="P15" s="41">
        <f t="shared" si="6"/>
        <v>3.2202964</v>
      </c>
      <c r="Q15" s="44">
        <f t="shared" si="7"/>
        <v>0.140930180669341</v>
      </c>
    </row>
    <row r="16" ht="18.75" spans="1:17">
      <c r="A16" s="21">
        <v>14</v>
      </c>
      <c r="B16" s="22" t="s">
        <v>43</v>
      </c>
      <c r="C16" s="22" t="s">
        <v>44</v>
      </c>
      <c r="D16" s="31">
        <v>14.3451</v>
      </c>
      <c r="E16" s="26">
        <v>2.162</v>
      </c>
      <c r="F16" s="24">
        <f t="shared" si="8"/>
        <v>16.5071</v>
      </c>
      <c r="G16" s="25">
        <v>0.173809523809524</v>
      </c>
      <c r="H16" s="25">
        <v>3.65</v>
      </c>
      <c r="I16" s="25">
        <v>3.65</v>
      </c>
      <c r="J16" s="25">
        <f t="shared" si="2"/>
        <v>20.1571</v>
      </c>
      <c r="K16" s="25">
        <v>1</v>
      </c>
      <c r="L16" s="25">
        <f t="shared" si="4"/>
        <v>1.612568</v>
      </c>
      <c r="M16" s="25">
        <f t="shared" si="9"/>
        <v>0.0806284</v>
      </c>
      <c r="N16" s="25">
        <f t="shared" si="5"/>
        <v>22.8502964</v>
      </c>
      <c r="O16" s="42">
        <v>19.63</v>
      </c>
      <c r="P16" s="41">
        <f t="shared" si="6"/>
        <v>3.2202964</v>
      </c>
      <c r="Q16" s="44">
        <f t="shared" si="7"/>
        <v>0.140930180669341</v>
      </c>
    </row>
    <row r="17" ht="18.75" spans="1:17">
      <c r="A17" s="21">
        <v>15</v>
      </c>
      <c r="B17" s="22" t="s">
        <v>45</v>
      </c>
      <c r="C17" s="22" t="s">
        <v>46</v>
      </c>
      <c r="D17" s="26">
        <v>33.035573348761</v>
      </c>
      <c r="E17" s="25">
        <v>5.47</v>
      </c>
      <c r="F17" s="24">
        <f t="shared" si="8"/>
        <v>38.505573348761</v>
      </c>
      <c r="G17" s="25">
        <f>H17/21</f>
        <v>0.707142857142857</v>
      </c>
      <c r="H17" s="25">
        <v>14.85</v>
      </c>
      <c r="I17" s="25">
        <f>H17</f>
        <v>14.85</v>
      </c>
      <c r="J17" s="25">
        <f t="shared" si="2"/>
        <v>53.355573348761</v>
      </c>
      <c r="K17" s="25">
        <v>1.35</v>
      </c>
      <c r="L17" s="25">
        <f t="shared" si="4"/>
        <v>4.26844586790088</v>
      </c>
      <c r="M17" s="25">
        <f t="shared" si="9"/>
        <v>0.213422293395044</v>
      </c>
      <c r="N17" s="25">
        <f t="shared" si="5"/>
        <v>59.1874415100569</v>
      </c>
      <c r="O17" s="42">
        <v>54.89</v>
      </c>
      <c r="P17" s="41">
        <f t="shared" si="6"/>
        <v>4.29744151005692</v>
      </c>
      <c r="Q17" s="44">
        <f t="shared" si="7"/>
        <v>0.0726073200735787</v>
      </c>
    </row>
    <row r="18" ht="18.75" spans="1:17">
      <c r="A18" s="21">
        <v>16</v>
      </c>
      <c r="B18" s="22" t="s">
        <v>47</v>
      </c>
      <c r="C18" s="22" t="s">
        <v>48</v>
      </c>
      <c r="D18" s="28">
        <v>38.5156444864602</v>
      </c>
      <c r="E18" s="25">
        <v>3.35</v>
      </c>
      <c r="F18" s="24">
        <f t="shared" si="8"/>
        <v>41.8656444864602</v>
      </c>
      <c r="G18" s="25">
        <f>H18/21</f>
        <v>0.563333333333333</v>
      </c>
      <c r="H18" s="25">
        <v>11.83</v>
      </c>
      <c r="I18" s="25">
        <f>H18</f>
        <v>11.83</v>
      </c>
      <c r="J18" s="25">
        <f t="shared" si="2"/>
        <v>53.6956444864602</v>
      </c>
      <c r="K18" s="25">
        <v>1.35</v>
      </c>
      <c r="L18" s="25">
        <f t="shared" si="4"/>
        <v>4.29565155891682</v>
      </c>
      <c r="M18" s="25">
        <f t="shared" si="9"/>
        <v>0.214782577945841</v>
      </c>
      <c r="N18" s="25">
        <f t="shared" si="5"/>
        <v>59.5560786233229</v>
      </c>
      <c r="O18" s="42">
        <v>55.39</v>
      </c>
      <c r="P18" s="41">
        <f t="shared" si="6"/>
        <v>4.16607862332286</v>
      </c>
      <c r="Q18" s="44">
        <f t="shared" si="7"/>
        <v>0.0699521983250821</v>
      </c>
    </row>
    <row r="19" ht="18.75" spans="1:17">
      <c r="A19" s="21">
        <v>17</v>
      </c>
      <c r="B19" s="22" t="s">
        <v>49</v>
      </c>
      <c r="C19" s="22" t="s">
        <v>50</v>
      </c>
      <c r="D19" s="26">
        <v>2.655</v>
      </c>
      <c r="E19" s="25">
        <v>0.322</v>
      </c>
      <c r="F19" s="24">
        <f t="shared" si="8"/>
        <v>2.977</v>
      </c>
      <c r="G19" s="25">
        <f>H19/21</f>
        <v>0.104533333333333</v>
      </c>
      <c r="H19" s="25">
        <v>2.1952</v>
      </c>
      <c r="I19" s="25">
        <f>H19</f>
        <v>2.1952</v>
      </c>
      <c r="J19" s="25">
        <f t="shared" si="2"/>
        <v>5.1722</v>
      </c>
      <c r="K19" s="25">
        <v>0.23</v>
      </c>
      <c r="L19" s="25">
        <f t="shared" si="4"/>
        <v>0.413776</v>
      </c>
      <c r="M19" s="25">
        <f t="shared" si="9"/>
        <v>0.0206888</v>
      </c>
      <c r="N19" s="25">
        <f t="shared" si="5"/>
        <v>5.8366648</v>
      </c>
      <c r="O19" s="42">
        <v>5</v>
      </c>
      <c r="P19" s="41">
        <f t="shared" si="6"/>
        <v>0.836664800000001</v>
      </c>
      <c r="Q19" s="44">
        <f t="shared" si="7"/>
        <v>0.143346385079369</v>
      </c>
    </row>
    <row r="20" ht="18.75" spans="1:17">
      <c r="A20" s="21">
        <v>18</v>
      </c>
      <c r="B20" s="22" t="s">
        <v>51</v>
      </c>
      <c r="C20" s="22" t="s">
        <v>52</v>
      </c>
      <c r="D20" s="32">
        <v>7.7834694</v>
      </c>
      <c r="E20" s="25">
        <v>1.2734</v>
      </c>
      <c r="F20" s="24">
        <f t="shared" si="8"/>
        <v>9.0568694</v>
      </c>
      <c r="G20" s="25">
        <f>H20/21</f>
        <v>0.210833333333333</v>
      </c>
      <c r="H20" s="25">
        <v>4.4275</v>
      </c>
      <c r="I20" s="25">
        <f>H20</f>
        <v>4.4275</v>
      </c>
      <c r="J20" s="25">
        <f t="shared" si="2"/>
        <v>13.4843694</v>
      </c>
      <c r="K20" s="25">
        <v>0.65</v>
      </c>
      <c r="L20" s="25">
        <f t="shared" si="4"/>
        <v>1.078749552</v>
      </c>
      <c r="M20" s="25">
        <f t="shared" si="9"/>
        <v>0.0539374776</v>
      </c>
      <c r="N20" s="25">
        <f t="shared" si="5"/>
        <v>15.2670564296</v>
      </c>
      <c r="O20" s="42">
        <v>12.27</v>
      </c>
      <c r="P20" s="41">
        <f t="shared" si="6"/>
        <v>2.9970564296</v>
      </c>
      <c r="Q20" s="44">
        <f t="shared" si="7"/>
        <v>0.196308728104867</v>
      </c>
    </row>
    <row r="21" ht="18.75" spans="1:17">
      <c r="A21" s="21">
        <v>19</v>
      </c>
      <c r="B21" s="22" t="s">
        <v>53</v>
      </c>
      <c r="C21" s="22" t="s">
        <v>54</v>
      </c>
      <c r="D21" s="26">
        <v>6.9961924</v>
      </c>
      <c r="E21" s="25">
        <v>2.276</v>
      </c>
      <c r="F21" s="24">
        <f t="shared" si="8"/>
        <v>9.2721924</v>
      </c>
      <c r="G21" s="25">
        <f>H21/21</f>
        <v>0.216309523809524</v>
      </c>
      <c r="H21" s="25">
        <v>4.5425</v>
      </c>
      <c r="I21" s="25">
        <f>H21</f>
        <v>4.5425</v>
      </c>
      <c r="J21" s="25">
        <f t="shared" si="2"/>
        <v>13.8146924</v>
      </c>
      <c r="K21" s="25">
        <v>0.78</v>
      </c>
      <c r="L21" s="25">
        <f t="shared" si="4"/>
        <v>1.105175392</v>
      </c>
      <c r="M21" s="25">
        <f t="shared" si="9"/>
        <v>0.0552587696</v>
      </c>
      <c r="N21" s="25">
        <f t="shared" si="5"/>
        <v>15.7551265616</v>
      </c>
      <c r="O21" s="42">
        <v>13.012</v>
      </c>
      <c r="P21" s="41">
        <f t="shared" si="6"/>
        <v>2.7431265616</v>
      </c>
      <c r="Q21" s="44">
        <f t="shared" si="7"/>
        <v>0.174110093681242</v>
      </c>
    </row>
    <row r="22" spans="1:14">
      <c r="A22" s="33"/>
      <c r="B22" s="34"/>
      <c r="C22" s="34"/>
      <c r="D22" s="34"/>
      <c r="E22" s="34"/>
      <c r="F22" s="34"/>
      <c r="G22" s="34"/>
      <c r="H22" s="33"/>
      <c r="I22" s="33"/>
      <c r="J22" s="33"/>
      <c r="K22" s="33"/>
      <c r="L22" s="33"/>
      <c r="M22" s="33"/>
      <c r="N22" s="33"/>
    </row>
    <row r="23" spans="3:7">
      <c r="C23" s="35"/>
      <c r="D23" s="35"/>
      <c r="E23" s="35"/>
      <c r="F23" s="35"/>
      <c r="G23" s="35"/>
    </row>
  </sheetData>
  <autoFilter ref="A2:N21">
    <extLst/>
  </autoFilter>
  <mergeCells count="6">
    <mergeCell ref="D1:F1"/>
    <mergeCell ref="G1:I1"/>
    <mergeCell ref="K1:L1"/>
    <mergeCell ref="J1:J2"/>
    <mergeCell ref="N1:N2"/>
    <mergeCell ref="A1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G22"/>
  <sheetViews>
    <sheetView workbookViewId="0">
      <selection activeCell="F1" sqref="F$1:F$1048576"/>
    </sheetView>
  </sheetViews>
  <sheetFormatPr defaultColWidth="9" defaultRowHeight="13.5" outlineLevelCol="6"/>
  <cols>
    <col min="4" max="4" width="19" customWidth="1"/>
    <col min="5" max="5" width="31.5" customWidth="1"/>
    <col min="6" max="6" width="15.625" customWidth="1"/>
    <col min="8" max="8" width="12.625"/>
  </cols>
  <sheetData>
    <row r="2" spans="3:7">
      <c r="C2" s="1" t="s">
        <v>55</v>
      </c>
      <c r="D2" s="2" t="s">
        <v>56</v>
      </c>
      <c r="E2" s="1" t="s">
        <v>57</v>
      </c>
      <c r="F2" s="1" t="s">
        <v>58</v>
      </c>
      <c r="G2" s="3" t="s">
        <v>59</v>
      </c>
    </row>
    <row r="3" spans="3:7">
      <c r="C3" s="4">
        <v>1</v>
      </c>
      <c r="D3" s="5" t="s">
        <v>47</v>
      </c>
      <c r="E3" s="5" t="s">
        <v>60</v>
      </c>
      <c r="F3" s="6" t="s">
        <v>61</v>
      </c>
      <c r="G3" s="7">
        <v>46.13</v>
      </c>
    </row>
    <row r="4" spans="3:7">
      <c r="C4" s="4">
        <v>2</v>
      </c>
      <c r="D4" s="5" t="s">
        <v>45</v>
      </c>
      <c r="E4" s="5" t="s">
        <v>62</v>
      </c>
      <c r="F4" s="6" t="s">
        <v>61</v>
      </c>
      <c r="G4" s="7">
        <v>46.07</v>
      </c>
    </row>
    <row r="5" ht="14.25" spans="3:7">
      <c r="C5" s="4">
        <v>3</v>
      </c>
      <c r="D5" s="8" t="s">
        <v>19</v>
      </c>
      <c r="E5" s="9" t="s">
        <v>63</v>
      </c>
      <c r="F5" s="6" t="s">
        <v>61</v>
      </c>
      <c r="G5" s="10">
        <v>47.86</v>
      </c>
    </row>
    <row r="6" spans="3:7">
      <c r="C6" s="4">
        <v>4</v>
      </c>
      <c r="D6" s="5" t="s">
        <v>25</v>
      </c>
      <c r="E6" s="5" t="s">
        <v>64</v>
      </c>
      <c r="F6" s="6" t="s">
        <v>61</v>
      </c>
      <c r="G6" s="10">
        <v>19.40237574</v>
      </c>
    </row>
    <row r="7" spans="3:7">
      <c r="C7" s="4">
        <v>5</v>
      </c>
      <c r="D7" s="5" t="s">
        <v>27</v>
      </c>
      <c r="E7" s="5" t="s">
        <v>65</v>
      </c>
      <c r="F7" s="11" t="s">
        <v>61</v>
      </c>
      <c r="G7" s="10">
        <v>21.27985047</v>
      </c>
    </row>
    <row r="8" spans="3:7">
      <c r="C8" s="4">
        <v>6</v>
      </c>
      <c r="D8" s="5" t="s">
        <v>29</v>
      </c>
      <c r="E8" s="5" t="s">
        <v>66</v>
      </c>
      <c r="F8" s="11" t="s">
        <v>61</v>
      </c>
      <c r="G8" s="10">
        <v>19.40237574</v>
      </c>
    </row>
    <row r="9" spans="3:7">
      <c r="C9" s="4">
        <v>7</v>
      </c>
      <c r="D9" s="5" t="s">
        <v>31</v>
      </c>
      <c r="E9" s="5" t="s">
        <v>67</v>
      </c>
      <c r="F9" s="11" t="s">
        <v>61</v>
      </c>
      <c r="G9" s="10">
        <v>21.27985047</v>
      </c>
    </row>
    <row r="10" spans="3:7">
      <c r="C10" s="4">
        <v>8</v>
      </c>
      <c r="D10" s="5" t="s">
        <v>17</v>
      </c>
      <c r="E10" s="5" t="s">
        <v>68</v>
      </c>
      <c r="F10" s="6" t="s">
        <v>69</v>
      </c>
      <c r="G10" s="10">
        <v>12.36</v>
      </c>
    </row>
    <row r="11" spans="3:7">
      <c r="C11" s="4">
        <v>9</v>
      </c>
      <c r="D11" s="5" t="s">
        <v>23</v>
      </c>
      <c r="E11" s="5" t="s">
        <v>70</v>
      </c>
      <c r="F11" s="6" t="s">
        <v>69</v>
      </c>
      <c r="G11" s="10">
        <v>13.012</v>
      </c>
    </row>
    <row r="12" spans="3:7">
      <c r="C12" s="4">
        <v>10</v>
      </c>
      <c r="D12" s="5" t="s">
        <v>41</v>
      </c>
      <c r="E12" s="5" t="s">
        <v>71</v>
      </c>
      <c r="F12" s="6" t="s">
        <v>72</v>
      </c>
      <c r="G12" s="10">
        <v>19.63</v>
      </c>
    </row>
    <row r="13" spans="3:7">
      <c r="C13" s="4">
        <v>11</v>
      </c>
      <c r="D13" s="5" t="s">
        <v>33</v>
      </c>
      <c r="E13" s="5" t="s">
        <v>73</v>
      </c>
      <c r="F13" s="12" t="s">
        <v>61</v>
      </c>
      <c r="G13" s="10">
        <v>16.89</v>
      </c>
    </row>
    <row r="14" spans="3:7">
      <c r="C14" s="4">
        <v>12</v>
      </c>
      <c r="D14" s="5" t="s">
        <v>39</v>
      </c>
      <c r="E14" s="5" t="s">
        <v>74</v>
      </c>
      <c r="F14" s="12" t="s">
        <v>61</v>
      </c>
      <c r="G14" s="10">
        <v>19.81</v>
      </c>
    </row>
    <row r="15" spans="3:7">
      <c r="C15" s="4">
        <v>13</v>
      </c>
      <c r="D15" s="5" t="s">
        <v>37</v>
      </c>
      <c r="E15" s="5" t="s">
        <v>75</v>
      </c>
      <c r="F15" s="12" t="s">
        <v>61</v>
      </c>
      <c r="G15" s="10">
        <v>20.92</v>
      </c>
    </row>
    <row r="16" spans="3:7">
      <c r="C16" s="4">
        <v>14</v>
      </c>
      <c r="D16" s="5" t="s">
        <v>35</v>
      </c>
      <c r="E16" s="5" t="s">
        <v>76</v>
      </c>
      <c r="F16" s="12" t="s">
        <v>61</v>
      </c>
      <c r="G16" s="10">
        <v>19.81</v>
      </c>
    </row>
    <row r="17" spans="3:7">
      <c r="C17" s="4">
        <v>15</v>
      </c>
      <c r="D17" s="5" t="s">
        <v>43</v>
      </c>
      <c r="E17" s="5" t="s">
        <v>74</v>
      </c>
      <c r="F17" s="11" t="s">
        <v>72</v>
      </c>
      <c r="G17" s="10">
        <v>19.63</v>
      </c>
    </row>
    <row r="18" spans="3:7">
      <c r="C18" s="4">
        <v>16</v>
      </c>
      <c r="D18" s="5" t="s">
        <v>49</v>
      </c>
      <c r="E18" s="5" t="s">
        <v>77</v>
      </c>
      <c r="F18" s="6" t="s">
        <v>69</v>
      </c>
      <c r="G18" s="10">
        <v>4.275</v>
      </c>
    </row>
    <row r="19" spans="3:7">
      <c r="C19" s="4">
        <v>17</v>
      </c>
      <c r="D19" s="5" t="s">
        <v>51</v>
      </c>
      <c r="E19" s="5" t="s">
        <v>78</v>
      </c>
      <c r="F19" s="6" t="s">
        <v>69</v>
      </c>
      <c r="G19" s="13">
        <v>12</v>
      </c>
    </row>
    <row r="20" spans="3:7">
      <c r="C20" s="4">
        <v>18</v>
      </c>
      <c r="D20" s="5" t="s">
        <v>53</v>
      </c>
      <c r="E20" s="5" t="s">
        <v>79</v>
      </c>
      <c r="F20" s="6" t="s">
        <v>69</v>
      </c>
      <c r="G20" s="10">
        <v>13.012</v>
      </c>
    </row>
    <row r="21" spans="3:7">
      <c r="C21" s="4">
        <v>19</v>
      </c>
      <c r="D21" s="5" t="s">
        <v>21</v>
      </c>
      <c r="E21" s="5" t="s">
        <v>80</v>
      </c>
      <c r="F21" s="6" t="s">
        <v>61</v>
      </c>
      <c r="G21" s="13">
        <v>15.7708128299434</v>
      </c>
    </row>
    <row r="22" spans="3:7">
      <c r="C22" s="14"/>
      <c r="D22" s="14"/>
      <c r="E22" s="14"/>
      <c r="F22" s="14"/>
      <c r="G22" s="1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2019-09-09T08:05:00Z</cp:lastPrinted>
  <dcterms:modified xsi:type="dcterms:W3CDTF">2023-12-07T06:25:29Z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C6DA0745092A4220AD9D5DE177149CEC_13</vt:lpwstr>
  </property>
</Properties>
</file>