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675" firstSheet="1" activeTab="2"/>
  </bookViews>
  <sheets>
    <sheet name="KING" sheetId="37" state="veryHidden" r:id="rId1"/>
    <sheet name="第三座椅首页" sheetId="29" r:id="rId2"/>
    <sheet name="第三座椅总成" sheetId="30" r:id="rId3"/>
    <sheet name="底座模块化总成" sheetId="20" state="hidden" r:id="rId4"/>
    <sheet name="主驾驶调角器总成" sheetId="22" state="hidden" r:id="rId5"/>
    <sheet name="驾驶员靠背焊接总成" sheetId="21" state="hidden" r:id="rId6"/>
    <sheet name="阻尼调节手柄总成" sheetId="26" state="hidden" r:id="rId7"/>
    <sheet name="升降速降开关气管总成" sheetId="18" state="hidden" r:id="rId8"/>
    <sheet name="驾驶员四孔腰托开关总成" sheetId="27" state="hidden" r:id="rId9"/>
  </sheets>
  <definedNames>
    <definedName name="_xlnm._FilterDatabase" localSheetId="2" hidden="1">第三座椅总成!$A$8:$AX$72</definedName>
    <definedName name="_xlnm._FilterDatabase" localSheetId="3" hidden="1">底座模块化总成!$A$9:$AJ$164</definedName>
    <definedName name="_xlnm._FilterDatabase" localSheetId="4" hidden="1">主驾驶调角器总成!$A$9:$AI$33</definedName>
    <definedName name="_xlnm._FilterDatabase" localSheetId="5" hidden="1">驾驶员靠背焊接总成!$A$9:$AF$36</definedName>
    <definedName name="_xlnm._FilterDatabase" localSheetId="6" hidden="1">阻尼调节手柄总成!$A$9:$AI$15</definedName>
    <definedName name="_xlnm._FilterDatabase" localSheetId="8" hidden="1">驾驶员四孔腰托开关总成!$A$9:$AI$16</definedName>
    <definedName name="_xlnm.Print_Area" localSheetId="3">底座模块化总成!$A$1:$AE$164</definedName>
    <definedName name="_xlnm.Print_Area" localSheetId="1">第三座椅首页!$A$1:$S$61</definedName>
    <definedName name="_xlnm.Print_Area" localSheetId="2">第三座椅总成!$A$1:$AX$72</definedName>
    <definedName name="_xlnm.Print_Area" localSheetId="5">驾驶员靠背焊接总成!$A$1:$AD$15</definedName>
    <definedName name="_xlnm.Print_Area" localSheetId="8">驾驶员四孔腰托开关总成!$A$1:$AE$13</definedName>
    <definedName name="_xlnm.Print_Area" localSheetId="4">主驾驶调角器总成!$A$1:$AE$33</definedName>
    <definedName name="_xlnm.Print_Area" localSheetId="6">阻尼调节手柄总成!$A$1:$AE$15</definedName>
    <definedName name="_xlnm.Print_Titles" localSheetId="2">第三座椅总成!$8:$8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M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
</t>
        </r>
      </text>
    </comment>
    <comment ref="N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T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
</t>
        </r>
      </text>
    </comment>
    <comment ref="N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M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07/11阻尼安装结构调整。
</t>
        </r>
      </text>
    </comment>
    <comment ref="N4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M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07/11阻尼安装结构调整。</t>
        </r>
      </text>
    </comment>
    <comment ref="M4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07/11阻尼安装结构调整。</t>
        </r>
      </text>
    </comment>
    <comment ref="M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07/11阻尼安装结构调整。</t>
        </r>
      </text>
    </comment>
    <comment ref="N5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5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5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5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M67" authorId="0">
      <text>
        <r>
          <rPr>
            <b/>
            <sz val="9"/>
            <rFont val="宋体"/>
            <charset val="134"/>
          </rPr>
          <t>1.20200109—将拉线固定支架焊接总成的方螺母去掉，拉线固定支架上⌀6孔改为M5螺纹孔</t>
        </r>
        <r>
          <rPr>
            <sz val="9"/>
            <rFont val="宋体"/>
            <charset val="134"/>
          </rPr>
          <t xml:space="preserve">
</t>
        </r>
      </text>
    </comment>
    <comment ref="M8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05/30仰角调节机构更改拉线变更</t>
        </r>
      </text>
    </comment>
    <comment ref="M8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05/15阻尼器安装方式变更，导致阻尼器更换为H4阻尼器
07/11阻尼器安装方式调整</t>
        </r>
      </text>
    </comment>
    <comment ref="M8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07/11阻尼器安装方式变更，调节方式更改。</t>
        </r>
      </text>
    </comment>
    <comment ref="T8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07/11阻尼器安装方式变更，调节方式更改。</t>
        </r>
      </text>
    </comment>
    <comment ref="M8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07/11阻尼器安装方式变更，调节方式更改。</t>
        </r>
      </text>
    </comment>
    <comment ref="T8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07/11阻尼器安装方式变更，调节方式更改。</t>
        </r>
      </text>
    </comment>
    <comment ref="M85" authorId="0">
      <text>
        <r>
          <rPr>
            <b/>
            <sz val="9"/>
            <rFont val="宋体"/>
            <charset val="134"/>
          </rPr>
          <t xml:space="preserve">作者:
</t>
        </r>
        <r>
          <rPr>
            <sz val="9"/>
            <rFont val="宋体"/>
            <charset val="134"/>
          </rPr>
          <t>07/11阻尼器安装方式调整</t>
        </r>
      </text>
    </comment>
    <comment ref="T85" authorId="0">
      <text>
        <r>
          <rPr>
            <b/>
            <sz val="9"/>
            <rFont val="宋体"/>
            <charset val="134"/>
          </rPr>
          <t xml:space="preserve">作者:
</t>
        </r>
        <r>
          <rPr>
            <sz val="9"/>
            <rFont val="宋体"/>
            <charset val="134"/>
          </rPr>
          <t>07/11阻尼器安装方式调整</t>
        </r>
      </text>
    </comment>
    <comment ref="N8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8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9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10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1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1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N1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M1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05/30仰角调节机构更改拉线变更</t>
        </r>
      </text>
    </comment>
    <comment ref="M1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05/30仰角调节机构更改拉线变更</t>
        </r>
      </text>
    </comment>
    <comment ref="M1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05/30仰角调节机构更改拉线变更</t>
        </r>
      </text>
    </comment>
    <comment ref="M1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05/30仰角调节机构更改拉线变更</t>
        </r>
      </text>
    </comment>
    <comment ref="M1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05/30仰角调节机构更改拉线变更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M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07/11阻尼器安装方式变更，调节方式更改。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M10" authorId="0">
      <text>
        <r>
          <rPr>
            <sz val="9"/>
            <rFont val="宋体"/>
            <charset val="134"/>
          </rPr>
          <t xml:space="preserve">8/8配合H4升级气阀固定座变更，调节手柄结构做相应更改。
</t>
        </r>
      </text>
    </comment>
    <comment ref="M11" authorId="0">
      <text>
        <r>
          <rPr>
            <b/>
            <sz val="9"/>
            <rFont val="宋体"/>
            <charset val="134"/>
          </rPr>
          <t>8/8 H4升级气阀固定座加宽，手柄加强筋降低，干涉位置去除，转轴孔缩小</t>
        </r>
      </text>
    </comment>
    <comment ref="M12" authorId="0">
      <text>
        <r>
          <rPr>
            <sz val="9"/>
            <rFont val="宋体"/>
            <charset val="134"/>
          </rPr>
          <t xml:space="preserve">新增
</t>
        </r>
      </text>
    </comment>
    <comment ref="N20" authorId="0">
      <text>
        <r>
          <rPr>
            <b/>
            <sz val="9"/>
            <rFont val="宋体"/>
            <charset val="134"/>
          </rPr>
          <t>李朝峰:</t>
        </r>
        <r>
          <rPr>
            <sz val="9"/>
            <rFont val="宋体"/>
            <charset val="134"/>
          </rPr>
          <t xml:space="preserve">
1.长度由550改为450（进气管磨损，更改气路走向，更改气管固定位置）20190821</t>
        </r>
      </text>
    </comment>
    <comment ref="N27" authorId="0">
      <text>
        <r>
          <rPr>
            <sz val="9"/>
            <rFont val="宋体"/>
            <charset val="134"/>
          </rPr>
          <t xml:space="preserve">李朝峰：
1长度由530增加至830,（进气管磨损，更改气路走向，更改气管固定位置）20190821
</t>
        </r>
      </text>
    </comment>
    <comment ref="N29" authorId="0">
      <text>
        <r>
          <rPr>
            <b/>
            <sz val="9"/>
            <rFont val="宋体"/>
            <charset val="134"/>
          </rPr>
          <t>李朝峰:</t>
        </r>
        <r>
          <rPr>
            <sz val="9"/>
            <rFont val="宋体"/>
            <charset val="134"/>
          </rPr>
          <t xml:space="preserve">
1.增加一根气路波纹管，安装于红色气管F上防止磨损20190821</t>
        </r>
      </text>
    </comment>
    <comment ref="M40" authorId="0">
      <text>
        <r>
          <rPr>
            <b/>
            <sz val="9"/>
            <rFont val="宋体"/>
            <charset val="134"/>
          </rPr>
          <t>1.气管易打折，将弹簧加长-20191022</t>
        </r>
      </text>
    </comment>
    <comment ref="M41" authorId="0">
      <text>
        <r>
          <rPr>
            <sz val="9"/>
            <rFont val="宋体"/>
            <charset val="134"/>
          </rPr>
          <t xml:space="preserve">1.三通处弹簧不易装配，将堂皇内径加大，长度变为36--20191022
</t>
        </r>
      </text>
    </comment>
    <comment ref="M42" authorId="0">
      <text>
        <r>
          <rPr>
            <b/>
            <sz val="9"/>
            <rFont val="宋体"/>
            <charset val="134"/>
          </rPr>
          <t>数量由4减少到2--20191022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AB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1.05</t>
        </r>
      </text>
    </comment>
    <comment ref="N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结构相同，标识差异</t>
        </r>
      </text>
    </comment>
    <comment ref="N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标识差异</t>
        </r>
      </text>
    </comment>
  </commentList>
</comments>
</file>

<file path=xl/sharedStrings.xml><?xml version="1.0" encoding="utf-8"?>
<sst xmlns="http://schemas.openxmlformats.org/spreadsheetml/2006/main" count="5815" uniqueCount="1151">
  <si>
    <r>
      <rPr>
        <b/>
        <sz val="16"/>
        <rFont val="微软雅黑"/>
        <charset val="134"/>
      </rPr>
      <t>版本：0/A
识别号：GR/ZY/BOM-202</t>
    </r>
    <r>
      <rPr>
        <b/>
        <sz val="16"/>
        <rFont val="微软雅黑"/>
        <charset val="134"/>
      </rPr>
      <t>3</t>
    </r>
    <r>
      <rPr>
        <b/>
        <sz val="16"/>
        <rFont val="微软雅黑"/>
        <charset val="134"/>
      </rPr>
      <t>-</t>
    </r>
    <r>
      <rPr>
        <b/>
        <sz val="16"/>
        <rFont val="微软雅黑"/>
        <charset val="134"/>
      </rPr>
      <t>11</t>
    </r>
    <r>
      <rPr>
        <b/>
        <sz val="16"/>
        <rFont val="微软雅黑"/>
        <charset val="134"/>
      </rPr>
      <t>-001</t>
    </r>
  </si>
  <si>
    <t>编号：GR-21-01-23</t>
  </si>
  <si>
    <t xml:space="preserve">    </t>
  </si>
  <si>
    <t>车型</t>
  </si>
  <si>
    <t>X5000S</t>
  </si>
  <si>
    <t xml:space="preserve">                          X5000S中间座座椅总成EBOM清单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</si>
  <si>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</si>
  <si>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</si>
  <si>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</si>
  <si>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</si>
  <si>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</si>
  <si>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</si>
  <si>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</si>
  <si>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</si>
  <si>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</si>
  <si>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图示</t>
  </si>
  <si>
    <t>NO.</t>
  </si>
  <si>
    <t>图号</t>
  </si>
  <si>
    <t>件名</t>
  </si>
  <si>
    <t>产品描述</t>
  </si>
  <si>
    <t>单台用量</t>
  </si>
  <si>
    <t>车型配置</t>
  </si>
  <si>
    <t>备注</t>
  </si>
  <si>
    <t>DZ16251510113
（SHT0016734）</t>
  </si>
  <si>
    <t>中间座椅总成</t>
  </si>
  <si>
    <t>织物</t>
  </si>
  <si>
    <t>以下空白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</si>
  <si>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</si>
  <si>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</si>
  <si>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</si>
  <si>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</si>
  <si>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</si>
  <si>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</si>
  <si>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</si>
  <si>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</si>
  <si>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</si>
  <si>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</si>
  <si>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校核：标准化：</t>
  </si>
  <si>
    <t>X5000S第三座椅总成EBOM清单</t>
  </si>
  <si>
    <t>会签：</t>
  </si>
  <si>
    <t>中文名称</t>
  </si>
  <si>
    <t>副驾驶员座椅总成</t>
  </si>
  <si>
    <t>批准:</t>
  </si>
  <si>
    <t>日期：</t>
  </si>
  <si>
    <t>规格型号</t>
  </si>
  <si>
    <t>版本：A</t>
  </si>
  <si>
    <t>说明：</t>
  </si>
  <si>
    <t>重量</t>
  </si>
  <si>
    <t>价格</t>
  </si>
  <si>
    <t>序号</t>
  </si>
  <si>
    <t>装配等级</t>
  </si>
  <si>
    <t>零件来源</t>
  </si>
  <si>
    <t>QAD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</si>
  <si>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</si>
  <si>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</si>
  <si>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</si>
  <si>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</si>
  <si>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</si>
  <si>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</si>
  <si>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</si>
  <si>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</si>
  <si>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</t>
  </si>
  <si>
    <r>
      <rPr>
        <b/>
        <sz val="10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</si>
  <si>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</si>
  <si>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</si>
  <si>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</si>
  <si>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</si>
  <si>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</si>
  <si>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</si>
  <si>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</si>
  <si>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</si>
  <si>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</si>
  <si>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</si>
  <si>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</si>
  <si>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</si>
  <si>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</si>
  <si>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工艺用量(kg)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</si>
  <si>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</si>
  <si>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</si>
  <si>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</si>
  <si>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</si>
  <si>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</si>
  <si>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</si>
  <si>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实物重量kg</t>
  </si>
  <si>
    <t>原材料价格</t>
  </si>
  <si>
    <t>材料成本</t>
  </si>
  <si>
    <t>废品折合加工系数</t>
  </si>
  <si>
    <t>系数</t>
  </si>
  <si>
    <t>未税目标价（不含模摊）</t>
  </si>
  <si>
    <t>采购价格比重</t>
  </si>
  <si>
    <t>未税采购价格</t>
  </si>
  <si>
    <t>差异价格</t>
  </si>
  <si>
    <t>差价比率</t>
  </si>
  <si>
    <t>数量</t>
  </si>
  <si>
    <t>长</t>
  </si>
  <si>
    <t>宽</t>
  </si>
  <si>
    <t>高</t>
  </si>
  <si>
    <t>X5000S中间座</t>
  </si>
  <si>
    <t>SHT0016734</t>
  </si>
  <si>
    <t>中间座座椅总成</t>
  </si>
  <si>
    <t>——</t>
  </si>
  <si>
    <t>A</t>
  </si>
  <si>
    <t>Ea</t>
  </si>
  <si>
    <t>Y</t>
  </si>
  <si>
    <t>N</t>
  </si>
  <si>
    <t>装配总成</t>
  </si>
  <si>
    <t>ASSY</t>
  </si>
  <si>
    <t>560*602*915</t>
  </si>
  <si>
    <t>组装</t>
  </si>
  <si>
    <t>西安自制</t>
  </si>
  <si>
    <t>座椅组装车间</t>
  </si>
  <si>
    <t>SHT0016765</t>
  </si>
  <si>
    <t>靠背面套</t>
  </si>
  <si>
    <t>C</t>
  </si>
  <si>
    <t>缝纫</t>
  </si>
  <si>
    <t>西安外购</t>
  </si>
  <si>
    <t>SHT0016766</t>
  </si>
  <si>
    <t>靠背泡沫</t>
  </si>
  <si>
    <t>PUR</t>
  </si>
  <si>
    <t>149*602*453</t>
  </si>
  <si>
    <t>发泡</t>
  </si>
  <si>
    <t>8%损耗</t>
  </si>
  <si>
    <t>发泡车间</t>
  </si>
  <si>
    <t>SHT0016767</t>
  </si>
  <si>
    <t>靠背背板</t>
  </si>
  <si>
    <t>PP混纺玻仟+PP蜂窝板</t>
  </si>
  <si>
    <t>437*586*10</t>
  </si>
  <si>
    <t>冲压</t>
  </si>
  <si>
    <t>2%损耗</t>
  </si>
  <si>
    <t>SHT0016757</t>
  </si>
  <si>
    <t>靠背骨架焊接总成</t>
  </si>
  <si>
    <t>焊接分总成</t>
  </si>
  <si>
    <t>黑色</t>
  </si>
  <si>
    <t>电泳</t>
  </si>
  <si>
    <t>SHT0016758</t>
  </si>
  <si>
    <t>靠背主体管</t>
  </si>
  <si>
    <t>圆管</t>
  </si>
  <si>
    <t>Q235</t>
  </si>
  <si>
    <t>t=2.0</t>
  </si>
  <si>
    <t>GB/700</t>
  </si>
  <si>
    <t>25*459*450</t>
  </si>
  <si>
    <t>弯管</t>
  </si>
  <si>
    <t>SHT0016759</t>
  </si>
  <si>
    <t>靠背下横管</t>
  </si>
  <si>
    <t>427*25*25</t>
  </si>
  <si>
    <t>SHT0016760</t>
  </si>
  <si>
    <t>支撑橡胶固定板</t>
  </si>
  <si>
    <t>96*98*20</t>
  </si>
  <si>
    <t>SHT0016777</t>
  </si>
  <si>
    <t>靠背背板固定片</t>
  </si>
  <si>
    <t>19*84*80</t>
  </si>
  <si>
    <t>SHT0016761</t>
  </si>
  <si>
    <t>靠背顶端支撑钢丝</t>
  </si>
  <si>
    <t>钢丝</t>
  </si>
  <si>
    <t>φ=8</t>
  </si>
  <si>
    <t>85*11*78</t>
  </si>
  <si>
    <t>折弯</t>
  </si>
  <si>
    <t>SHT0016762</t>
  </si>
  <si>
    <t>靠背支撑横板</t>
  </si>
  <si>
    <t>430*20*2</t>
  </si>
  <si>
    <t>SHT0016763</t>
  </si>
  <si>
    <t>靠背左连接板</t>
  </si>
  <si>
    <t>SAPH440</t>
  </si>
  <si>
    <t>Q/BQB 310</t>
  </si>
  <si>
    <t>100*40*21.5</t>
  </si>
  <si>
    <t>SHT0016764</t>
  </si>
  <si>
    <t>靠背右连接板</t>
  </si>
  <si>
    <t>130*36*24</t>
  </si>
  <si>
    <t>Q370C08</t>
  </si>
  <si>
    <t>焊接六角螺母</t>
  </si>
  <si>
    <t>固定橡胶块和折叠板</t>
  </si>
  <si>
    <t>标准件</t>
  </si>
  <si>
    <t>SHT0016768</t>
  </si>
  <si>
    <t>支撑橡胶块</t>
  </si>
  <si>
    <t>注塑</t>
  </si>
  <si>
    <t>5%损耗</t>
  </si>
  <si>
    <t>SHT0016772</t>
  </si>
  <si>
    <t>折叠板总成</t>
  </si>
  <si>
    <t>SHT0016773</t>
  </si>
  <si>
    <t>上连接板</t>
  </si>
  <si>
    <t>t=4.0</t>
  </si>
  <si>
    <t>78*22*143</t>
  </si>
  <si>
    <t>SHT0016774</t>
  </si>
  <si>
    <t>下连接板</t>
  </si>
  <si>
    <t>166*15*140</t>
  </si>
  <si>
    <t>轩德6</t>
  </si>
  <si>
    <t>SHT0011424</t>
  </si>
  <si>
    <t>解锁手柄</t>
  </si>
  <si>
    <t>冲压件</t>
  </si>
  <si>
    <t>D04</t>
  </si>
  <si>
    <t>D04-6933004</t>
  </si>
  <si>
    <t>解锁手柄加强片</t>
  </si>
  <si>
    <t>D04-6933005</t>
  </si>
  <si>
    <t>解锁手柄弹簧</t>
  </si>
  <si>
    <t>弹簧</t>
  </si>
  <si>
    <t>65Mn</t>
  </si>
  <si>
    <t>D04-6933006</t>
  </si>
  <si>
    <t>轴套1</t>
  </si>
  <si>
    <t>20#</t>
  </si>
  <si>
    <t>GB/699</t>
  </si>
  <si>
    <t>D04-6933007</t>
  </si>
  <si>
    <t>轴套2</t>
  </si>
  <si>
    <t>D04-6933008</t>
  </si>
  <si>
    <t>锁止销</t>
  </si>
  <si>
    <t>D04-6933009</t>
  </si>
  <si>
    <t>铆钉</t>
  </si>
  <si>
    <t>D04-6933010</t>
  </si>
  <si>
    <t>解锁手柄塑料件</t>
  </si>
  <si>
    <t>PP-T15</t>
  </si>
  <si>
    <t>Q2140408</t>
  </si>
  <si>
    <t>十字槽盘头螺钉</t>
  </si>
  <si>
    <t xml:space="preserve">20Mn </t>
  </si>
  <si>
    <t>4×6.5</t>
  </si>
  <si>
    <t>SHT0016769</t>
  </si>
  <si>
    <t>坐垫泡沫</t>
  </si>
  <si>
    <t>442*602*72</t>
  </si>
  <si>
    <t xml:space="preserve">西安自制 </t>
  </si>
  <si>
    <t>SHT0016771</t>
  </si>
  <si>
    <t>坐垫面套</t>
  </si>
  <si>
    <t>0.6000</t>
  </si>
  <si>
    <t>SHT0016748</t>
  </si>
  <si>
    <t>座框焊接总成</t>
  </si>
  <si>
    <t>441*562*158</t>
  </si>
  <si>
    <t>SHT0016749</t>
  </si>
  <si>
    <t>座框主管</t>
  </si>
  <si>
    <t>397*477*25</t>
  </si>
  <si>
    <t>SHT0016750</t>
  </si>
  <si>
    <t>座框后横管</t>
  </si>
  <si>
    <t>25*445*25</t>
  </si>
  <si>
    <t>SHT0016751</t>
  </si>
  <si>
    <t>座框横向支撑钢丝</t>
  </si>
  <si>
    <t>8*41*477</t>
  </si>
  <si>
    <t>SHT0016752</t>
  </si>
  <si>
    <t>座框纵向支撑钢丝</t>
  </si>
  <si>
    <t>8*375*49</t>
  </si>
  <si>
    <t>SHT0016753</t>
  </si>
  <si>
    <t>座框前端支撑钢丝</t>
  </si>
  <si>
    <t>88*73*8</t>
  </si>
  <si>
    <t>SHT0016754</t>
  </si>
  <si>
    <t>右连接板</t>
  </si>
  <si>
    <t>145*25*135</t>
  </si>
  <si>
    <t>SHT0016778</t>
  </si>
  <si>
    <t>座框旋转轴</t>
  </si>
  <si>
    <t>15*16*15</t>
  </si>
  <si>
    <t>L3000</t>
  </si>
  <si>
    <t>1B24969100307</t>
  </si>
  <si>
    <t>左连接板</t>
  </si>
  <si>
    <t>110*20*35</t>
  </si>
  <si>
    <t>SHT0016755</t>
  </si>
  <si>
    <t>座框地脚</t>
  </si>
  <si>
    <t>46*77*31</t>
  </si>
  <si>
    <t>GB/T 13681-1992</t>
  </si>
  <si>
    <t>2.0平台</t>
  </si>
  <si>
    <t>BFA0000400</t>
  </si>
  <si>
    <t>汽车安全带用焊接螺母</t>
  </si>
  <si>
    <t>B</t>
  </si>
  <si>
    <t>9*17.5*17.5</t>
  </si>
  <si>
    <t>SHT0016775</t>
  </si>
  <si>
    <t>座框横向面套支撑钢丝</t>
  </si>
  <si>
    <t>8*266*8</t>
  </si>
  <si>
    <t>SHT0016776</t>
  </si>
  <si>
    <t>座框纵向面套支撑钢丝</t>
  </si>
  <si>
    <t>8*144*8</t>
  </si>
  <si>
    <t>SHT0016735</t>
  </si>
  <si>
    <t>装车支架总成</t>
  </si>
  <si>
    <t>分总成</t>
  </si>
  <si>
    <t>420*589*505</t>
  </si>
  <si>
    <t>SHT0016741</t>
  </si>
  <si>
    <t>靠背支撑管</t>
  </si>
  <si>
    <t>170*25*109</t>
  </si>
  <si>
    <t>SHT0016739</t>
  </si>
  <si>
    <t>横支撑管</t>
  </si>
  <si>
    <t>方管</t>
  </si>
  <si>
    <t>20*40*509</t>
  </si>
  <si>
    <t>切断</t>
  </si>
  <si>
    <t>SHT0016740</t>
  </si>
  <si>
    <t>纵支撑管</t>
  </si>
  <si>
    <t>20*40*247</t>
  </si>
  <si>
    <t>SHT0016738</t>
  </si>
  <si>
    <t>左前竖支撑管</t>
  </si>
  <si>
    <t>20*40*320</t>
  </si>
  <si>
    <t>SHT0016742</t>
  </si>
  <si>
    <t>右前竖支撑管</t>
  </si>
  <si>
    <t>SHT0016743</t>
  </si>
  <si>
    <t>后竖支撑管</t>
  </si>
  <si>
    <t>SHT0016736</t>
  </si>
  <si>
    <t>左装车板</t>
  </si>
  <si>
    <t>t=5.0</t>
  </si>
  <si>
    <t>420*50*5</t>
  </si>
  <si>
    <t>SHT0016737</t>
  </si>
  <si>
    <t>右装车板</t>
  </si>
  <si>
    <t>BFA0000018</t>
  </si>
  <si>
    <t>Q218B0816</t>
  </si>
  <si>
    <t>内六角螺栓</t>
  </si>
  <si>
    <t>M8*16</t>
  </si>
  <si>
    <t>∅12*28</t>
  </si>
  <si>
    <t>发黑</t>
  </si>
  <si>
    <t>BFA0000453</t>
  </si>
  <si>
    <t>02.01.07.017</t>
  </si>
  <si>
    <t>十字槽沉头自攻螺钉</t>
  </si>
  <si>
    <t>5*20</t>
  </si>
  <si>
    <t>BFA0000130</t>
  </si>
  <si>
    <t>Q150B0820</t>
  </si>
  <si>
    <t>六角头螺栓</t>
  </si>
  <si>
    <t>M8*20</t>
  </si>
  <si>
    <t>BFA0000846</t>
  </si>
  <si>
    <t>Q150B0840</t>
  </si>
  <si>
    <t>M8*40</t>
  </si>
  <si>
    <t>BFA0000008</t>
  </si>
  <si>
    <t>Q40308</t>
  </si>
  <si>
    <t>弹簧垫圈</t>
  </si>
  <si>
    <t>M8</t>
  </si>
  <si>
    <t>BFA0000007</t>
  </si>
  <si>
    <t>Q40108</t>
  </si>
  <si>
    <t>平垫圈</t>
  </si>
  <si>
    <t>SHT0000239</t>
  </si>
  <si>
    <t>KS28-70</t>
  </si>
  <si>
    <t>安全带总成</t>
  </si>
  <si>
    <t>SHT0001630</t>
  </si>
  <si>
    <r>
      <rPr>
        <sz val="10"/>
        <rFont val="宋体"/>
        <charset val="134"/>
      </rPr>
      <t>DZ1522151011</t>
    </r>
    <r>
      <rPr>
        <sz val="10"/>
        <rFont val="宋体"/>
        <charset val="134"/>
      </rPr>
      <t>1-A</t>
    </r>
  </si>
  <si>
    <t>标牌</t>
  </si>
  <si>
    <t>铝制</t>
  </si>
  <si>
    <t>BFA0000552</t>
  </si>
  <si>
    <t>Q4400410</t>
  </si>
  <si>
    <t>抽芯铆钉</t>
  </si>
  <si>
    <t>φ4.0</t>
  </si>
  <si>
    <t>SHT0000420</t>
  </si>
  <si>
    <t>DYN8-6930007A</t>
  </si>
  <si>
    <t>中间背包装膜</t>
  </si>
  <si>
    <t>PE</t>
  </si>
  <si>
    <t>SHT0000421</t>
  </si>
  <si>
    <t>DYN8-6930007B</t>
  </si>
  <si>
    <t>中间座包装膜</t>
  </si>
  <si>
    <t>校核：</t>
  </si>
  <si>
    <t>标准化：</t>
  </si>
  <si>
    <t>M3000-S宽靠背底座模块化总成EBOM</t>
  </si>
  <si>
    <t>SHT0012165</t>
  </si>
  <si>
    <t>SHT0012984</t>
  </si>
  <si>
    <t>坐框减震器总成</t>
  </si>
  <si>
    <t>集成式安全带</t>
  </si>
  <si>
    <t>标配/可变阻尼</t>
  </si>
  <si>
    <t>沿用件Y/N</t>
  </si>
  <si>
    <r>
      <rPr>
        <sz val="11"/>
        <rFont val="宋体"/>
        <charset val="134"/>
      </rPr>
      <t>零件类别</t>
    </r>
  </si>
  <si>
    <t>用量</t>
  </si>
  <si>
    <t>个</t>
  </si>
  <si>
    <t>Q01</t>
  </si>
  <si>
    <t>装配总成件</t>
  </si>
  <si>
    <t>SHT0012164</t>
  </si>
  <si>
    <t>气囊减震器总成</t>
  </si>
  <si>
    <t>SHT0012167</t>
  </si>
  <si>
    <t>上框焊接组件</t>
  </si>
  <si>
    <t>焊接件</t>
  </si>
  <si>
    <t>焊接总成件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</si>
  <si>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77*260*40</t>
    </r>
  </si>
  <si>
    <t>SHT0012159</t>
  </si>
  <si>
    <t>左纵梁焊接组件</t>
  </si>
  <si>
    <t>377*32*45</t>
  </si>
  <si>
    <t>BAS0010022</t>
  </si>
  <si>
    <t>上框焊接轴套</t>
  </si>
  <si>
    <t>机加件</t>
  </si>
  <si>
    <t>⌀27-GB/T702
35#-GB/T699</t>
  </si>
  <si>
    <t>GB/T699</t>
  </si>
  <si>
    <t>27*27*8</t>
  </si>
  <si>
    <t>SQX3000-6805414</t>
  </si>
  <si>
    <t>左纵梁</t>
  </si>
  <si>
    <t>钣金件</t>
  </si>
  <si>
    <t>t=3-Q/BQB301
SAPH440-Q/BQB310</t>
  </si>
  <si>
    <t>Q/BQB301
Q/BQB310</t>
  </si>
  <si>
    <t>377*32*40</t>
  </si>
  <si>
    <t>SHT0012160</t>
  </si>
  <si>
    <t>右纵梁焊接组件</t>
  </si>
  <si>
    <t>SQX3000-6805415</t>
  </si>
  <si>
    <t>右纵梁</t>
  </si>
  <si>
    <t>SQX3000-6805416</t>
  </si>
  <si>
    <t>上框前横梁</t>
  </si>
  <si>
    <t>A1</t>
  </si>
  <si>
    <t>27*234*34</t>
  </si>
  <si>
    <t>SHT0012168</t>
  </si>
  <si>
    <t>下框焊接组件</t>
  </si>
  <si>
    <t>435*360*58</t>
  </si>
  <si>
    <t>SQX3000-6805421</t>
  </si>
  <si>
    <t>下框横梁</t>
  </si>
  <si>
    <t>18*240*38</t>
  </si>
  <si>
    <t>SQX3000-6805422</t>
  </si>
  <si>
    <t>下框左纵梁</t>
  </si>
  <si>
    <t>429*22*32</t>
  </si>
  <si>
    <t>SQX3000-6805423</t>
  </si>
  <si>
    <t>下框右纵梁</t>
  </si>
  <si>
    <t>M3000-H</t>
  </si>
  <si>
    <t>SQXM3000-6805831</t>
  </si>
  <si>
    <t>滑轨安装支架组件</t>
  </si>
  <si>
    <t>360*20*22</t>
  </si>
  <si>
    <t>SQXM3000-6805833</t>
  </si>
  <si>
    <t>纵梁支撑架</t>
  </si>
  <si>
    <t>SAPH440 t=3</t>
  </si>
  <si>
    <t>SQXM3000-6805834</t>
  </si>
  <si>
    <t>支撑块</t>
  </si>
  <si>
    <t>轴类</t>
  </si>
  <si>
    <t>35#</t>
  </si>
  <si>
    <t>15*15*16</t>
  </si>
  <si>
    <t>SHT0011661</t>
  </si>
  <si>
    <t>气囊下支架焊接组件</t>
  </si>
  <si>
    <t>230*175*38</t>
  </si>
  <si>
    <t>SQX3000-6805432</t>
  </si>
  <si>
    <t>气囊下支架</t>
  </si>
  <si>
    <t>t=3-Q/BQB301
SPFH590-Q/BQB310</t>
  </si>
  <si>
    <t>230*175*21</t>
  </si>
  <si>
    <t>SHT0011662</t>
  </si>
  <si>
    <t>支撑柱</t>
  </si>
  <si>
    <t>15*15*23</t>
  </si>
  <si>
    <t>SQX3000-6805429</t>
  </si>
  <si>
    <t>下框后横梁组件</t>
  </si>
  <si>
    <t>SHT0011638</t>
  </si>
  <si>
    <t>47*240*38</t>
  </si>
  <si>
    <t>Q198B0820</t>
  </si>
  <si>
    <t>承面凸焊螺栓</t>
  </si>
  <si>
    <t>16*16*23.2</t>
  </si>
  <si>
    <t>SQX3000-6805439</t>
  </si>
  <si>
    <t>绞架组件</t>
  </si>
  <si>
    <t>416*232*79</t>
  </si>
  <si>
    <t>SQX3000-6805438</t>
  </si>
  <si>
    <t>内绞架</t>
  </si>
  <si>
    <t>362*232*78</t>
  </si>
  <si>
    <t>SQX3000-6805434</t>
  </si>
  <si>
    <t>连接杆1</t>
  </si>
  <si>
    <t>⌀17-GB/T702
20-GB/T699</t>
  </si>
  <si>
    <t>17*226*17</t>
  </si>
  <si>
    <t>H3</t>
  </si>
  <si>
    <t>RC026807403</t>
  </si>
  <si>
    <t>连接杆2</t>
  </si>
  <si>
    <t>1</t>
  </si>
  <si>
    <t>SHT0010521</t>
  </si>
  <si>
    <t>气囊上支撑板</t>
  </si>
  <si>
    <t>t=4-Q/BQB301
SPFH590-Q/BQB310</t>
  </si>
  <si>
    <t>142*108*54</t>
  </si>
  <si>
    <r>
      <rPr>
        <sz val="10"/>
        <rFont val="宋体"/>
        <charset val="134"/>
      </rPr>
      <t>SQX3000-68054</t>
    </r>
    <r>
      <rPr>
        <sz val="10"/>
        <rFont val="宋体"/>
        <charset val="134"/>
      </rPr>
      <t>48</t>
    </r>
  </si>
  <si>
    <t>绞架小孔侧板组件</t>
  </si>
  <si>
    <t>A2</t>
  </si>
  <si>
    <t>341*14*90</t>
  </si>
  <si>
    <t>SQX3000-6805467</t>
  </si>
  <si>
    <t>绞架小孔侧板</t>
  </si>
  <si>
    <t>SQX3000-6805473</t>
  </si>
  <si>
    <t>螺纹轴套</t>
  </si>
  <si>
    <t>锻打件</t>
  </si>
  <si>
    <t>35#   M10</t>
  </si>
  <si>
    <t>22*22*8</t>
  </si>
  <si>
    <t>SQX3000-6805449</t>
  </si>
  <si>
    <t>右支撑板组件</t>
  </si>
  <si>
    <t>341*74*89</t>
  </si>
  <si>
    <t>SHT0010524</t>
  </si>
  <si>
    <t>阻尼销轴支架焊接分总成</t>
  </si>
  <si>
    <t>SQX3000-6805469</t>
  </si>
  <si>
    <t>82*36*60</t>
  </si>
  <si>
    <t>SHT0010522</t>
  </si>
  <si>
    <t>阻尼销轴支架</t>
  </si>
  <si>
    <t>SQX3000-6805474</t>
  </si>
  <si>
    <t>89*19*36</t>
  </si>
  <si>
    <t>SHT0010523</t>
  </si>
  <si>
    <t>阻尼销轴</t>
  </si>
  <si>
    <t>SQX3000-6805476</t>
  </si>
  <si>
    <t>26*26*50</t>
  </si>
  <si>
    <t>SQX3000-6805437</t>
  </si>
  <si>
    <t>外绞架</t>
  </si>
  <si>
    <t>362*229*76</t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</si>
  <si>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HT0001085</t>
    </r>
  </si>
  <si>
    <t>阻尼器下固定点支架总成</t>
  </si>
  <si>
    <t>36*25*36</t>
  </si>
  <si>
    <t>H4</t>
  </si>
  <si>
    <t>H4B-6805474</t>
  </si>
  <si>
    <t>阻尼器下固定支架</t>
  </si>
  <si>
    <t>点焊螺母</t>
  </si>
  <si>
    <t>SHT0011596</t>
  </si>
  <si>
    <t>连接杆</t>
  </si>
  <si>
    <r>
      <rPr>
        <sz val="10"/>
        <rFont val="宋体"/>
        <charset val="134"/>
      </rPr>
      <t>SQX3000-68054</t>
    </r>
    <r>
      <rPr>
        <sz val="10"/>
        <rFont val="宋体"/>
        <charset val="134"/>
      </rPr>
      <t>47</t>
    </r>
  </si>
  <si>
    <t>绞架大孔侧板组件</t>
  </si>
  <si>
    <t>SQX3000-6805447</t>
  </si>
  <si>
    <t>341*21*90</t>
  </si>
  <si>
    <t>SQX3000-6805433</t>
  </si>
  <si>
    <t>绞架大孔侧板</t>
  </si>
  <si>
    <t>SQX3000-6805425</t>
  </si>
  <si>
    <t>内绞架钢轴套</t>
  </si>
  <si>
    <t>GB/T 699</t>
  </si>
  <si>
    <t>34*21*34</t>
  </si>
  <si>
    <t>SQX3000-6805479</t>
  </si>
  <si>
    <t>悬浮机构支架组件</t>
  </si>
  <si>
    <t>43*23*7</t>
  </si>
  <si>
    <t>SQX3000-6805477</t>
  </si>
  <si>
    <t>悬浮机构支架</t>
  </si>
  <si>
    <t>GB/T 700</t>
  </si>
  <si>
    <t>23*20*17</t>
  </si>
  <si>
    <t>SQX3000-6805478</t>
  </si>
  <si>
    <t>悬浮机构定位柱</t>
  </si>
  <si>
    <t>6*6*23</t>
  </si>
  <si>
    <t>固定绞架</t>
  </si>
  <si>
    <t>SHT0011694</t>
  </si>
  <si>
    <t>IGS尼龙轴套</t>
  </si>
  <si>
    <t>注塑件</t>
  </si>
  <si>
    <t>GFM-1820-09</t>
  </si>
  <si>
    <t>26*9*26</t>
  </si>
  <si>
    <t>固定绞架/与悬浮机构</t>
  </si>
  <si>
    <t>SQX3000-6805468</t>
  </si>
  <si>
    <t>旋转轴套</t>
  </si>
  <si>
    <t>26*26*26</t>
  </si>
  <si>
    <t>白锌</t>
  </si>
  <si>
    <t>H4A-6805411</t>
  </si>
  <si>
    <t>M10非标螺栓</t>
  </si>
  <si>
    <t>13*15*54</t>
  </si>
  <si>
    <t>H5</t>
  </si>
  <si>
    <t>H5-6805419</t>
  </si>
  <si>
    <t>固定螺栓</t>
  </si>
  <si>
    <t>非标螺栓</t>
  </si>
  <si>
    <t>16*16*102</t>
  </si>
  <si>
    <t>Q43660</t>
  </si>
  <si>
    <t>开口挡圈</t>
  </si>
  <si>
    <t>12*12*1.1</t>
  </si>
  <si>
    <t>氧化</t>
  </si>
  <si>
    <t>SHT0012022</t>
  </si>
  <si>
    <t>悬浮气路总成</t>
  </si>
  <si>
    <t>总成件</t>
  </si>
  <si>
    <t>SQX3000-6805499</t>
  </si>
  <si>
    <t>Q40210</t>
  </si>
  <si>
    <t>大平垫片</t>
  </si>
  <si>
    <t>⌀10</t>
  </si>
  <si>
    <t>固定拉线支架</t>
  </si>
  <si>
    <r>
      <rPr>
        <sz val="10"/>
        <rFont val="宋体"/>
        <charset val="134"/>
      </rPr>
      <t>Q</t>
    </r>
    <r>
      <rPr>
        <sz val="10"/>
        <rFont val="宋体"/>
        <charset val="134"/>
      </rPr>
      <t>436150</t>
    </r>
  </si>
  <si>
    <t>Q02</t>
  </si>
  <si>
    <r>
      <rPr>
        <sz val="10"/>
        <rFont val="宋体"/>
        <charset val="134"/>
      </rPr>
      <t>30</t>
    </r>
    <r>
      <rPr>
        <sz val="10"/>
        <rFont val="宋体"/>
        <charset val="134"/>
      </rPr>
      <t>*</t>
    </r>
    <r>
      <rPr>
        <sz val="10"/>
        <rFont val="宋体"/>
        <charset val="134"/>
      </rPr>
      <t>30</t>
    </r>
    <r>
      <rPr>
        <sz val="10"/>
        <rFont val="宋体"/>
        <charset val="134"/>
      </rPr>
      <t>*</t>
    </r>
    <r>
      <rPr>
        <sz val="10"/>
        <rFont val="宋体"/>
        <charset val="134"/>
      </rPr>
      <t>1.5</t>
    </r>
  </si>
  <si>
    <t>SQX3000-6805497</t>
  </si>
  <si>
    <t>拉线固定支架</t>
  </si>
  <si>
    <t>GB/T700</t>
  </si>
  <si>
    <t>45*40*24</t>
  </si>
  <si>
    <t>Q2140510</t>
  </si>
  <si>
    <t>M5</t>
  </si>
  <si>
    <t>9.5*9.5*13.5</t>
  </si>
  <si>
    <t>2</t>
  </si>
  <si>
    <t>H4B-6805425</t>
  </si>
  <si>
    <t>座垫前倾角定位片衬套</t>
  </si>
  <si>
    <t>铸铝件</t>
  </si>
  <si>
    <t>21*11*4.5</t>
  </si>
  <si>
    <t>SHT0012161</t>
  </si>
  <si>
    <t>仰角锁舌机构总成</t>
  </si>
  <si>
    <t>260*47*28</t>
  </si>
  <si>
    <t>SQX3000-6905431</t>
  </si>
  <si>
    <t>旋转片</t>
  </si>
  <si>
    <t>t=2-Q/BQB301
SAPH440-Q/BQB310</t>
  </si>
  <si>
    <t>Q/BQB310</t>
  </si>
  <si>
    <t>51*36*2</t>
  </si>
  <si>
    <t>SQX3000-6805455</t>
  </si>
  <si>
    <t>旋转块</t>
  </si>
  <si>
    <t>30*30*20</t>
  </si>
  <si>
    <t>SQX3000-6805489</t>
  </si>
  <si>
    <t>POM</t>
  </si>
  <si>
    <t>SQX3000-6805488</t>
  </si>
  <si>
    <t>嵌件</t>
  </si>
  <si>
    <t>线材</t>
  </si>
  <si>
    <t>5*5*21</t>
  </si>
  <si>
    <t>SQX3000-6805456</t>
  </si>
  <si>
    <t>回位簧</t>
  </si>
  <si>
    <t>GB/T4357</t>
  </si>
  <si>
    <t>7*38*7</t>
  </si>
  <si>
    <t>SHT0012150</t>
  </si>
  <si>
    <t>齿板锁舌</t>
  </si>
  <si>
    <t>21*133*4</t>
  </si>
  <si>
    <t>SQX3000-6805458</t>
  </si>
  <si>
    <t>导向盒体</t>
  </si>
  <si>
    <t>PA66-GF10</t>
  </si>
  <si>
    <t>23*229*25</t>
  </si>
  <si>
    <t>SQX3000-6805459</t>
  </si>
  <si>
    <t>导向盒盖</t>
  </si>
  <si>
    <t>ABS</t>
  </si>
  <si>
    <t>23*229*8</t>
  </si>
  <si>
    <t>替换掉H4A-6805406</t>
  </si>
  <si>
    <t>SQX3000-6805460</t>
  </si>
  <si>
    <t>销轴</t>
  </si>
  <si>
    <t>⌀10-GB/T905
35-GB/T699</t>
  </si>
  <si>
    <t>10*10*38</t>
  </si>
  <si>
    <t>Q43635</t>
  </si>
  <si>
    <t>8*8*0.6</t>
  </si>
  <si>
    <t>SHT0011807</t>
  </si>
  <si>
    <t>2.0仰角拉线总成</t>
  </si>
  <si>
    <t>8*8*434</t>
  </si>
  <si>
    <t>SQX3000-6805462</t>
  </si>
  <si>
    <t>可变阻尼</t>
  </si>
  <si>
    <t xml:space="preserve">ASSY 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</si>
  <si>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80*42*42</t>
    </r>
  </si>
  <si>
    <t>SHT0010516</t>
  </si>
  <si>
    <t>弹簧保持架</t>
  </si>
  <si>
    <t>12*12*25</t>
  </si>
  <si>
    <t>固定阻尼器</t>
  </si>
  <si>
    <t>SHT0010517</t>
  </si>
  <si>
    <t>变阻尼拨块</t>
  </si>
  <si>
    <t>7*7*10</t>
  </si>
  <si>
    <t>SHT0010515</t>
  </si>
  <si>
    <t>Q43690</t>
  </si>
  <si>
    <t>⌀9</t>
  </si>
  <si>
    <t>18*18*1</t>
  </si>
  <si>
    <t>SHT0012021</t>
  </si>
  <si>
    <t>气囊气路总成</t>
  </si>
  <si>
    <t>SHT0011579</t>
  </si>
  <si>
    <t>集成件</t>
  </si>
  <si>
    <t>93*93*80</t>
  </si>
  <si>
    <t>H6</t>
  </si>
  <si>
    <t>SHT0010811</t>
  </si>
  <si>
    <t>尼龙滚轮</t>
  </si>
  <si>
    <t>26*26*23</t>
  </si>
  <si>
    <t>4</t>
  </si>
  <si>
    <t>SHT0010812</t>
  </si>
  <si>
    <t>滚轮金属轴</t>
  </si>
  <si>
    <t>45#</t>
  </si>
  <si>
    <t>26*26*18</t>
  </si>
  <si>
    <t>黑锌</t>
  </si>
  <si>
    <t>SHT0010813</t>
  </si>
  <si>
    <t>滚轮塑料轴</t>
  </si>
  <si>
    <t>20*20*20</t>
  </si>
  <si>
    <t>SHT0012148</t>
  </si>
  <si>
    <t>后轴固定塑料件</t>
  </si>
  <si>
    <t>PA66</t>
  </si>
  <si>
    <t>98*24*26</t>
  </si>
  <si>
    <t>H4B-6805404</t>
  </si>
  <si>
    <t>上框内支撑柱</t>
  </si>
  <si>
    <t>12*12*26</t>
  </si>
  <si>
    <t>SQX3000-6805464</t>
  </si>
  <si>
    <t>上框后横梁总成</t>
  </si>
  <si>
    <t>25*240*37</t>
  </si>
  <si>
    <t>SQX3000-6805465</t>
  </si>
  <si>
    <t>上框后横梁</t>
  </si>
  <si>
    <t>25*240*38</t>
  </si>
  <si>
    <t>16*14*6.5</t>
  </si>
  <si>
    <t>借用</t>
  </si>
  <si>
    <t>RC026807004</t>
  </si>
  <si>
    <t>下尼龙固定块</t>
  </si>
  <si>
    <t>36*18*26</t>
  </si>
  <si>
    <t>RC026807800</t>
  </si>
  <si>
    <t>减震垫支撑板组件</t>
  </si>
  <si>
    <t>52*15*21</t>
  </si>
  <si>
    <t>RC026807801</t>
  </si>
  <si>
    <t>缓冲支架</t>
  </si>
  <si>
    <t>RC026807007</t>
  </si>
  <si>
    <t>上限位缓冲块</t>
  </si>
  <si>
    <t>橡胶</t>
  </si>
  <si>
    <t>31*18*18</t>
  </si>
  <si>
    <t>SQX3000-6805471</t>
  </si>
  <si>
    <t>下限位缓冲块组件</t>
  </si>
  <si>
    <t>16*16*40</t>
  </si>
  <si>
    <t>H4B-6805406</t>
  </si>
  <si>
    <t>拉带限位片</t>
  </si>
  <si>
    <t>25*110*6</t>
  </si>
  <si>
    <t>SQX3000-6805470</t>
  </si>
  <si>
    <t>减震器限位拉带总成</t>
  </si>
  <si>
    <t>255*45*7</t>
  </si>
  <si>
    <t>SQX3000-6805466</t>
  </si>
  <si>
    <t>拉带</t>
  </si>
  <si>
    <t>尼龙带</t>
  </si>
  <si>
    <t>PA</t>
  </si>
  <si>
    <t>255*45*2</t>
  </si>
  <si>
    <r>
      <rPr>
        <sz val="11"/>
        <rFont val="宋体"/>
        <charset val="134"/>
      </rPr>
      <t>限位支架</t>
    </r>
    <r>
      <rPr>
        <sz val="11"/>
        <rFont val="Arial"/>
        <charset val="134"/>
      </rPr>
      <t>2</t>
    </r>
    <r>
      <rPr>
        <sz val="11"/>
        <rFont val="宋体"/>
        <charset val="134"/>
      </rPr>
      <t>个，上拉带限位片</t>
    </r>
    <r>
      <rPr>
        <sz val="11"/>
        <rFont val="Arial"/>
        <charset val="134"/>
      </rPr>
      <t>2</t>
    </r>
    <r>
      <rPr>
        <sz val="11"/>
        <rFont val="宋体"/>
        <charset val="134"/>
      </rPr>
      <t>个</t>
    </r>
  </si>
  <si>
    <t>H4681010373</t>
  </si>
  <si>
    <t>限位轴</t>
  </si>
  <si>
    <t>5*5*45</t>
  </si>
  <si>
    <t>固定上固定块</t>
  </si>
  <si>
    <t>H4681010372</t>
  </si>
  <si>
    <t>限位轴卡环</t>
  </si>
  <si>
    <t>胶带纸</t>
  </si>
  <si>
    <t>10*35*1</t>
  </si>
  <si>
    <t>固定下固定块</t>
  </si>
  <si>
    <t>Q218B0820</t>
  </si>
  <si>
    <t>内六角圆柱头螺钉</t>
  </si>
  <si>
    <t>13*13*28</t>
  </si>
  <si>
    <t>固定阻尼器1个，限位带压片2个，固定上固定块4个，固定气囊下支架4个</t>
  </si>
  <si>
    <t>Q150B0850</t>
  </si>
  <si>
    <t>M8*50</t>
  </si>
  <si>
    <t>固定下固定块2个</t>
  </si>
  <si>
    <t>BFA0010051</t>
  </si>
  <si>
    <t>M10*50</t>
  </si>
  <si>
    <t>18*16*51</t>
  </si>
  <si>
    <t>阻尼器上支架位置用</t>
  </si>
  <si>
    <t>Q32608</t>
  </si>
  <si>
    <t>2型非金属嵌件六角锁紧螺母</t>
  </si>
  <si>
    <r>
      <rPr>
        <sz val="10"/>
        <rFont val="宋体"/>
        <charset val="134"/>
      </rPr>
      <t>13*1</t>
    </r>
    <r>
      <rPr>
        <sz val="10"/>
        <rFont val="宋体"/>
        <charset val="134"/>
      </rPr>
      <t>3</t>
    </r>
    <r>
      <rPr>
        <sz val="10"/>
        <rFont val="宋体"/>
        <charset val="134"/>
      </rPr>
      <t>*</t>
    </r>
    <r>
      <rPr>
        <sz val="10"/>
        <rFont val="宋体"/>
        <charset val="134"/>
      </rPr>
      <t>8</t>
    </r>
  </si>
  <si>
    <t>Q32610</t>
  </si>
  <si>
    <r>
      <rPr>
        <sz val="10"/>
        <rFont val="宋体"/>
        <charset val="134"/>
      </rPr>
      <t>M</t>
    </r>
    <r>
      <rPr>
        <sz val="10"/>
        <rFont val="宋体"/>
        <charset val="134"/>
      </rPr>
      <t>10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</si>
  <si>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6</t>
    </r>
    <r>
      <rPr>
        <sz val="10"/>
        <rFont val="宋体"/>
        <charset val="134"/>
      </rPr>
      <t>*</t>
    </r>
    <r>
      <rPr>
        <sz val="10"/>
        <rFont val="宋体"/>
        <charset val="134"/>
      </rPr>
      <t>16</t>
    </r>
    <r>
      <rPr>
        <sz val="10"/>
        <rFont val="宋体"/>
        <charset val="134"/>
      </rPr>
      <t>*10</t>
    </r>
  </si>
  <si>
    <t>固定气囊</t>
  </si>
  <si>
    <t>ECAS</t>
  </si>
  <si>
    <t>ECAS-6801213</t>
  </si>
  <si>
    <t>阻尼器垫片</t>
  </si>
  <si>
    <t>20*20*1.5</t>
  </si>
  <si>
    <t>H4B-6805408</t>
  </si>
  <si>
    <t>阻尼器下固定螺栓</t>
  </si>
  <si>
    <t>13*13*48</t>
  </si>
  <si>
    <t>固定气囊下孔</t>
  </si>
  <si>
    <t>Q40708</t>
  </si>
  <si>
    <t>垫片</t>
  </si>
  <si>
    <r>
      <rPr>
        <sz val="10"/>
        <rFont val="宋体"/>
        <charset val="134"/>
      </rPr>
      <t>⌀</t>
    </r>
    <r>
      <rPr>
        <sz val="10"/>
        <rFont val="宋体"/>
        <charset val="134"/>
      </rPr>
      <t>8</t>
    </r>
  </si>
  <si>
    <t>固定气囊下支架</t>
  </si>
  <si>
    <t>Q40608</t>
  </si>
  <si>
    <t>弹垫圈</t>
  </si>
  <si>
    <t>固定座框</t>
  </si>
  <si>
    <t>BFA0010052</t>
  </si>
  <si>
    <t>内六角半圆头螺栓</t>
  </si>
  <si>
    <t>BFA0010050</t>
  </si>
  <si>
    <t>内六角螺钉</t>
  </si>
  <si>
    <r>
      <rPr>
        <sz val="10"/>
        <rFont val="宋体"/>
        <charset val="134"/>
      </rPr>
      <t>M</t>
    </r>
    <r>
      <rPr>
        <sz val="10"/>
        <rFont val="宋体"/>
        <charset val="134"/>
      </rPr>
      <t>8*45</t>
    </r>
  </si>
  <si>
    <t>BFA0010060</t>
  </si>
  <si>
    <t>仰角旋转固定螺栓</t>
  </si>
  <si>
    <t>⌀14-GB/T905
45#-GB/T699</t>
  </si>
  <si>
    <t>14*14*82</t>
  </si>
  <si>
    <t>1.0平台</t>
  </si>
  <si>
    <t>SHT0012033</t>
  </si>
  <si>
    <t>1.0升级绞架塑料轴套</t>
  </si>
  <si>
    <t>GFM-121418-17</t>
  </si>
  <si>
    <t>18*20*18</t>
  </si>
  <si>
    <t>SHT0012162</t>
  </si>
  <si>
    <t>坐框装配总成</t>
  </si>
  <si>
    <t>510*465*140</t>
  </si>
  <si>
    <t>SHT0012157</t>
  </si>
  <si>
    <t>座框总成</t>
  </si>
  <si>
    <t>SHT0012268</t>
  </si>
  <si>
    <t>左侧调角连接板焊接总成</t>
  </si>
  <si>
    <t>SQX3000-6805311</t>
  </si>
  <si>
    <t>191*35*85</t>
  </si>
  <si>
    <t>Q37110</t>
  </si>
  <si>
    <t>焊接方螺母</t>
  </si>
  <si>
    <t>M10</t>
  </si>
  <si>
    <t>16*16*8.1</t>
  </si>
  <si>
    <t>H4B-6805326</t>
  </si>
  <si>
    <t>安全带7/16焊接螺母</t>
  </si>
  <si>
    <t>17.5*19*17.5</t>
  </si>
  <si>
    <t>SHT0012266</t>
  </si>
  <si>
    <t>左侧调角连接板</t>
  </si>
  <si>
    <t>SQX3000-6805312</t>
  </si>
  <si>
    <t>t=2.5-Q/BQB301
SPFH590-Q/BQB310</t>
  </si>
  <si>
    <t>SHT0012269</t>
  </si>
  <si>
    <t>右侧调角连接板焊接总成</t>
  </si>
  <si>
    <t>SQX3000-6805313</t>
  </si>
  <si>
    <t>SHT0012267</t>
  </si>
  <si>
    <t>右侧调角连接板</t>
  </si>
  <si>
    <t>SQX3000-6805326</t>
  </si>
  <si>
    <t>SHT0012145</t>
  </si>
  <si>
    <t>右侧仰角卡板</t>
  </si>
  <si>
    <t>t=5-Q/BQB301
SPFH440-Q/BQB310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</si>
  <si>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20*100*10</t>
    </r>
  </si>
  <si>
    <t>SHT0012144</t>
  </si>
  <si>
    <t>左侧仰角卡板</t>
  </si>
  <si>
    <t>SHT0011808</t>
  </si>
  <si>
    <t>仰角调节机构焊接总成</t>
  </si>
  <si>
    <t>71*74*60.5</t>
  </si>
  <si>
    <t>SHT0011804</t>
  </si>
  <si>
    <t>仰角调节机构钣金件1</t>
  </si>
  <si>
    <t>61*29*70</t>
  </si>
  <si>
    <t>SHT0011806</t>
  </si>
  <si>
    <t>仰角调节机构钣金件2</t>
  </si>
  <si>
    <t>65*14*3</t>
  </si>
  <si>
    <t>H4A-6805319</t>
  </si>
  <si>
    <t>仰角调节机构轴套</t>
  </si>
  <si>
    <t>管件</t>
  </si>
  <si>
    <t>16*20*16</t>
  </si>
  <si>
    <t>SHT0011825</t>
  </si>
  <si>
    <t>仰角调节机构阶梯轴</t>
  </si>
  <si>
    <t>15*48*15</t>
  </si>
  <si>
    <t>H4A-6805325</t>
  </si>
  <si>
    <t>仰角调节机构手柄钣金件</t>
  </si>
  <si>
    <t>47*24.5*2.5</t>
  </si>
  <si>
    <t>SHT0011809</t>
  </si>
  <si>
    <t>仰角调节机构拉簧</t>
  </si>
  <si>
    <t>钢丝件</t>
  </si>
  <si>
    <t>42*12*37</t>
  </si>
  <si>
    <r>
      <rPr>
        <sz val="10"/>
        <color indexed="8"/>
        <rFont val="宋体"/>
        <charset val="134"/>
      </rPr>
      <t>SHT00121</t>
    </r>
    <r>
      <rPr>
        <sz val="10"/>
        <color indexed="8"/>
        <rFont val="宋体"/>
        <charset val="134"/>
      </rPr>
      <t>97</t>
    </r>
  </si>
  <si>
    <t>座框内框分总成</t>
  </si>
  <si>
    <t>Q00</t>
  </si>
  <si>
    <r>
      <rPr>
        <sz val="10"/>
        <color indexed="8"/>
        <rFont val="宋体"/>
        <charset val="134"/>
      </rPr>
      <t>SHT00</t>
    </r>
    <r>
      <rPr>
        <sz val="10"/>
        <color indexed="8"/>
        <rFont val="宋体"/>
        <charset val="134"/>
      </rPr>
      <t>12197</t>
    </r>
  </si>
  <si>
    <t>500*375*61</t>
  </si>
  <si>
    <t>SHT0012154</t>
  </si>
  <si>
    <t>右侧边框分总成</t>
  </si>
  <si>
    <t>472*63*55</t>
  </si>
  <si>
    <t>SHT0012143</t>
  </si>
  <si>
    <t>座框右侧外边板</t>
  </si>
  <si>
    <t>t=2-Q/BQB301
SPFH590-Q/BQB310</t>
  </si>
  <si>
    <t>BAS0010023</t>
  </si>
  <si>
    <t>仰角旋转支撑轴套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</si>
  <si>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2*22*22</t>
    </r>
  </si>
  <si>
    <t>旭龙已上传</t>
  </si>
  <si>
    <t>SHT0012142</t>
  </si>
  <si>
    <t>座框右侧内边板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</si>
  <si>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63*58*55</t>
    </r>
  </si>
  <si>
    <t>SHT0012153</t>
  </si>
  <si>
    <t>左侧边框分总成</t>
  </si>
  <si>
    <t>SHT0012141</t>
  </si>
  <si>
    <t>座框左侧外边板</t>
  </si>
  <si>
    <t>SHT0012140</t>
  </si>
  <si>
    <t>座框左侧内边板</t>
  </si>
  <si>
    <t>SHT0012149</t>
  </si>
  <si>
    <t>后横梁</t>
  </si>
  <si>
    <t>管材</t>
  </si>
  <si>
    <r>
      <rPr>
        <sz val="10"/>
        <rFont val="宋体"/>
        <charset val="134"/>
      </rPr>
      <t>⌀</t>
    </r>
    <r>
      <rPr>
        <sz val="10"/>
        <rFont val="宋体"/>
        <charset val="134"/>
      </rPr>
      <t>26</t>
    </r>
    <r>
      <rPr>
        <sz val="10"/>
        <rFont val="宋体"/>
        <charset val="134"/>
      </rPr>
      <t>-GB/T702
20-GB/T699</t>
    </r>
  </si>
  <si>
    <t>26*26*370</t>
  </si>
  <si>
    <t>SHT0012155</t>
  </si>
  <si>
    <t>前边板分总成</t>
  </si>
  <si>
    <t>52*349*46</t>
  </si>
  <si>
    <t>SHT0012146</t>
  </si>
  <si>
    <t>座框前边板</t>
  </si>
  <si>
    <t>SQX3000-6805323</t>
  </si>
  <si>
    <t>限位门</t>
  </si>
  <si>
    <t>t=3.5-Q/BQB301
SPFH590-Q/BQB310</t>
  </si>
  <si>
    <t>16*40*39</t>
  </si>
  <si>
    <t>H5-6805310</t>
  </si>
  <si>
    <t>罩壳前固定片</t>
  </si>
  <si>
    <t>50*22*22</t>
  </si>
  <si>
    <t>SHT0012147</t>
  </si>
  <si>
    <t>卡板限位塑料件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</si>
  <si>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00*14*10</t>
    </r>
  </si>
  <si>
    <t>H5-6801110</t>
  </si>
  <si>
    <t>滑块儿</t>
  </si>
  <si>
    <t>pps6345A4HD9050</t>
  </si>
  <si>
    <t>51.5*13*11.5</t>
  </si>
  <si>
    <t>H5-6805321</t>
  </si>
  <si>
    <t>大帽抽芯铆钉</t>
  </si>
  <si>
    <t>16*16*15</t>
  </si>
  <si>
    <t>BCL0010006</t>
  </si>
  <si>
    <t>气管卡扣（2*4mm）</t>
  </si>
  <si>
    <t>20*15*15</t>
  </si>
  <si>
    <t>SHT0011663</t>
  </si>
  <si>
    <t>气管固定卡簧（2.0）</t>
  </si>
  <si>
    <t>25×15×15</t>
  </si>
  <si>
    <t>SQX3000-6805600</t>
  </si>
  <si>
    <t>防尘罩</t>
  </si>
  <si>
    <t>固定滑块</t>
  </si>
  <si>
    <t>SQDZ6800004-8</t>
  </si>
  <si>
    <t>F扣</t>
  </si>
  <si>
    <t>SQDZ 6800004-8</t>
  </si>
  <si>
    <t>聚丙烯PP</t>
  </si>
  <si>
    <t>Q2140525</t>
  </si>
  <si>
    <r>
      <rPr>
        <sz val="10"/>
        <rFont val="宋体"/>
        <charset val="134"/>
      </rPr>
      <t>M5</t>
    </r>
    <r>
      <rPr>
        <sz val="10"/>
        <rFont val="宋体"/>
        <charset val="134"/>
      </rPr>
      <t>*25</t>
    </r>
  </si>
  <si>
    <t>9.5*23.5*9.5</t>
  </si>
  <si>
    <t>固定限位块</t>
  </si>
  <si>
    <t>M3000-S宽靠背主驾驶调角器总成EBOM</t>
  </si>
  <si>
    <r>
      <rPr>
        <sz val="10"/>
        <rFont val="宋体"/>
        <charset val="134"/>
        <scheme val="minor"/>
      </rPr>
      <t>S</t>
    </r>
    <r>
      <rPr>
        <sz val="10"/>
        <rFont val="宋体"/>
        <charset val="134"/>
      </rPr>
      <t>HT0012956</t>
    </r>
  </si>
  <si>
    <t>主驾驶调角器总成</t>
  </si>
  <si>
    <t>标配</t>
  </si>
  <si>
    <t>SHT0012956</t>
  </si>
  <si>
    <t>495*128*186</t>
  </si>
  <si>
    <t>@</t>
  </si>
  <si>
    <r>
      <rPr>
        <sz val="10"/>
        <rFont val="宋体"/>
        <charset val="134"/>
        <scheme val="minor"/>
      </rPr>
      <t>S</t>
    </r>
    <r>
      <rPr>
        <sz val="10"/>
        <rFont val="宋体"/>
        <charset val="134"/>
      </rPr>
      <t>HT0012955</t>
    </r>
  </si>
  <si>
    <t>主边调角器总成</t>
  </si>
  <si>
    <t>492*128*185</t>
  </si>
  <si>
    <t>SQX3000-6805105</t>
  </si>
  <si>
    <t>联动杆</t>
  </si>
  <si>
    <t>Q195</t>
  </si>
  <si>
    <t>10*425*10</t>
  </si>
  <si>
    <t>H4B-6805105</t>
  </si>
  <si>
    <r>
      <rPr>
        <sz val="10"/>
        <color indexed="8"/>
        <rFont val="SimSun"/>
        <charset val="134"/>
      </rPr>
      <t>H4</t>
    </r>
    <r>
      <rPr>
        <sz val="10"/>
        <color indexed="8"/>
        <rFont val="SimSun"/>
        <charset val="134"/>
      </rPr>
      <t>主驾驶主动侧圆盘总成</t>
    </r>
  </si>
  <si>
    <t>H4B-6805106</t>
  </si>
  <si>
    <t>ASSY（2534832X）</t>
  </si>
  <si>
    <t>83*98*83</t>
  </si>
  <si>
    <t>SQX3000-6805101</t>
  </si>
  <si>
    <t>调角器左下连接板</t>
  </si>
  <si>
    <t>H4B-6805101</t>
  </si>
  <si>
    <t>140*240*133</t>
  </si>
  <si>
    <t>SQX3000-6805121</t>
  </si>
  <si>
    <t>调角器左上连接板总成</t>
  </si>
  <si>
    <t>SQX3000-6805102</t>
  </si>
  <si>
    <t>调角器左上连接板</t>
  </si>
  <si>
    <t>H4B-6805103</t>
  </si>
  <si>
    <t>95*8*132</t>
  </si>
  <si>
    <r>
      <rPr>
        <sz val="10"/>
        <rFont val="宋体"/>
        <charset val="134"/>
      </rPr>
      <t>H</t>
    </r>
    <r>
      <rPr>
        <sz val="10"/>
        <rFont val="宋体"/>
        <charset val="134"/>
      </rPr>
      <t>4A</t>
    </r>
    <r>
      <rPr>
        <sz val="10"/>
        <rFont val="宋体"/>
        <charset val="134"/>
      </rPr>
      <t>-6805104</t>
    </r>
  </si>
  <si>
    <t>角度限位片</t>
  </si>
  <si>
    <t>18*20*15</t>
  </si>
  <si>
    <t>B406805215</t>
  </si>
  <si>
    <t>涡簧固定座</t>
  </si>
  <si>
    <t>t=3-GBT708
Q235-GBT11253</t>
  </si>
  <si>
    <t>GBT11253</t>
  </si>
  <si>
    <t>50*18*30</t>
  </si>
  <si>
    <t>H4B-6805108</t>
  </si>
  <si>
    <t>涡簧</t>
  </si>
  <si>
    <t>弹簧钢</t>
  </si>
  <si>
    <t>板簧</t>
  </si>
  <si>
    <t>t=2-GB/T342
65Mn-GB/T4357</t>
  </si>
  <si>
    <t>96*7*80</t>
  </si>
  <si>
    <t>H4B-6805115</t>
  </si>
  <si>
    <t>涡簧左固定片</t>
  </si>
  <si>
    <t>24*33*17</t>
  </si>
  <si>
    <t>H4B-6805110</t>
  </si>
  <si>
    <t>塑料件固定片</t>
  </si>
  <si>
    <r>
      <rPr>
        <sz val="10"/>
        <rFont val="宋体"/>
        <charset val="134"/>
      </rPr>
      <t>t=</t>
    </r>
    <r>
      <rPr>
        <sz val="10"/>
        <rFont val="宋体"/>
        <charset val="134"/>
      </rPr>
      <t>2</t>
    </r>
    <r>
      <rPr>
        <sz val="10"/>
        <rFont val="宋体"/>
        <charset val="134"/>
      </rPr>
      <t>-GBT708
Q235-GBT11253</t>
    </r>
  </si>
  <si>
    <t>22*12*13</t>
  </si>
  <si>
    <r>
      <rPr>
        <sz val="10"/>
        <rFont val="宋体"/>
        <charset val="134"/>
      </rPr>
      <t>SHT001</t>
    </r>
    <r>
      <rPr>
        <sz val="10"/>
        <rFont val="宋体"/>
        <charset val="134"/>
      </rPr>
      <t>1978</t>
    </r>
  </si>
  <si>
    <t>调角器解锁把手</t>
  </si>
  <si>
    <r>
      <rPr>
        <sz val="10"/>
        <rFont val="宋体"/>
        <charset val="134"/>
      </rPr>
      <t>t=2.5</t>
    </r>
    <r>
      <rPr>
        <sz val="10"/>
        <rFont val="宋体"/>
        <charset val="134"/>
      </rPr>
      <t xml:space="preserve">-GBT708
</t>
    </r>
    <r>
      <rPr>
        <sz val="10"/>
        <rFont val="宋体"/>
        <charset val="134"/>
      </rPr>
      <t>SPFH590</t>
    </r>
    <r>
      <rPr>
        <sz val="10"/>
        <rFont val="宋体"/>
        <charset val="134"/>
      </rPr>
      <t>-GBT11254</t>
    </r>
  </si>
  <si>
    <t>Q/BQB301
Q/BQB311</t>
  </si>
  <si>
    <t>70*20*37</t>
  </si>
  <si>
    <t>SQX3000-6805125</t>
  </si>
  <si>
    <t>副边调角器总成</t>
  </si>
  <si>
    <t>186*128*39</t>
  </si>
  <si>
    <t>SQX3000-6805114</t>
  </si>
  <si>
    <t>主驾驶从动侧星盘</t>
  </si>
  <si>
    <t>83*83*21</t>
  </si>
  <si>
    <t>SQX3000-6805112</t>
  </si>
  <si>
    <t>主驾驶星盘塑料件</t>
  </si>
  <si>
    <t>18*14*14</t>
  </si>
  <si>
    <t>SQX3000-6805103</t>
  </si>
  <si>
    <t>调角器右下连接板</t>
  </si>
  <si>
    <t>H4B-6805102</t>
  </si>
  <si>
    <t>140*26*133</t>
  </si>
  <si>
    <t>SQX3000-6805122</t>
  </si>
  <si>
    <t>调角器右上连接板总成</t>
  </si>
  <si>
    <t>95*24*132</t>
  </si>
  <si>
    <t>SQX3000-6805104</t>
  </si>
  <si>
    <t>调角器右上连接板</t>
  </si>
  <si>
    <t>H4B-6805104</t>
  </si>
  <si>
    <t>H4B-6805114</t>
  </si>
  <si>
    <t>涡簧右固定片</t>
  </si>
  <si>
    <t>M3000-S宽靠背驾驶员靠背焊接总成EBOM</t>
  </si>
  <si>
    <t>SHT0012928</t>
  </si>
  <si>
    <t>SHT0012954</t>
  </si>
  <si>
    <t>驾驶员靠背焊接总成</t>
  </si>
  <si>
    <t>整体式座椅</t>
  </si>
  <si>
    <t>整体式靠背</t>
  </si>
  <si>
    <t>不带安全带</t>
  </si>
  <si>
    <r>
      <rPr>
        <sz val="10"/>
        <color theme="1"/>
        <rFont val="宋体"/>
        <charset val="134"/>
        <scheme val="minor"/>
      </rPr>
      <t>S</t>
    </r>
    <r>
      <rPr>
        <sz val="10"/>
        <color indexed="8"/>
        <rFont val="宋体"/>
        <charset val="134"/>
      </rPr>
      <t>HT0012928</t>
    </r>
  </si>
  <si>
    <t>T5</t>
  </si>
  <si>
    <t>SHT0012225</t>
  </si>
  <si>
    <t>头枕主体管</t>
  </si>
  <si>
    <t>Q195  
Φ25×1.5</t>
  </si>
  <si>
    <t>SHT0012226</t>
  </si>
  <si>
    <t>头枕横衬板</t>
  </si>
  <si>
    <t>钣条</t>
  </si>
  <si>
    <t>Q235 t=2.0</t>
  </si>
  <si>
    <t>SHT0012227</t>
  </si>
  <si>
    <t>头枕竖衬板</t>
  </si>
  <si>
    <t>H4A-6802108</t>
  </si>
  <si>
    <t>靠背钢管</t>
  </si>
  <si>
    <t xml:space="preserve">N </t>
  </si>
  <si>
    <t xml:space="preserve">Y </t>
  </si>
  <si>
    <t>Q195  
Φ25×2.0</t>
  </si>
  <si>
    <t>H5-6802150</t>
  </si>
  <si>
    <t>安全带上悬置安装板总成</t>
  </si>
  <si>
    <t>H5-6802151</t>
  </si>
  <si>
    <t>安全带上悬置安装板</t>
  </si>
  <si>
    <t>SPCC 
 t=3.0</t>
  </si>
  <si>
    <t>Q/BQB401
Q/BQB402</t>
  </si>
  <si>
    <t>H4681010714A0</t>
  </si>
  <si>
    <t>安全带固定轴</t>
  </si>
  <si>
    <t>Q235    
 Φ8</t>
  </si>
  <si>
    <t>H5-6802114</t>
  </si>
  <si>
    <t>靠背钢管上横管</t>
  </si>
  <si>
    <t>H5-6802115</t>
  </si>
  <si>
    <t>靠背钢管下横管</t>
  </si>
  <si>
    <t>H5-6802136</t>
  </si>
  <si>
    <t>靠背支撑板条1</t>
  </si>
  <si>
    <t>Q235 
 t=2.0</t>
  </si>
  <si>
    <t>H5-6802137</t>
  </si>
  <si>
    <t>靠背支撑板条2</t>
  </si>
  <si>
    <t>H5-6802149</t>
  </si>
  <si>
    <t>支撑框线1</t>
  </si>
  <si>
    <t>Q235   
Φ8</t>
  </si>
  <si>
    <t>H4A-6802112</t>
  </si>
  <si>
    <t>安全带导向板固定钣金件</t>
  </si>
  <si>
    <t>Q235 
 t=2.5</t>
  </si>
  <si>
    <t>SHT0012383</t>
  </si>
  <si>
    <t>左侧主板焊接组件</t>
  </si>
  <si>
    <t>焊接总成</t>
  </si>
  <si>
    <t>364*138*47</t>
  </si>
  <si>
    <t>SHT0012385</t>
  </si>
  <si>
    <t>侧翼支撑上安装钢丝</t>
  </si>
  <si>
    <t>ea</t>
  </si>
  <si>
    <t>H5-6802109</t>
  </si>
  <si>
    <t>左侧主板总成</t>
  </si>
  <si>
    <t>365*99*30</t>
  </si>
  <si>
    <t>H5-6802110</t>
  </si>
  <si>
    <t>靠背左侧主钣</t>
  </si>
  <si>
    <r>
      <rPr>
        <sz val="11"/>
        <rFont val="宋体"/>
        <charset val="134"/>
        <scheme val="minor"/>
      </rPr>
      <t>SPFH590</t>
    </r>
    <r>
      <rPr>
        <sz val="14"/>
        <color indexed="8"/>
        <rFont val="宋体"/>
        <charset val="134"/>
      </rPr>
      <t xml:space="preserve">   t=2.0</t>
    </r>
  </si>
  <si>
    <t>Q370C10</t>
  </si>
  <si>
    <t>SHT0012384</t>
  </si>
  <si>
    <t>右侧主板焊接组件</t>
  </si>
  <si>
    <t>H5-6802111</t>
  </si>
  <si>
    <t>右主板总成</t>
  </si>
  <si>
    <t>H5-6802112</t>
  </si>
  <si>
    <t>靠背右侧主钣</t>
  </si>
  <si>
    <t>M10点焊螺母</t>
  </si>
  <si>
    <t>D04-6802106</t>
  </si>
  <si>
    <t>腰托固定横衬条</t>
  </si>
  <si>
    <t>板材</t>
  </si>
  <si>
    <t>金属件</t>
  </si>
  <si>
    <t>钢板Q235</t>
  </si>
  <si>
    <t>t=2</t>
  </si>
  <si>
    <t>X3000</t>
  </si>
  <si>
    <t>SQX3000-6802113</t>
  </si>
  <si>
    <t>支撑钢丝</t>
  </si>
  <si>
    <t>D04-6802105</t>
  </si>
  <si>
    <t>圆钢Q235</t>
  </si>
  <si>
    <t>⌀6</t>
  </si>
  <si>
    <t>M3000-S宽靠背阻尼调节手柄总成EBOM</t>
  </si>
  <si>
    <t>SHT0012958</t>
  </si>
  <si>
    <t>阻尼调节手柄总成</t>
  </si>
  <si>
    <r>
      <rPr>
        <sz val="10"/>
        <color theme="1"/>
        <rFont val="宋体"/>
        <charset val="134"/>
        <scheme val="minor"/>
      </rPr>
      <t>S</t>
    </r>
    <r>
      <rPr>
        <sz val="10"/>
        <color indexed="8"/>
        <rFont val="宋体"/>
        <charset val="134"/>
      </rPr>
      <t>HT0012958</t>
    </r>
  </si>
  <si>
    <t>60*74*34</t>
  </si>
  <si>
    <r>
      <rPr>
        <sz val="10"/>
        <color theme="1"/>
        <rFont val="宋体"/>
        <charset val="134"/>
        <scheme val="minor"/>
      </rPr>
      <t>S</t>
    </r>
    <r>
      <rPr>
        <sz val="10"/>
        <color indexed="8"/>
        <rFont val="宋体"/>
        <charset val="134"/>
      </rPr>
      <t>HT0012189</t>
    </r>
  </si>
  <si>
    <t>阻尼调节底座</t>
  </si>
  <si>
    <t>PA6+GF30</t>
  </si>
  <si>
    <r>
      <rPr>
        <sz val="10"/>
        <rFont val="宋体"/>
        <charset val="134"/>
        <scheme val="minor"/>
      </rPr>
      <t>4</t>
    </r>
    <r>
      <rPr>
        <sz val="10"/>
        <rFont val="宋体"/>
        <charset val="134"/>
      </rPr>
      <t>5*75*45</t>
    </r>
  </si>
  <si>
    <r>
      <rPr>
        <sz val="10"/>
        <color theme="1"/>
        <rFont val="宋体"/>
        <charset val="134"/>
        <scheme val="minor"/>
      </rPr>
      <t>S</t>
    </r>
    <r>
      <rPr>
        <sz val="10"/>
        <color indexed="8"/>
        <rFont val="宋体"/>
        <charset val="134"/>
      </rPr>
      <t>HT0012190</t>
    </r>
  </si>
  <si>
    <t>阻尼调节旋转块</t>
  </si>
  <si>
    <r>
      <rPr>
        <sz val="10"/>
        <rFont val="宋体"/>
        <charset val="134"/>
        <scheme val="minor"/>
      </rPr>
      <t>3</t>
    </r>
    <r>
      <rPr>
        <sz val="10"/>
        <rFont val="宋体"/>
        <charset val="134"/>
      </rPr>
      <t>4*50*40</t>
    </r>
  </si>
  <si>
    <t>SHT0011966</t>
  </si>
  <si>
    <t>阻尼器调节手柄</t>
  </si>
  <si>
    <t>ABS+PC</t>
  </si>
  <si>
    <r>
      <rPr>
        <sz val="10"/>
        <rFont val="宋体"/>
        <charset val="134"/>
        <scheme val="minor"/>
      </rPr>
      <t>7</t>
    </r>
    <r>
      <rPr>
        <sz val="10"/>
        <rFont val="宋体"/>
        <charset val="134"/>
      </rPr>
      <t>0*65*69</t>
    </r>
  </si>
  <si>
    <t>SHT0010518</t>
  </si>
  <si>
    <t>变阻尼拉线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</si>
  <si>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SSY</t>
    </r>
  </si>
  <si>
    <t>SQXM3000-6806503</t>
  </si>
  <si>
    <t>弹簧片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</si>
  <si>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5Mn</t>
    </r>
  </si>
  <si>
    <t>X3000升降速降开关气管总成EBOM</t>
  </si>
  <si>
    <t>SQX3000-6806218</t>
  </si>
  <si>
    <t>升降速降开关气管总成</t>
  </si>
  <si>
    <t>SQX3000-6806216</t>
  </si>
  <si>
    <t>升级气动升降手柄</t>
  </si>
  <si>
    <t>B1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</si>
  <si>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BS+PC</t>
    </r>
  </si>
  <si>
    <t>80*50*56</t>
  </si>
  <si>
    <t>SHT0010537</t>
  </si>
  <si>
    <t>四孔阀固定座</t>
  </si>
  <si>
    <t>Q1</t>
  </si>
  <si>
    <t>82*55*40</t>
  </si>
  <si>
    <t>H5-6806021</t>
  </si>
  <si>
    <t>进口四孔气阀</t>
  </si>
  <si>
    <t>38*35*34</t>
  </si>
  <si>
    <t>H4A-6806009</t>
  </si>
  <si>
    <t>白锌华司尖尾自攻钉</t>
  </si>
  <si>
    <t>2.6*8</t>
  </si>
  <si>
    <t>SQX3000-6806431</t>
  </si>
  <si>
    <t>白色气管A</t>
  </si>
  <si>
    <t>气管</t>
  </si>
  <si>
    <t>PU</t>
  </si>
  <si>
    <t>φ4*40</t>
  </si>
  <si>
    <t>SQX3000-6806432</t>
  </si>
  <si>
    <t>白色气管B</t>
  </si>
  <si>
    <t>φ4*120</t>
  </si>
  <si>
    <t>SQX3000-6806433</t>
  </si>
  <si>
    <t>白色气管C</t>
  </si>
  <si>
    <t>φ4*360</t>
  </si>
  <si>
    <t>SQX3000-6806434</t>
  </si>
  <si>
    <t xml:space="preserve">白色气管D </t>
  </si>
  <si>
    <t>Φ4*460</t>
  </si>
  <si>
    <t>SQX3000-6806435</t>
  </si>
  <si>
    <t xml:space="preserve">白色气管E </t>
  </si>
  <si>
    <t>Φ4*480</t>
  </si>
  <si>
    <t>SQX3000-6806436</t>
  </si>
  <si>
    <t>白色气管F</t>
  </si>
  <si>
    <t>Φ6*450</t>
  </si>
  <si>
    <t>SQX3000-6806437</t>
  </si>
  <si>
    <t>蓝色气管</t>
  </si>
  <si>
    <t>φ4*140</t>
  </si>
  <si>
    <t>SQX3000-6806438</t>
  </si>
  <si>
    <t>红色气管A</t>
  </si>
  <si>
    <t>Φ4*50</t>
  </si>
  <si>
    <t>SQX3000-6806439</t>
  </si>
  <si>
    <t xml:space="preserve">红色气管B </t>
  </si>
  <si>
    <t>Φ4*60</t>
  </si>
  <si>
    <t>SQX3000-6806440</t>
  </si>
  <si>
    <t>红色气管C</t>
  </si>
  <si>
    <t>φ4*110</t>
  </si>
  <si>
    <t>SQX3000-6806441</t>
  </si>
  <si>
    <t>红色气管D</t>
  </si>
  <si>
    <t>φ4*200</t>
  </si>
  <si>
    <t>SQX3000-6806442</t>
  </si>
  <si>
    <t>红色气管E</t>
  </si>
  <si>
    <t>Φ4*300</t>
  </si>
  <si>
    <t>SQX3000-6806443</t>
  </si>
  <si>
    <t>红色气管F</t>
  </si>
  <si>
    <t>Φ4*830</t>
  </si>
  <si>
    <t>SQX3000-6806444</t>
  </si>
  <si>
    <t xml:space="preserve">黑色气管 </t>
  </si>
  <si>
    <t>Φ4*860</t>
  </si>
  <si>
    <t>SQX3000-6806445</t>
  </si>
  <si>
    <t>气路防护波纹管</t>
  </si>
  <si>
    <t>Φ5*400</t>
  </si>
  <si>
    <t>Q43640</t>
  </si>
  <si>
    <t>Φ4</t>
  </si>
  <si>
    <t>H4A-6806010</t>
  </si>
  <si>
    <t>气管快插接头</t>
  </si>
  <si>
    <t>Φ4-Φ6</t>
  </si>
  <si>
    <t>SQX3000-6806446</t>
  </si>
  <si>
    <t>防磨软管1</t>
  </si>
  <si>
    <t>Φ10*40mm</t>
  </si>
  <si>
    <t>SQX3000-6806447</t>
  </si>
  <si>
    <t>防磨软管2</t>
  </si>
  <si>
    <t>Φ10*50mm</t>
  </si>
  <si>
    <t>SQX3000-6806448</t>
  </si>
  <si>
    <t>防磨软管3</t>
  </si>
  <si>
    <t>Φ10*220mm</t>
  </si>
  <si>
    <t>SQX3000-6806449</t>
  </si>
  <si>
    <t>防磨软管4</t>
  </si>
  <si>
    <t>Φ10*340mm</t>
  </si>
  <si>
    <t>H4A-6806023</t>
  </si>
  <si>
    <t>三通接头</t>
  </si>
  <si>
    <t>H4A-6806019</t>
  </si>
  <si>
    <t>与接头匹配的紧固箍（直径4mm）</t>
  </si>
  <si>
    <t>H4A-6806022</t>
  </si>
  <si>
    <t>与接头匹配的紧固箍（直径6mm）</t>
  </si>
  <si>
    <t>H4A-6806024</t>
  </si>
  <si>
    <t>两通接头（4-6）</t>
  </si>
  <si>
    <t>SHT0010465</t>
  </si>
  <si>
    <t>气管防护长弹簧</t>
  </si>
  <si>
    <t xml:space="preserve">A1 </t>
  </si>
  <si>
    <t>⌀0.7-Q/BQB 501
65Mn-Q/BQB 516</t>
  </si>
  <si>
    <t>Ø5.5*60</t>
  </si>
  <si>
    <t>SHT0010967</t>
  </si>
  <si>
    <t>气管防护短弹簧</t>
  </si>
  <si>
    <t>Ø5.5*36</t>
  </si>
  <si>
    <t>H4A-6806020</t>
  </si>
  <si>
    <t>气管防护弹簧</t>
  </si>
  <si>
    <t>Ø5.5*45</t>
  </si>
  <si>
    <t>SQX3000-6806220</t>
  </si>
  <si>
    <t>速降按钮</t>
  </si>
  <si>
    <t>ABS757</t>
  </si>
  <si>
    <t>15*26*36</t>
  </si>
  <si>
    <t>H5-6806014</t>
  </si>
  <si>
    <t>安装底座</t>
  </si>
  <si>
    <t>13*30*40</t>
  </si>
  <si>
    <t>H5-6806015</t>
  </si>
  <si>
    <t>速降阀</t>
  </si>
  <si>
    <t>气阀</t>
  </si>
  <si>
    <t>49*20*25</t>
  </si>
  <si>
    <t>H5-6806017</t>
  </si>
  <si>
    <t>速升速降气阀配套塑料件</t>
  </si>
  <si>
    <t>进口件</t>
  </si>
  <si>
    <t>M3000-S宽靠背驾驶员四孔腰托开关总成EBOM</t>
  </si>
  <si>
    <t>SHT0011480</t>
  </si>
  <si>
    <t>驾驶员四孔腰托开关总成</t>
  </si>
  <si>
    <t>74*33*58</t>
  </si>
  <si>
    <t>SHT0010683</t>
  </si>
  <si>
    <t>腰托调节开关面板</t>
  </si>
  <si>
    <t>塑料件</t>
  </si>
  <si>
    <t>SHT0010684</t>
  </si>
  <si>
    <t>腰托调节开关前按钮</t>
  </si>
  <si>
    <t>18*25*32</t>
  </si>
  <si>
    <t>SHT0010685</t>
  </si>
  <si>
    <t>腰托调节开关中间按钮</t>
  </si>
  <si>
    <t>共图</t>
  </si>
  <si>
    <t>SHT0011464</t>
  </si>
  <si>
    <t>腰托开关按钮堵盖</t>
  </si>
  <si>
    <t>SHT0010664</t>
  </si>
  <si>
    <t>18*25*34</t>
  </si>
  <si>
    <t>BPC0010123</t>
  </si>
  <si>
    <t>四孔腰托气阀总成</t>
  </si>
  <si>
    <t>35*26*35</t>
  </si>
  <si>
    <t>瑞士进口阀</t>
  </si>
  <si>
    <t>BFA0000284</t>
  </si>
  <si>
    <t>ST2.6*10</t>
  </si>
</sst>
</file>

<file path=xl/styles.xml><?xml version="1.0" encoding="utf-8"?>
<styleSheet xmlns="http://schemas.openxmlformats.org/spreadsheetml/2006/main" xmlns:xr9="http://schemas.microsoft.com/office/spreadsheetml/2016/revision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  <numFmt numFmtId="178" formatCode="0_);[Red]\(0\)"/>
    <numFmt numFmtId="179" formatCode="0.000_ "/>
    <numFmt numFmtId="180" formatCode="0.000_);[Red]\(0.000\)"/>
    <numFmt numFmtId="181" formatCode="#\ ?/?"/>
    <numFmt numFmtId="182" formatCode="0.00_ "/>
    <numFmt numFmtId="183" formatCode="0.00_);[Red]\(0.00\)"/>
    <numFmt numFmtId="184" formatCode="0.0_);[Red]\(0.0\)"/>
    <numFmt numFmtId="185" formatCode="#,##0.000_ "/>
  </numFmts>
  <fonts count="105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12"/>
      <name val="华文楷体"/>
      <charset val="134"/>
    </font>
    <font>
      <sz val="10"/>
      <color theme="1"/>
      <name val="Times New Roman"/>
      <charset val="134"/>
    </font>
    <font>
      <sz val="10"/>
      <color theme="1"/>
      <name val="SimSun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u/>
      <sz val="11"/>
      <color theme="10"/>
      <name val="宋体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b/>
      <sz val="11"/>
      <name val="Arial"/>
      <charset val="134"/>
    </font>
    <font>
      <b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11"/>
      <name val="宋体"/>
      <charset val="134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sz val="14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indexed="9"/>
      <name val="Tahoma"/>
      <charset val="134"/>
    </font>
    <font>
      <b/>
      <sz val="10"/>
      <name val="Arial"/>
      <charset val="134"/>
    </font>
    <font>
      <sz val="10"/>
      <name val="Tahoma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color indexed="0"/>
      <name val="宋体"/>
      <charset val="134"/>
    </font>
    <font>
      <sz val="12"/>
      <name val="新細明體"/>
      <charset val="136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i/>
      <sz val="11"/>
      <color indexed="23"/>
      <name val="宋体"/>
      <charset val="134"/>
    </font>
    <font>
      <i/>
      <sz val="11"/>
      <color indexed="23"/>
      <name val="Tahoma"/>
      <charset val="134"/>
    </font>
    <font>
      <sz val="11"/>
      <color indexed="10"/>
      <name val="宋体"/>
      <charset val="134"/>
    </font>
    <font>
      <sz val="11"/>
      <color indexed="10"/>
      <name val="Tahoma"/>
      <charset val="134"/>
    </font>
    <font>
      <sz val="11"/>
      <color indexed="52"/>
      <name val="宋体"/>
      <charset val="134"/>
    </font>
    <font>
      <sz val="11"/>
      <color indexed="52"/>
      <name val="Tahoma"/>
      <charset val="134"/>
    </font>
    <font>
      <sz val="11"/>
      <color indexed="60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sz val="11"/>
      <color indexed="0"/>
      <name val="宋体"/>
      <charset val="134"/>
    </font>
    <font>
      <sz val="14"/>
      <color indexed="8"/>
      <name val="宋体"/>
      <charset val="134"/>
    </font>
    <font>
      <sz val="10"/>
      <color indexed="8"/>
      <name val="SimSun"/>
      <charset val="134"/>
    </font>
    <font>
      <b/>
      <sz val="9"/>
      <name val="宋体"/>
      <charset val="134"/>
    </font>
    <font>
      <sz val="9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6" borderId="21" applyNumberFormat="0" applyAlignment="0" applyProtection="0">
      <alignment vertical="center"/>
    </xf>
    <xf numFmtId="0" fontId="53" fillId="7" borderId="22" applyNumberFormat="0" applyAlignment="0" applyProtection="0">
      <alignment vertical="center"/>
    </xf>
    <xf numFmtId="0" fontId="54" fillId="7" borderId="21" applyNumberFormat="0" applyAlignment="0" applyProtection="0">
      <alignment vertical="center"/>
    </xf>
    <xf numFmtId="0" fontId="55" fillId="8" borderId="23" applyNumberFormat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0" borderId="5" applyNumberFormat="0" applyFill="0" applyBorder="0" applyAlignment="0" applyProtection="0">
      <alignment vertical="center"/>
    </xf>
    <xf numFmtId="0" fontId="23" fillId="0" borderId="5" applyNumberFormat="0" applyFill="0" applyBorder="0" applyAlignment="0" applyProtection="0">
      <alignment vertical="center"/>
    </xf>
    <xf numFmtId="0" fontId="23" fillId="0" borderId="5" applyNumberFormat="0" applyFill="0" applyBorder="0" applyAlignment="0" applyProtection="0">
      <alignment vertical="center"/>
    </xf>
    <xf numFmtId="0" fontId="68" fillId="0" borderId="0"/>
    <xf numFmtId="0" fontId="22" fillId="0" borderId="0" applyNumberFormat="0" applyFill="0" applyBorder="0" applyAlignment="0" applyProtection="0"/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13" fillId="0" borderId="0"/>
    <xf numFmtId="0" fontId="63" fillId="0" borderId="0">
      <alignment vertical="center"/>
    </xf>
    <xf numFmtId="0" fontId="13" fillId="0" borderId="0"/>
    <xf numFmtId="0" fontId="13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78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8" fillId="0" borderId="0" applyNumberFormat="0" applyBorder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79" fillId="0" borderId="0"/>
    <xf numFmtId="0" fontId="63" fillId="0" borderId="0">
      <alignment vertical="center"/>
    </xf>
    <xf numFmtId="0" fontId="79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79" fillId="0" borderId="0">
      <alignment vertical="center"/>
    </xf>
    <xf numFmtId="0" fontId="13" fillId="0" borderId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3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3" fillId="0" borderId="29" applyNumberFormat="0" applyFill="0" applyAlignment="0" applyProtection="0">
      <alignment vertical="center"/>
    </xf>
    <xf numFmtId="0" fontId="83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5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5" fillId="50" borderId="30" applyNumberFormat="0" applyAlignment="0" applyProtection="0">
      <alignment vertical="center"/>
    </xf>
    <xf numFmtId="0" fontId="85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4" fillId="50" borderId="30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7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7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6" fillId="51" borderId="31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3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3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5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5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4" fillId="56" borderId="0" applyNumberFormat="0" applyBorder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7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7" fillId="50" borderId="33" applyNumberFormat="0" applyAlignment="0" applyProtection="0">
      <alignment vertical="center"/>
    </xf>
    <xf numFmtId="0" fontId="97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6" fillId="50" borderId="33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9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9" fillId="41" borderId="30" applyNumberFormat="0" applyAlignment="0" applyProtection="0">
      <alignment vertical="center"/>
    </xf>
    <xf numFmtId="0" fontId="99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98" fillId="41" borderId="30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100" fillId="57" borderId="34" applyNumberFormat="0" applyFont="0" applyAlignment="0" applyProtection="0">
      <alignment vertical="center"/>
    </xf>
    <xf numFmtId="0" fontId="100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100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100" fillId="57" borderId="34" applyNumberFormat="0" applyFont="0" applyAlignment="0" applyProtection="0">
      <alignment vertical="center"/>
    </xf>
    <xf numFmtId="0" fontId="100" fillId="57" borderId="34" applyNumberFormat="0" applyFont="0" applyAlignment="0" applyProtection="0">
      <alignment vertical="center"/>
    </xf>
    <xf numFmtId="0" fontId="100" fillId="57" borderId="34" applyNumberFormat="0" applyFont="0" applyAlignment="0" applyProtection="0">
      <alignment vertical="center"/>
    </xf>
    <xf numFmtId="0" fontId="100" fillId="57" borderId="34" applyNumberFormat="0" applyFont="0" applyAlignment="0" applyProtection="0">
      <alignment vertical="center"/>
    </xf>
    <xf numFmtId="0" fontId="100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63" fillId="57" borderId="34" applyNumberFormat="0" applyFont="0" applyAlignment="0" applyProtection="0">
      <alignment vertical="center"/>
    </xf>
    <xf numFmtId="0" fontId="23" fillId="0" borderId="5" applyNumberForma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1" fillId="0" borderId="0" xfId="302" applyFont="1" applyFill="1" applyBorder="1" applyAlignment="1" applyProtection="1">
      <alignment horizontal="center" vertical="center" wrapText="1"/>
      <protection locked="0"/>
    </xf>
    <xf numFmtId="0" fontId="2" fillId="0" borderId="0" xfId="1163" applyFont="1" applyAlignment="1" applyProtection="1">
      <alignment horizontal="center" vertical="center" wrapText="1"/>
      <protection locked="0"/>
    </xf>
    <xf numFmtId="0" fontId="1" fillId="0" borderId="0" xfId="1163" applyFont="1" applyAlignment="1" applyProtection="1">
      <alignment horizontal="center" vertical="center" wrapText="1"/>
      <protection locked="0"/>
    </xf>
    <xf numFmtId="0" fontId="1" fillId="0" borderId="0" xfId="1163" applyFont="1" applyAlignment="1" applyProtection="1">
      <alignment horizontal="left" vertical="center" wrapText="1"/>
      <protection locked="0"/>
    </xf>
    <xf numFmtId="0" fontId="1" fillId="0" borderId="1" xfId="1163" applyFont="1" applyBorder="1" applyAlignment="1" applyProtection="1">
      <alignment horizontal="right" vertical="center" wrapText="1"/>
      <protection locked="0"/>
    </xf>
    <xf numFmtId="0" fontId="3" fillId="0" borderId="2" xfId="1163" applyFont="1" applyBorder="1" applyAlignment="1" applyProtection="1">
      <alignment horizontal="left" vertical="center"/>
      <protection locked="0"/>
    </xf>
    <xf numFmtId="0" fontId="3" fillId="0" borderId="3" xfId="1163" applyFont="1" applyBorder="1" applyAlignment="1" applyProtection="1">
      <alignment horizontal="left" vertical="center"/>
      <protection locked="0"/>
    </xf>
    <xf numFmtId="0" fontId="3" fillId="0" borderId="4" xfId="1163" applyFont="1" applyBorder="1" applyAlignment="1" applyProtection="1">
      <alignment horizontal="left" vertical="center"/>
      <protection locked="0"/>
    </xf>
    <xf numFmtId="0" fontId="4" fillId="0" borderId="2" xfId="1163" applyFont="1" applyBorder="1" applyAlignment="1" applyProtection="1">
      <alignment horizontal="left" vertical="center"/>
      <protection locked="0"/>
    </xf>
    <xf numFmtId="0" fontId="4" fillId="0" borderId="3" xfId="1163" applyFont="1" applyBorder="1" applyAlignment="1" applyProtection="1">
      <alignment horizontal="left" vertical="center"/>
      <protection locked="0"/>
    </xf>
    <xf numFmtId="0" fontId="4" fillId="0" borderId="5" xfId="1163" applyFont="1" applyBorder="1" applyAlignment="1" applyProtection="1">
      <alignment horizontal="left" vertical="center"/>
      <protection locked="0"/>
    </xf>
    <xf numFmtId="0" fontId="3" fillId="0" borderId="5" xfId="1163" applyFont="1" applyBorder="1" applyAlignment="1" applyProtection="1">
      <alignment horizontal="left" vertical="center" wrapText="1"/>
      <protection locked="0"/>
    </xf>
    <xf numFmtId="0" fontId="4" fillId="0" borderId="5" xfId="1163" applyFont="1" applyBorder="1" applyAlignment="1" applyProtection="1">
      <alignment horizontal="left" vertical="center" wrapText="1"/>
      <protection locked="0"/>
    </xf>
    <xf numFmtId="0" fontId="4" fillId="0" borderId="6" xfId="1163" applyFont="1" applyBorder="1" applyAlignment="1" applyProtection="1">
      <alignment horizontal="left" vertical="top" wrapText="1"/>
      <protection locked="0"/>
    </xf>
    <xf numFmtId="0" fontId="4" fillId="0" borderId="7" xfId="1163" applyFont="1" applyBorder="1" applyAlignment="1" applyProtection="1">
      <alignment horizontal="left" vertical="top" wrapText="1"/>
      <protection locked="0"/>
    </xf>
    <xf numFmtId="0" fontId="4" fillId="0" borderId="8" xfId="1163" applyFont="1" applyBorder="1" applyAlignment="1" applyProtection="1">
      <alignment horizontal="left" vertical="top" wrapText="1"/>
      <protection locked="0"/>
    </xf>
    <xf numFmtId="0" fontId="4" fillId="0" borderId="1" xfId="1163" applyFont="1" applyBorder="1" applyAlignment="1" applyProtection="1">
      <alignment horizontal="left" vertical="top" wrapText="1"/>
      <protection locked="0"/>
    </xf>
    <xf numFmtId="0" fontId="2" fillId="0" borderId="9" xfId="302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163" applyFont="1" applyBorder="1" applyAlignment="1" applyProtection="1">
      <alignment horizontal="center" vertical="center" wrapText="1"/>
      <protection locked="0"/>
    </xf>
    <xf numFmtId="0" fontId="2" fillId="0" borderId="3" xfId="1163" applyFont="1" applyBorder="1" applyAlignment="1" applyProtection="1">
      <alignment horizontal="center" vertical="center" wrapText="1"/>
      <protection locked="0"/>
    </xf>
    <xf numFmtId="0" fontId="2" fillId="0" borderId="10" xfId="302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163" applyFont="1" applyBorder="1" applyAlignment="1" applyProtection="1">
      <alignment horizontal="center" vertical="center" wrapText="1"/>
      <protection locked="0"/>
    </xf>
    <xf numFmtId="0" fontId="6" fillId="0" borderId="5" xfId="1166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1" fillId="0" borderId="0" xfId="1163" applyFont="1" applyAlignment="1" applyProtection="1">
      <alignment horizontal="right" vertical="center" wrapText="1"/>
      <protection locked="0"/>
    </xf>
    <xf numFmtId="0" fontId="4" fillId="0" borderId="4" xfId="1163" applyFont="1" applyBorder="1" applyAlignment="1" applyProtection="1">
      <alignment horizontal="left" vertical="center"/>
      <protection locked="0"/>
    </xf>
    <xf numFmtId="0" fontId="7" fillId="0" borderId="11" xfId="1163" applyFont="1" applyBorder="1" applyAlignment="1" applyProtection="1">
      <alignment horizontal="center" vertical="center" wrapText="1"/>
      <protection locked="0"/>
    </xf>
    <xf numFmtId="0" fontId="7" fillId="0" borderId="0" xfId="1163" applyFont="1" applyAlignment="1" applyProtection="1">
      <alignment horizontal="center" vertical="center" wrapText="1"/>
      <protection locked="0"/>
    </xf>
    <xf numFmtId="0" fontId="4" fillId="0" borderId="12" xfId="1163" applyFont="1" applyBorder="1" applyAlignment="1" applyProtection="1">
      <alignment horizontal="left" vertical="top" wrapText="1"/>
      <protection locked="0"/>
    </xf>
    <xf numFmtId="0" fontId="4" fillId="0" borderId="13" xfId="1163" applyFont="1" applyBorder="1" applyAlignment="1" applyProtection="1">
      <alignment horizontal="left" vertical="top" wrapText="1"/>
      <protection locked="0"/>
    </xf>
    <xf numFmtId="0" fontId="7" fillId="0" borderId="8" xfId="1163" applyFont="1" applyBorder="1" applyAlignment="1" applyProtection="1">
      <alignment horizontal="center" vertical="center" wrapText="1"/>
      <protection locked="0"/>
    </xf>
    <xf numFmtId="0" fontId="7" fillId="0" borderId="1" xfId="1163" applyFont="1" applyBorder="1" applyAlignment="1" applyProtection="1">
      <alignment horizontal="center" vertical="center" wrapText="1"/>
      <protection locked="0"/>
    </xf>
    <xf numFmtId="0" fontId="2" fillId="0" borderId="4" xfId="1163" applyFont="1" applyBorder="1" applyAlignment="1" applyProtection="1">
      <alignment horizontal="center" vertical="center" wrapText="1"/>
      <protection locked="0"/>
    </xf>
    <xf numFmtId="0" fontId="2" fillId="0" borderId="9" xfId="1163" applyFont="1" applyBorder="1" applyAlignment="1" applyProtection="1">
      <alignment horizontal="center" vertical="center" wrapText="1"/>
      <protection locked="0"/>
    </xf>
    <xf numFmtId="49" fontId="2" fillId="0" borderId="9" xfId="1163" applyNumberFormat="1" applyFont="1" applyBorder="1" applyAlignment="1" applyProtection="1">
      <alignment horizontal="center" vertical="center" wrapText="1"/>
      <protection locked="0"/>
    </xf>
    <xf numFmtId="0" fontId="5" fillId="0" borderId="5" xfId="302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1163" applyFont="1" applyBorder="1" applyAlignment="1" applyProtection="1">
      <alignment horizontal="center" vertical="center" wrapText="1"/>
      <protection locked="0"/>
    </xf>
    <xf numFmtId="49" fontId="2" fillId="0" borderId="10" xfId="1163" applyNumberFormat="1" applyFont="1" applyBorder="1" applyAlignment="1" applyProtection="1">
      <alignment horizontal="center" vertical="center" wrapText="1"/>
      <protection locked="0"/>
    </xf>
    <xf numFmtId="0" fontId="2" fillId="0" borderId="10" xfId="1163" applyFont="1" applyBorder="1" applyAlignment="1" applyProtection="1">
      <alignment horizontal="center" vertical="center" wrapText="1"/>
      <protection locked="0"/>
    </xf>
    <xf numFmtId="0" fontId="6" fillId="0" borderId="5" xfId="30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48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1" fillId="0" borderId="9" xfId="302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302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302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559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49" fontId="6" fillId="0" borderId="10" xfId="302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163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49" fontId="2" fillId="0" borderId="9" xfId="302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302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648" applyFont="1" applyBorder="1" applyAlignment="1">
      <alignment horizontal="center" vertical="center" wrapText="1"/>
    </xf>
    <xf numFmtId="0" fontId="6" fillId="0" borderId="10" xfId="1166" applyFont="1" applyBorder="1" applyAlignment="1" applyProtection="1">
      <alignment horizontal="center" vertical="center" wrapText="1"/>
      <protection locked="0"/>
    </xf>
    <xf numFmtId="0" fontId="0" fillId="0" borderId="10" xfId="1166" applyFont="1" applyBorder="1" applyAlignment="1" applyProtection="1">
      <alignment horizontal="center" vertical="center" wrapText="1"/>
      <protection locked="0"/>
    </xf>
    <xf numFmtId="176" fontId="0" fillId="0" borderId="10" xfId="648" applyNumberFormat="1" applyFont="1" applyBorder="1" applyAlignment="1">
      <alignment horizontal="center" vertical="center" wrapText="1"/>
    </xf>
    <xf numFmtId="0" fontId="1" fillId="0" borderId="10" xfId="302" applyFont="1" applyFill="1" applyBorder="1" applyAlignment="1" applyProtection="1">
      <alignment horizontal="center" vertical="center" wrapText="1" shrinkToFit="1"/>
      <protection locked="0"/>
    </xf>
    <xf numFmtId="176" fontId="0" fillId="0" borderId="10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49" fontId="2" fillId="0" borderId="5" xfId="302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163" applyFont="1" applyBorder="1" applyAlignment="1" applyProtection="1">
      <alignment horizontal="center" vertical="center" wrapText="1"/>
      <protection locked="0"/>
    </xf>
    <xf numFmtId="176" fontId="0" fillId="0" borderId="10" xfId="1163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2" borderId="0" xfId="557" applyFill="1" applyAlignment="1">
      <alignment horizontal="center" vertical="center"/>
    </xf>
    <xf numFmtId="0" fontId="0" fillId="0" borderId="0" xfId="557" applyAlignment="1">
      <alignment horizontal="center" vertical="center"/>
    </xf>
    <xf numFmtId="0" fontId="9" fillId="0" borderId="0" xfId="557" applyFont="1">
      <alignment vertical="center"/>
    </xf>
    <xf numFmtId="0" fontId="6" fillId="2" borderId="0" xfId="557" applyFont="1" applyFill="1">
      <alignment vertical="center"/>
    </xf>
    <xf numFmtId="0" fontId="0" fillId="2" borderId="0" xfId="557" applyFill="1">
      <alignment vertical="center"/>
    </xf>
    <xf numFmtId="0" fontId="9" fillId="2" borderId="0" xfId="557" applyFont="1" applyFill="1">
      <alignment vertical="center"/>
    </xf>
    <xf numFmtId="0" fontId="0" fillId="0" borderId="0" xfId="557">
      <alignment vertical="center"/>
    </xf>
    <xf numFmtId="0" fontId="1" fillId="3" borderId="1" xfId="1163" applyFont="1" applyFill="1" applyBorder="1" applyAlignment="1" applyProtection="1">
      <alignment horizontal="right" vertical="center" wrapText="1"/>
      <protection locked="0"/>
    </xf>
    <xf numFmtId="0" fontId="0" fillId="2" borderId="5" xfId="557" applyFill="1" applyBorder="1" applyAlignment="1">
      <alignment horizontal="center" vertical="center"/>
    </xf>
    <xf numFmtId="0" fontId="0" fillId="0" borderId="5" xfId="557" applyBorder="1" applyAlignment="1">
      <alignment horizontal="center" vertical="center"/>
    </xf>
    <xf numFmtId="0" fontId="9" fillId="0" borderId="5" xfId="557" applyFont="1" applyBorder="1" applyAlignment="1">
      <alignment horizontal="center" vertical="center"/>
    </xf>
    <xf numFmtId="0" fontId="6" fillId="2" borderId="5" xfId="557" applyFont="1" applyFill="1" applyBorder="1" applyAlignment="1">
      <alignment horizontal="center" vertical="center"/>
    </xf>
    <xf numFmtId="0" fontId="0" fillId="4" borderId="5" xfId="557" applyFill="1" applyBorder="1" applyAlignment="1">
      <alignment horizontal="center" vertical="center"/>
    </xf>
    <xf numFmtId="0" fontId="9" fillId="2" borderId="5" xfId="557" applyFont="1" applyFill="1" applyBorder="1" applyAlignment="1">
      <alignment horizontal="center" vertical="center"/>
    </xf>
    <xf numFmtId="0" fontId="1" fillId="3" borderId="0" xfId="1163" applyFont="1" applyFill="1" applyAlignment="1" applyProtection="1">
      <alignment horizontal="right" vertical="center" wrapText="1"/>
      <protection locked="0"/>
    </xf>
    <xf numFmtId="0" fontId="8" fillId="2" borderId="5" xfId="648" applyFont="1" applyFill="1" applyBorder="1" applyAlignment="1">
      <alignment horizontal="center" vertical="center" wrapText="1"/>
    </xf>
    <xf numFmtId="0" fontId="5" fillId="2" borderId="5" xfId="30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302" applyFont="1" applyFill="1" applyBorder="1" applyAlignment="1" applyProtection="1">
      <alignment horizontal="center" vertical="center" wrapText="1"/>
      <protection locked="0"/>
    </xf>
    <xf numFmtId="0" fontId="12" fillId="2" borderId="5" xfId="648" applyFont="1" applyFill="1" applyBorder="1" applyAlignment="1">
      <alignment horizontal="center" vertical="center"/>
    </xf>
    <xf numFmtId="0" fontId="12" fillId="2" borderId="5" xfId="648" applyFont="1" applyFill="1" applyBorder="1" applyAlignment="1">
      <alignment horizontal="left" vertical="center"/>
    </xf>
    <xf numFmtId="0" fontId="8" fillId="0" borderId="5" xfId="648" applyFont="1" applyBorder="1" applyAlignment="1">
      <alignment horizontal="center" vertical="center"/>
    </xf>
    <xf numFmtId="0" fontId="8" fillId="0" borderId="5" xfId="648" applyFont="1" applyBorder="1" applyAlignment="1">
      <alignment horizontal="center" vertical="center" wrapText="1"/>
    </xf>
    <xf numFmtId="0" fontId="5" fillId="0" borderId="4" xfId="302" applyFont="1" applyFill="1" applyBorder="1" applyAlignment="1" applyProtection="1">
      <alignment horizontal="center" vertical="center" wrapText="1"/>
      <protection locked="0"/>
    </xf>
    <xf numFmtId="0" fontId="5" fillId="4" borderId="5" xfId="302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648" applyFont="1" applyBorder="1" applyAlignment="1">
      <alignment horizontal="center" vertical="center"/>
    </xf>
    <xf numFmtId="0" fontId="8" fillId="2" borderId="5" xfId="648" applyFont="1" applyFill="1" applyBorder="1" applyAlignment="1">
      <alignment horizontal="center" vertical="center"/>
    </xf>
    <xf numFmtId="0" fontId="8" fillId="4" borderId="5" xfId="648" applyFont="1" applyFill="1" applyBorder="1" applyAlignment="1">
      <alignment horizontal="center" vertical="center" wrapText="1"/>
    </xf>
    <xf numFmtId="0" fontId="8" fillId="4" borderId="5" xfId="652" applyFont="1" applyFill="1" applyBorder="1" applyAlignment="1">
      <alignment horizontal="center" vertical="center" wrapText="1"/>
    </xf>
    <xf numFmtId="0" fontId="5" fillId="4" borderId="5" xfId="390" applyFont="1" applyFill="1" applyBorder="1" applyAlignment="1">
      <alignment horizontal="center" vertical="center" wrapText="1"/>
    </xf>
    <xf numFmtId="0" fontId="5" fillId="2" borderId="5" xfId="557" applyFont="1" applyFill="1" applyBorder="1" applyAlignment="1">
      <alignment horizontal="center" vertical="center" wrapText="1"/>
    </xf>
    <xf numFmtId="0" fontId="5" fillId="2" borderId="14" xfId="557" applyFont="1" applyFill="1" applyBorder="1" applyAlignment="1">
      <alignment horizontal="center" vertical="center" wrapText="1"/>
    </xf>
    <xf numFmtId="0" fontId="5" fillId="2" borderId="5" xfId="1163" applyFont="1" applyFill="1" applyBorder="1" applyAlignment="1" applyProtection="1">
      <alignment horizontal="center" vertical="center" wrapText="1"/>
      <protection locked="0"/>
    </xf>
    <xf numFmtId="49" fontId="5" fillId="2" borderId="5" xfId="1163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302" applyFont="1" applyFill="1" applyBorder="1" applyAlignment="1" applyProtection="1">
      <alignment horizontal="center" vertical="center" wrapText="1"/>
      <protection locked="0"/>
    </xf>
    <xf numFmtId="0" fontId="13" fillId="2" borderId="5" xfId="302" applyFont="1" applyFill="1" applyBorder="1" applyAlignment="1" applyProtection="1">
      <alignment horizontal="center" vertical="center" wrapText="1"/>
      <protection locked="0"/>
    </xf>
    <xf numFmtId="49" fontId="5" fillId="2" borderId="5" xfId="302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648" applyFont="1" applyFill="1" applyBorder="1" applyAlignment="1">
      <alignment horizontal="center" vertical="center" wrapText="1"/>
    </xf>
    <xf numFmtId="49" fontId="5" fillId="0" borderId="5" xfId="1163" applyNumberFormat="1" applyFont="1" applyBorder="1" applyAlignment="1" applyProtection="1">
      <alignment horizontal="center" vertical="center" wrapText="1"/>
      <protection locked="0"/>
    </xf>
    <xf numFmtId="0" fontId="8" fillId="0" borderId="5" xfId="302" applyFont="1" applyFill="1" applyBorder="1" applyAlignment="1" applyProtection="1">
      <alignment horizontal="center" vertical="center" wrapText="1"/>
      <protection locked="0"/>
    </xf>
    <xf numFmtId="49" fontId="5" fillId="0" borderId="5" xfId="302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648" applyFont="1" applyBorder="1" applyAlignment="1">
      <alignment horizontal="center" vertical="center" wrapText="1"/>
    </xf>
    <xf numFmtId="0" fontId="5" fillId="0" borderId="5" xfId="648" applyFont="1" applyBorder="1" applyAlignment="1">
      <alignment horizontal="center" vertical="center" wrapText="1"/>
    </xf>
    <xf numFmtId="0" fontId="13" fillId="0" borderId="5" xfId="302" applyFont="1" applyFill="1" applyBorder="1" applyAlignment="1" applyProtection="1">
      <alignment horizontal="center" vertical="center" wrapText="1"/>
      <protection locked="0"/>
    </xf>
    <xf numFmtId="0" fontId="5" fillId="4" borderId="5" xfId="1163" applyFont="1" applyFill="1" applyBorder="1" applyAlignment="1" applyProtection="1">
      <alignment horizontal="center" vertical="center" wrapText="1"/>
      <protection locked="0"/>
    </xf>
    <xf numFmtId="0" fontId="8" fillId="4" borderId="5" xfId="302" applyFont="1" applyFill="1" applyBorder="1" applyAlignment="1" applyProtection="1">
      <alignment horizontal="center" vertical="center" wrapText="1"/>
      <protection locked="0"/>
    </xf>
    <xf numFmtId="0" fontId="8" fillId="4" borderId="5" xfId="648" applyFont="1" applyFill="1" applyBorder="1" applyAlignment="1">
      <alignment horizontal="center" vertical="center"/>
    </xf>
    <xf numFmtId="49" fontId="5" fillId="4" borderId="5" xfId="302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1163" applyFont="1" applyBorder="1" applyAlignment="1" applyProtection="1">
      <alignment horizontal="center" vertical="center" wrapText="1"/>
      <protection locked="0"/>
    </xf>
    <xf numFmtId="0" fontId="7" fillId="0" borderId="13" xfId="1163" applyFont="1" applyBorder="1" applyAlignment="1" applyProtection="1">
      <alignment horizontal="center" vertical="center" wrapText="1"/>
      <protection locked="0"/>
    </xf>
    <xf numFmtId="0" fontId="2" fillId="0" borderId="14" xfId="1163" applyFont="1" applyBorder="1" applyAlignment="1" applyProtection="1">
      <alignment horizontal="center" vertical="center" wrapText="1"/>
      <protection locked="0"/>
    </xf>
    <xf numFmtId="178" fontId="5" fillId="2" borderId="5" xfId="1163" applyNumberFormat="1" applyFont="1" applyFill="1" applyBorder="1" applyAlignment="1" applyProtection="1">
      <alignment horizontal="center" vertical="center" wrapText="1"/>
      <protection locked="0"/>
    </xf>
    <xf numFmtId="177" fontId="5" fillId="2" borderId="5" xfId="302" applyNumberFormat="1" applyFont="1" applyFill="1" applyBorder="1" applyAlignment="1" applyProtection="1">
      <alignment horizontal="center" vertical="center" wrapText="1"/>
      <protection locked="0"/>
    </xf>
    <xf numFmtId="178" fontId="5" fillId="2" borderId="5" xfId="302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648" applyFont="1" applyBorder="1" applyAlignment="1">
      <alignment horizontal="center" vertical="center"/>
    </xf>
    <xf numFmtId="178" fontId="5" fillId="0" borderId="5" xfId="302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648" applyFont="1" applyBorder="1" applyAlignment="1">
      <alignment horizontal="center" vertical="center" wrapText="1"/>
    </xf>
    <xf numFmtId="176" fontId="5" fillId="4" borderId="5" xfId="1163" applyNumberFormat="1" applyFont="1" applyFill="1" applyBorder="1" applyAlignment="1" applyProtection="1">
      <alignment horizontal="center" vertical="center" wrapText="1"/>
      <protection locked="0"/>
    </xf>
    <xf numFmtId="43" fontId="5" fillId="2" borderId="5" xfId="1" applyFont="1" applyFill="1" applyBorder="1" applyAlignment="1">
      <alignment horizontal="center" vertical="center" wrapText="1"/>
    </xf>
    <xf numFmtId="0" fontId="0" fillId="4" borderId="5" xfId="559" applyFill="1" applyBorder="1" applyAlignment="1">
      <alignment horizontal="center" vertical="center"/>
    </xf>
    <xf numFmtId="0" fontId="0" fillId="0" borderId="5" xfId="559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4" borderId="4" xfId="302" applyFont="1" applyFill="1" applyBorder="1" applyAlignment="1" applyProtection="1">
      <alignment horizontal="center" vertical="center" wrapText="1"/>
      <protection locked="0"/>
    </xf>
    <xf numFmtId="0" fontId="6" fillId="0" borderId="5" xfId="559" applyFont="1" applyBorder="1" applyAlignment="1">
      <alignment horizontal="center" vertical="center" wrapText="1"/>
    </xf>
    <xf numFmtId="0" fontId="5" fillId="4" borderId="5" xfId="1166" applyFont="1" applyFill="1" applyBorder="1" applyAlignment="1" applyProtection="1">
      <alignment horizontal="center" vertical="center" wrapText="1"/>
      <protection locked="0"/>
    </xf>
    <xf numFmtId="0" fontId="13" fillId="4" borderId="5" xfId="302" applyFont="1" applyFill="1" applyBorder="1" applyAlignment="1" applyProtection="1">
      <alignment horizontal="center" vertical="center" wrapText="1"/>
      <protection locked="0"/>
    </xf>
    <xf numFmtId="0" fontId="5" fillId="0" borderId="5" xfId="1166" applyFont="1" applyBorder="1" applyAlignment="1" applyProtection="1">
      <alignment horizontal="center" vertical="center" wrapText="1"/>
      <protection locked="0"/>
    </xf>
    <xf numFmtId="0" fontId="14" fillId="0" borderId="5" xfId="648" applyFont="1" applyBorder="1" applyAlignment="1">
      <alignment horizontal="center" vertical="center" wrapText="1"/>
    </xf>
    <xf numFmtId="179" fontId="14" fillId="0" borderId="2" xfId="648" applyNumberFormat="1" applyFont="1" applyBorder="1" applyAlignment="1">
      <alignment horizontal="center" vertical="center" wrapText="1"/>
    </xf>
    <xf numFmtId="176" fontId="5" fillId="4" borderId="5" xfId="302" applyNumberFormat="1" applyFont="1" applyFill="1" applyBorder="1" applyAlignment="1" applyProtection="1">
      <alignment horizontal="center" vertical="center" wrapText="1"/>
      <protection locked="0"/>
    </xf>
    <xf numFmtId="176" fontId="5" fillId="0" borderId="5" xfId="302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30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59" applyFont="1" applyBorder="1" applyAlignment="1">
      <alignment horizontal="center" vertical="center" wrapText="1"/>
    </xf>
    <xf numFmtId="0" fontId="2" fillId="0" borderId="5" xfId="1166" applyFont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4" borderId="5" xfId="302" applyNumberFormat="1" applyFont="1" applyFill="1" applyBorder="1" applyAlignment="1" applyProtection="1">
      <alignment horizontal="left" vertical="center" wrapText="1"/>
      <protection locked="0"/>
    </xf>
    <xf numFmtId="0" fontId="9" fillId="4" borderId="5" xfId="302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302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8" fillId="4" borderId="5" xfId="302" applyNumberFormat="1" applyFont="1" applyFill="1" applyBorder="1" applyAlignment="1" applyProtection="1">
      <alignment horizontal="center" vertical="center" wrapText="1"/>
      <protection locked="0"/>
    </xf>
    <xf numFmtId="176" fontId="5" fillId="0" borderId="5" xfId="1163" applyNumberFormat="1" applyFont="1" applyBorder="1" applyAlignment="1" applyProtection="1">
      <alignment horizontal="center" vertical="center" wrapText="1"/>
      <protection locked="0"/>
    </xf>
    <xf numFmtId="0" fontId="8" fillId="0" borderId="5" xfId="302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1163" applyFont="1" applyFill="1" applyBorder="1" applyAlignment="1" applyProtection="1">
      <alignment horizontal="left" vertical="center" wrapText="1"/>
      <protection locked="0"/>
    </xf>
    <xf numFmtId="0" fontId="5" fillId="0" borderId="5" xfId="1163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4" xfId="1163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5" xfId="302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5" fillId="4" borderId="5" xfId="302" applyFont="1" applyFill="1" applyBorder="1" applyAlignment="1" applyProtection="1">
      <alignment horizontal="center" vertical="center" wrapText="1"/>
      <protection locked="0"/>
    </xf>
    <xf numFmtId="0" fontId="5" fillId="0" borderId="2" xfId="1163" applyFont="1" applyBorder="1" applyAlignment="1" applyProtection="1">
      <alignment horizontal="left" vertical="center" wrapText="1"/>
      <protection locked="0"/>
    </xf>
    <xf numFmtId="0" fontId="5" fillId="0" borderId="8" xfId="1163" applyFont="1" applyBorder="1" applyAlignment="1" applyProtection="1">
      <alignment horizontal="left" vertical="center" wrapText="1"/>
      <protection locked="0"/>
    </xf>
    <xf numFmtId="0" fontId="8" fillId="0" borderId="5" xfId="403" applyFont="1" applyBorder="1" applyAlignment="1">
      <alignment horizontal="center" vertical="center"/>
    </xf>
    <xf numFmtId="0" fontId="8" fillId="4" borderId="5" xfId="403" applyFont="1" applyFill="1" applyBorder="1" applyAlignment="1">
      <alignment horizontal="center" vertical="center"/>
    </xf>
    <xf numFmtId="178" fontId="5" fillId="4" borderId="5" xfId="302" applyNumberFormat="1" applyFont="1" applyFill="1" applyBorder="1" applyAlignment="1" applyProtection="1">
      <alignment horizontal="center" vertical="center" wrapText="1"/>
      <protection locked="0"/>
    </xf>
    <xf numFmtId="177" fontId="5" fillId="0" borderId="5" xfId="302" applyNumberFormat="1" applyFont="1" applyFill="1" applyBorder="1" applyAlignment="1" applyProtection="1">
      <alignment horizontal="center" vertical="center" wrapText="1"/>
      <protection locked="0"/>
    </xf>
    <xf numFmtId="177" fontId="5" fillId="4" borderId="5" xfId="30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163" applyFont="1" applyBorder="1" applyAlignment="1" applyProtection="1">
      <alignment horizontal="center" vertical="center" wrapText="1"/>
      <protection locked="0"/>
    </xf>
    <xf numFmtId="0" fontId="8" fillId="0" borderId="5" xfId="403" applyNumberFormat="1" applyFont="1" applyBorder="1" applyAlignment="1">
      <alignment horizontal="center" vertical="center" wrapText="1"/>
    </xf>
    <xf numFmtId="0" fontId="8" fillId="0" borderId="5" xfId="403" applyNumberFormat="1" applyFont="1" applyBorder="1" applyAlignment="1">
      <alignment horizontal="left" vertical="center" wrapText="1"/>
    </xf>
    <xf numFmtId="0" fontId="8" fillId="0" borderId="5" xfId="302" applyNumberFormat="1" applyFont="1" applyFill="1" applyBorder="1" applyAlignment="1" applyProtection="1">
      <alignment horizontal="left" vertical="center" wrapText="1"/>
      <protection locked="0"/>
    </xf>
    <xf numFmtId="0" fontId="8" fillId="0" borderId="5" xfId="39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9" fontId="8" fillId="0" borderId="5" xfId="403" applyNumberFormat="1" applyFont="1" applyBorder="1" applyAlignment="1">
      <alignment horizontal="left" vertical="center" wrapText="1"/>
    </xf>
    <xf numFmtId="49" fontId="8" fillId="0" borderId="5" xfId="403" applyNumberFormat="1" applyFont="1" applyBorder="1" applyAlignment="1">
      <alignment horizontal="center" vertical="center" wrapText="1"/>
    </xf>
    <xf numFmtId="0" fontId="8" fillId="0" borderId="5" xfId="1163" applyFont="1" applyBorder="1" applyAlignment="1" applyProtection="1">
      <alignment horizontal="left" vertical="center" wrapText="1"/>
      <protection locked="0"/>
    </xf>
    <xf numFmtId="0" fontId="17" fillId="0" borderId="5" xfId="1163" applyFont="1" applyBorder="1" applyAlignment="1" applyProtection="1">
      <alignment horizontal="center" vertical="center" wrapText="1"/>
      <protection locked="0"/>
    </xf>
    <xf numFmtId="0" fontId="8" fillId="0" borderId="5" xfId="403" applyFont="1" applyBorder="1" applyAlignment="1">
      <alignment horizontal="center" vertical="center" wrapText="1"/>
    </xf>
    <xf numFmtId="49" fontId="8" fillId="0" borderId="5" xfId="881" applyNumberFormat="1" applyFont="1" applyBorder="1" applyAlignment="1">
      <alignment horizontal="center" vertical="center" wrapText="1"/>
    </xf>
    <xf numFmtId="0" fontId="2" fillId="0" borderId="5" xfId="403" applyFont="1" applyBorder="1" applyAlignment="1">
      <alignment horizontal="center" vertical="center" wrapText="1"/>
    </xf>
    <xf numFmtId="0" fontId="8" fillId="0" borderId="5" xfId="403" applyNumberFormat="1" applyFont="1" applyBorder="1" applyAlignment="1">
      <alignment vertical="center" wrapText="1"/>
    </xf>
    <xf numFmtId="49" fontId="8" fillId="0" borderId="5" xfId="301" applyNumberFormat="1" applyFont="1" applyFill="1" applyBorder="1" applyAlignment="1">
      <alignment horizontal="center" vertical="center" wrapText="1"/>
    </xf>
    <xf numFmtId="0" fontId="2" fillId="0" borderId="5" xfId="557" applyFont="1" applyBorder="1" applyAlignment="1">
      <alignment horizontal="center" vertical="center"/>
    </xf>
    <xf numFmtId="179" fontId="14" fillId="0" borderId="5" xfId="403" applyNumberFormat="1" applyFont="1" applyBorder="1" applyAlignment="1">
      <alignment horizontal="center" vertical="center" wrapText="1"/>
    </xf>
    <xf numFmtId="49" fontId="8" fillId="0" borderId="5" xfId="302" applyNumberFormat="1" applyFont="1" applyFill="1" applyBorder="1" applyAlignment="1" applyProtection="1">
      <alignment horizontal="center" vertical="center" wrapText="1"/>
      <protection locked="0"/>
    </xf>
    <xf numFmtId="179" fontId="14" fillId="0" borderId="5" xfId="0" applyNumberFormat="1" applyFont="1" applyBorder="1" applyAlignment="1">
      <alignment horizontal="center" vertical="center" wrapText="1"/>
    </xf>
    <xf numFmtId="0" fontId="18" fillId="0" borderId="5" xfId="1163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horizontal="center" vertical="center" wrapText="1"/>
    </xf>
    <xf numFmtId="49" fontId="8" fillId="0" borderId="5" xfId="1163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8" fillId="4" borderId="5" xfId="403" applyNumberFormat="1" applyFont="1" applyFill="1" applyBorder="1" applyAlignment="1">
      <alignment horizontal="center" vertical="center" wrapText="1"/>
    </xf>
    <xf numFmtId="0" fontId="2" fillId="4" borderId="5" xfId="1163" applyFont="1" applyFill="1" applyBorder="1" applyAlignment="1" applyProtection="1">
      <alignment horizontal="center" vertical="center" wrapText="1"/>
      <protection locked="0"/>
    </xf>
    <xf numFmtId="0" fontId="2" fillId="4" borderId="9" xfId="1163" applyFont="1" applyFill="1" applyBorder="1" applyAlignment="1" applyProtection="1">
      <alignment horizontal="center" vertical="center" wrapText="1"/>
      <protection locked="0"/>
    </xf>
    <xf numFmtId="0" fontId="2" fillId="4" borderId="10" xfId="1163" applyFont="1" applyFill="1" applyBorder="1" applyAlignment="1" applyProtection="1">
      <alignment horizontal="center" vertical="center" wrapText="1"/>
      <protection locked="0"/>
    </xf>
    <xf numFmtId="180" fontId="8" fillId="0" borderId="5" xfId="302" applyNumberFormat="1" applyFont="1" applyFill="1" applyBorder="1" applyAlignment="1" applyProtection="1">
      <alignment horizontal="center" vertical="center" wrapText="1"/>
      <protection locked="0"/>
    </xf>
    <xf numFmtId="178" fontId="14" fillId="0" borderId="5" xfId="403" applyNumberFormat="1" applyFont="1" applyBorder="1" applyAlignment="1">
      <alignment horizontal="center" vertical="center" wrapText="1"/>
    </xf>
    <xf numFmtId="178" fontId="14" fillId="4" borderId="5" xfId="403" applyNumberFormat="1" applyFont="1" applyFill="1" applyBorder="1" applyAlignment="1">
      <alignment horizontal="center" vertical="center" wrapText="1"/>
    </xf>
    <xf numFmtId="176" fontId="8" fillId="0" borderId="5" xfId="302" applyNumberFormat="1" applyFont="1" applyFill="1" applyBorder="1" applyAlignment="1" applyProtection="1">
      <alignment horizontal="center" vertical="center" wrapText="1"/>
      <protection locked="0"/>
    </xf>
    <xf numFmtId="178" fontId="19" fillId="0" borderId="5" xfId="403" applyNumberFormat="1" applyFont="1" applyBorder="1" applyAlignment="1">
      <alignment horizontal="center" vertical="center" wrapText="1"/>
    </xf>
    <xf numFmtId="178" fontId="19" fillId="4" borderId="5" xfId="403" applyNumberFormat="1" applyFont="1" applyFill="1" applyBorder="1" applyAlignment="1">
      <alignment horizontal="center" vertical="center" wrapText="1"/>
    </xf>
    <xf numFmtId="178" fontId="8" fillId="0" borderId="5" xfId="302" applyNumberFormat="1" applyFont="1" applyFill="1" applyBorder="1" applyAlignment="1" applyProtection="1">
      <alignment horizontal="center" vertical="center" wrapText="1"/>
      <protection locked="0"/>
    </xf>
    <xf numFmtId="178" fontId="8" fillId="4" borderId="5" xfId="302" applyNumberFormat="1" applyFont="1" applyFill="1" applyBorder="1" applyAlignment="1" applyProtection="1">
      <alignment horizontal="center" vertical="center" wrapText="1"/>
      <protection locked="0"/>
    </xf>
    <xf numFmtId="178" fontId="8" fillId="0" borderId="5" xfId="1163" applyNumberFormat="1" applyFont="1" applyBorder="1" applyAlignment="1" applyProtection="1">
      <alignment horizontal="center" vertical="center" wrapText="1"/>
      <protection locked="0"/>
    </xf>
    <xf numFmtId="178" fontId="8" fillId="4" borderId="5" xfId="1163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302" applyNumberFormat="1" applyFont="1" applyFill="1" applyBorder="1" applyAlignment="1" applyProtection="1">
      <alignment horizontal="center" vertical="center" wrapText="1"/>
      <protection locked="0"/>
    </xf>
    <xf numFmtId="176" fontId="8" fillId="0" borderId="5" xfId="1166" applyNumberFormat="1" applyFont="1" applyBorder="1" applyAlignment="1" applyProtection="1">
      <alignment horizontal="center" vertical="center" wrapText="1"/>
      <protection locked="0"/>
    </xf>
    <xf numFmtId="180" fontId="21" fillId="0" borderId="5" xfId="6" applyNumberFormat="1" applyFill="1" applyBorder="1" applyAlignment="1" applyProtection="1">
      <alignment horizontal="center" vertical="center" wrapText="1"/>
      <protection locked="0"/>
    </xf>
    <xf numFmtId="177" fontId="8" fillId="0" borderId="5" xfId="1166" applyNumberFormat="1" applyFont="1" applyBorder="1" applyAlignment="1" applyProtection="1">
      <alignment horizontal="center" vertical="center" wrapText="1"/>
      <protection locked="0"/>
    </xf>
    <xf numFmtId="177" fontId="8" fillId="0" borderId="5" xfId="302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1163" applyFont="1" applyBorder="1" applyAlignment="1" applyProtection="1">
      <alignment horizontal="center" vertical="center" wrapText="1"/>
      <protection locked="0"/>
    </xf>
    <xf numFmtId="177" fontId="5" fillId="0" borderId="0" xfId="1163" applyNumberFormat="1" applyFont="1" applyAlignment="1" applyProtection="1">
      <alignment horizontal="center" vertical="center" wrapText="1"/>
      <protection locked="0"/>
    </xf>
    <xf numFmtId="49" fontId="8" fillId="0" borderId="5" xfId="301" applyNumberFormat="1" applyFont="1" applyFill="1" applyBorder="1" applyAlignment="1">
      <alignment horizontal="left" vertical="center" wrapText="1"/>
    </xf>
    <xf numFmtId="0" fontId="2" fillId="0" borderId="5" xfId="403" applyNumberFormat="1" applyFont="1" applyBorder="1" applyAlignment="1">
      <alignment horizontal="center" vertical="center" wrapText="1"/>
    </xf>
    <xf numFmtId="0" fontId="18" fillId="0" borderId="5" xfId="403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20" fillId="0" borderId="0" xfId="1163" applyFont="1" applyAlignment="1" applyProtection="1">
      <alignment horizontal="center" vertical="center" wrapText="1"/>
      <protection locked="0"/>
    </xf>
    <xf numFmtId="0" fontId="1" fillId="0" borderId="5" xfId="1163" applyFont="1" applyBorder="1" applyAlignment="1" applyProtection="1">
      <alignment horizontal="center" vertical="center" wrapText="1"/>
      <protection locked="0"/>
    </xf>
    <xf numFmtId="0" fontId="8" fillId="0" borderId="5" xfId="882" applyFont="1" applyBorder="1" applyAlignment="1">
      <alignment horizontal="center" vertical="center" wrapText="1"/>
    </xf>
    <xf numFmtId="181" fontId="8" fillId="0" borderId="5" xfId="1163" applyNumberFormat="1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center" wrapText="1"/>
    </xf>
    <xf numFmtId="0" fontId="5" fillId="0" borderId="4" xfId="302" applyNumberFormat="1" applyFont="1" applyFill="1" applyBorder="1" applyAlignment="1" applyProtection="1">
      <alignment horizontal="center" vertical="center" wrapText="1"/>
      <protection locked="0"/>
    </xf>
    <xf numFmtId="49" fontId="8" fillId="4" borderId="5" xfId="302" applyNumberFormat="1" applyFont="1" applyFill="1" applyBorder="1" applyAlignment="1" applyProtection="1">
      <alignment horizontal="center" vertical="center" wrapText="1"/>
      <protection locked="0"/>
    </xf>
    <xf numFmtId="0" fontId="21" fillId="0" borderId="5" xfId="6" applyFill="1" applyBorder="1" applyAlignment="1" applyProtection="1">
      <alignment horizontal="center" vertical="center" wrapText="1"/>
      <protection locked="0"/>
    </xf>
    <xf numFmtId="0" fontId="2" fillId="0" borderId="5" xfId="559" applyFont="1" applyBorder="1" applyAlignment="1">
      <alignment horizontal="center" vertical="center"/>
    </xf>
    <xf numFmtId="178" fontId="5" fillId="0" borderId="5" xfId="1163" applyNumberFormat="1" applyFont="1" applyBorder="1" applyAlignment="1" applyProtection="1">
      <alignment horizontal="center" vertical="center" wrapText="1"/>
      <protection locked="0"/>
    </xf>
    <xf numFmtId="178" fontId="5" fillId="4" borderId="5" xfId="1163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1163" applyFont="1" applyBorder="1" applyAlignment="1" applyProtection="1">
      <alignment horizontal="center" vertical="center" wrapText="1"/>
      <protection locked="0"/>
    </xf>
    <xf numFmtId="0" fontId="2" fillId="0" borderId="0" xfId="1163" applyFont="1" applyAlignment="1" applyProtection="1">
      <alignment horizontal="left" vertical="center" wrapText="1"/>
      <protection locked="0"/>
    </xf>
    <xf numFmtId="0" fontId="22" fillId="0" borderId="0" xfId="30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0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169" applyFont="1" applyFill="1" applyAlignment="1" applyProtection="1">
      <alignment horizontal="center" vertical="center" wrapText="1"/>
      <protection locked="0"/>
    </xf>
    <xf numFmtId="0" fontId="1" fillId="0" borderId="0" xfId="1169" applyFont="1" applyFill="1" applyAlignment="1" applyProtection="1">
      <alignment horizontal="center" vertical="center" wrapText="1"/>
      <protection locked="0"/>
    </xf>
    <xf numFmtId="0" fontId="1" fillId="0" borderId="0" xfId="1169" applyFont="1" applyFill="1" applyAlignment="1" applyProtection="1">
      <alignment horizontal="left" vertical="center" wrapText="1"/>
      <protection locked="0"/>
    </xf>
    <xf numFmtId="176" fontId="1" fillId="0" borderId="0" xfId="1169" applyNumberFormat="1" applyFont="1" applyFill="1" applyAlignment="1" applyProtection="1">
      <alignment horizontal="left" vertical="center" wrapText="1"/>
      <protection locked="0"/>
    </xf>
    <xf numFmtId="176" fontId="1" fillId="0" borderId="0" xfId="1169" applyNumberFormat="1" applyFont="1" applyFill="1" applyAlignment="1" applyProtection="1">
      <alignment horizontal="center" vertical="center" wrapText="1"/>
      <protection locked="0"/>
    </xf>
    <xf numFmtId="0" fontId="23" fillId="0" borderId="0" xfId="1169" applyFont="1" applyFill="1" applyAlignment="1" applyProtection="1">
      <alignment horizontal="center" vertical="center" wrapText="1"/>
      <protection locked="0"/>
    </xf>
    <xf numFmtId="182" fontId="23" fillId="0" borderId="0" xfId="1169" applyNumberFormat="1" applyFont="1" applyFill="1" applyAlignment="1" applyProtection="1">
      <alignment horizontal="center" vertical="center" wrapText="1"/>
      <protection locked="0"/>
    </xf>
    <xf numFmtId="10" fontId="23" fillId="0" borderId="0" xfId="1169" applyNumberFormat="1" applyFont="1" applyFill="1" applyAlignment="1" applyProtection="1">
      <alignment horizontal="center" vertical="center" wrapText="1"/>
      <protection locked="0"/>
    </xf>
    <xf numFmtId="178" fontId="1" fillId="0" borderId="0" xfId="1169" applyNumberFormat="1" applyFont="1" applyFill="1" applyAlignment="1" applyProtection="1">
      <alignment horizontal="center" vertical="center" wrapText="1"/>
      <protection locked="0"/>
    </xf>
    <xf numFmtId="0" fontId="24" fillId="0" borderId="5" xfId="1169" applyFont="1" applyFill="1" applyBorder="1" applyAlignment="1" applyProtection="1">
      <alignment horizontal="right" vertical="center" wrapText="1"/>
      <protection locked="0"/>
    </xf>
    <xf numFmtId="0" fontId="3" fillId="0" borderId="5" xfId="1169" applyFont="1" applyFill="1" applyBorder="1" applyAlignment="1" applyProtection="1">
      <alignment horizontal="left" vertical="center"/>
      <protection locked="0"/>
    </xf>
    <xf numFmtId="0" fontId="4" fillId="0" borderId="5" xfId="1169" applyFont="1" applyFill="1" applyBorder="1" applyAlignment="1" applyProtection="1">
      <alignment horizontal="left" vertical="center" wrapText="1"/>
      <protection locked="0"/>
    </xf>
    <xf numFmtId="0" fontId="7" fillId="0" borderId="5" xfId="1169" applyFont="1" applyFill="1" applyBorder="1" applyAlignment="1" applyProtection="1">
      <alignment horizontal="center" vertical="center" wrapText="1"/>
      <protection locked="0"/>
    </xf>
    <xf numFmtId="0" fontId="4" fillId="0" borderId="5" xfId="1169" applyFont="1" applyFill="1" applyBorder="1" applyAlignment="1" applyProtection="1">
      <alignment horizontal="left" vertical="center"/>
      <protection locked="0"/>
    </xf>
    <xf numFmtId="0" fontId="3" fillId="0" borderId="5" xfId="1169" applyFont="1" applyFill="1" applyBorder="1" applyAlignment="1" applyProtection="1">
      <alignment horizontal="left" vertical="center" wrapText="1"/>
      <protection locked="0"/>
    </xf>
    <xf numFmtId="0" fontId="4" fillId="0" borderId="5" xfId="1169" applyFont="1" applyFill="1" applyBorder="1" applyAlignment="1" applyProtection="1">
      <alignment horizontal="left" vertical="top" wrapText="1"/>
      <protection locked="0"/>
    </xf>
    <xf numFmtId="0" fontId="25" fillId="0" borderId="5" xfId="30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30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304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7" applyFont="1" applyFill="1" applyBorder="1" applyAlignment="1">
      <alignment horizontal="center" vertical="center" wrapText="1"/>
    </xf>
    <xf numFmtId="0" fontId="8" fillId="0" borderId="5" xfId="557" applyFont="1" applyFill="1" applyBorder="1" applyAlignment="1">
      <alignment horizontal="center" vertical="center" wrapText="1"/>
    </xf>
    <xf numFmtId="0" fontId="5" fillId="0" borderId="5" xfId="1163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center" vertical="center" wrapText="1"/>
    </xf>
    <xf numFmtId="49" fontId="1" fillId="0" borderId="5" xfId="304" applyNumberFormat="1" applyFont="1" applyFill="1" applyBorder="1" applyAlignment="1" applyProtection="1">
      <alignment horizontal="center" vertical="center" wrapText="1"/>
      <protection locked="0"/>
    </xf>
    <xf numFmtId="176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303" applyNumberFormat="1" applyFont="1" applyFill="1" applyBorder="1" applyAlignment="1" applyProtection="1">
      <alignment horizontal="center" vertical="center" wrapText="1"/>
      <protection locked="0"/>
    </xf>
    <xf numFmtId="176" fontId="5" fillId="0" borderId="5" xfId="1163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57" applyFont="1" applyFill="1" applyBorder="1" applyAlignment="1">
      <alignment horizontal="center" vertical="center" wrapText="1"/>
    </xf>
    <xf numFmtId="0" fontId="26" fillId="0" borderId="5" xfId="1169" applyFont="1" applyFill="1" applyBorder="1" applyAlignment="1" applyProtection="1">
      <alignment horizontal="right" vertical="center" wrapText="1"/>
      <protection locked="0"/>
    </xf>
    <xf numFmtId="182" fontId="26" fillId="0" borderId="5" xfId="1169" applyNumberFormat="1" applyFont="1" applyFill="1" applyBorder="1" applyAlignment="1" applyProtection="1">
      <alignment horizontal="right" vertical="center" wrapText="1"/>
      <protection locked="0"/>
    </xf>
    <xf numFmtId="0" fontId="27" fillId="0" borderId="5" xfId="1169" applyFont="1" applyFill="1" applyBorder="1" applyAlignment="1" applyProtection="1">
      <alignment horizontal="center" vertical="center" wrapText="1"/>
      <protection locked="0"/>
    </xf>
    <xf numFmtId="182" fontId="27" fillId="0" borderId="5" xfId="1169" applyNumberFormat="1" applyFont="1" applyFill="1" applyBorder="1" applyAlignment="1" applyProtection="1">
      <alignment horizontal="center" vertical="center" wrapText="1"/>
      <protection locked="0"/>
    </xf>
    <xf numFmtId="183" fontId="28" fillId="0" borderId="5" xfId="584" applyNumberFormat="1" applyFont="1" applyFill="1" applyBorder="1" applyAlignment="1">
      <alignment horizontal="center" vertical="center" wrapText="1"/>
    </xf>
    <xf numFmtId="183" fontId="28" fillId="0" borderId="9" xfId="584" applyNumberFormat="1" applyFont="1" applyFill="1" applyBorder="1" applyAlignment="1">
      <alignment horizontal="center" vertical="center" wrapText="1"/>
    </xf>
    <xf numFmtId="182" fontId="28" fillId="0" borderId="5" xfId="1" applyNumberFormat="1" applyFont="1" applyFill="1" applyBorder="1" applyAlignment="1">
      <alignment horizontal="center" vertical="center" wrapText="1"/>
    </xf>
    <xf numFmtId="182" fontId="28" fillId="0" borderId="5" xfId="584" applyNumberFormat="1" applyFont="1" applyFill="1" applyBorder="1" applyAlignment="1">
      <alignment horizontal="center" vertical="center" wrapText="1"/>
    </xf>
    <xf numFmtId="183" fontId="28" fillId="0" borderId="10" xfId="584" applyNumberFormat="1" applyFont="1" applyFill="1" applyBorder="1" applyAlignment="1">
      <alignment horizontal="center" vertical="center" wrapText="1"/>
    </xf>
    <xf numFmtId="176" fontId="20" fillId="0" borderId="5" xfId="306" applyNumberFormat="1" applyFont="1" applyFill="1" applyBorder="1" applyAlignment="1" applyProtection="1">
      <alignment horizontal="center" vertical="center" wrapText="1"/>
      <protection locked="0"/>
    </xf>
    <xf numFmtId="182" fontId="20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306" applyNumberFormat="1" applyFont="1" applyFill="1" applyBorder="1" applyAlignment="1" applyProtection="1">
      <alignment horizontal="center" vertical="center" wrapText="1"/>
      <protection locked="0"/>
    </xf>
    <xf numFmtId="49" fontId="20" fillId="0" borderId="5" xfId="304" applyNumberFormat="1" applyFont="1" applyFill="1" applyBorder="1" applyAlignment="1" applyProtection="1">
      <alignment horizontal="center" vertical="center" wrapText="1"/>
      <protection locked="0"/>
    </xf>
    <xf numFmtId="182" fontId="20" fillId="0" borderId="5" xfId="304" applyNumberFormat="1" applyFont="1" applyFill="1" applyBorder="1" applyAlignment="1" applyProtection="1">
      <alignment horizontal="center" vertical="center" wrapText="1"/>
      <protection locked="0"/>
    </xf>
    <xf numFmtId="10" fontId="26" fillId="0" borderId="5" xfId="1169" applyNumberFormat="1" applyFont="1" applyFill="1" applyBorder="1" applyAlignment="1" applyProtection="1">
      <alignment horizontal="right" vertical="center" wrapText="1"/>
      <protection locked="0"/>
    </xf>
    <xf numFmtId="10" fontId="27" fillId="0" borderId="5" xfId="1169" applyNumberFormat="1" applyFont="1" applyFill="1" applyBorder="1" applyAlignment="1" applyProtection="1">
      <alignment horizontal="center" vertical="center" wrapText="1"/>
      <protection locked="0"/>
    </xf>
    <xf numFmtId="10" fontId="28" fillId="0" borderId="5" xfId="584" applyNumberFormat="1" applyFont="1" applyFill="1" applyBorder="1" applyAlignment="1">
      <alignment horizontal="center" vertical="center" wrapText="1"/>
    </xf>
    <xf numFmtId="184" fontId="28" fillId="0" borderId="5" xfId="584" applyNumberFormat="1" applyFont="1" applyFill="1" applyBorder="1" applyAlignment="1">
      <alignment horizontal="center" vertical="center" wrapText="1"/>
    </xf>
    <xf numFmtId="176" fontId="28" fillId="0" borderId="5" xfId="584" applyNumberFormat="1" applyFont="1" applyFill="1" applyBorder="1" applyAlignment="1">
      <alignment horizontal="center" vertical="center" wrapText="1"/>
    </xf>
    <xf numFmtId="0" fontId="29" fillId="0" borderId="10" xfId="306" applyNumberFormat="1" applyFont="1" applyFill="1" applyBorder="1" applyAlignment="1" applyProtection="1">
      <alignment horizontal="center" vertical="center" wrapText="1"/>
      <protection locked="0"/>
    </xf>
    <xf numFmtId="0" fontId="29" fillId="0" borderId="9" xfId="1163" applyFont="1" applyFill="1" applyBorder="1" applyAlignment="1" applyProtection="1">
      <alignment horizontal="center" vertical="center" wrapText="1"/>
      <protection locked="0"/>
    </xf>
    <xf numFmtId="182" fontId="30" fillId="0" borderId="9" xfId="1163" applyNumberFormat="1" applyFont="1" applyFill="1" applyBorder="1" applyAlignment="1" applyProtection="1">
      <alignment horizontal="center" vertical="center" wrapText="1"/>
      <protection locked="0"/>
    </xf>
    <xf numFmtId="182" fontId="29" fillId="0" borderId="9" xfId="1163" applyNumberFormat="1" applyFont="1" applyFill="1" applyBorder="1" applyAlignment="1" applyProtection="1">
      <alignment horizontal="center" vertical="center" wrapText="1"/>
      <protection locked="0"/>
    </xf>
    <xf numFmtId="0" fontId="29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1163" applyFont="1" applyFill="1" applyBorder="1" applyAlignment="1" applyProtection="1">
      <alignment horizontal="center" vertical="center" wrapText="1"/>
      <protection locked="0"/>
    </xf>
    <xf numFmtId="182" fontId="30" fillId="0" borderId="10" xfId="1163" applyNumberFormat="1" applyFont="1" applyFill="1" applyBorder="1" applyAlignment="1" applyProtection="1">
      <alignment horizontal="center" vertical="center" wrapText="1"/>
      <protection locked="0"/>
    </xf>
    <xf numFmtId="182" fontId="29" fillId="0" borderId="10" xfId="1163" applyNumberFormat="1" applyFont="1" applyFill="1" applyBorder="1" applyAlignment="1" applyProtection="1">
      <alignment horizontal="center" vertical="center" wrapText="1"/>
      <protection locked="0"/>
    </xf>
    <xf numFmtId="10" fontId="20" fillId="0" borderId="5" xfId="306" applyNumberFormat="1" applyFont="1" applyFill="1" applyBorder="1" applyAlignment="1" applyProtection="1">
      <alignment horizontal="center" vertical="center" wrapText="1"/>
      <protection locked="0"/>
    </xf>
    <xf numFmtId="176" fontId="20" fillId="0" borderId="17" xfId="306" applyNumberFormat="1" applyFont="1" applyFill="1" applyBorder="1" applyAlignment="1" applyProtection="1">
      <alignment horizontal="center" vertical="center" wrapText="1"/>
      <protection locked="0"/>
    </xf>
    <xf numFmtId="0" fontId="20" fillId="0" borderId="17" xfId="306" applyNumberFormat="1" applyFont="1" applyFill="1" applyBorder="1" applyAlignment="1" applyProtection="1">
      <alignment horizontal="center" vertical="center" wrapText="1"/>
      <protection locked="0"/>
    </xf>
    <xf numFmtId="180" fontId="20" fillId="4" borderId="5" xfId="306" applyNumberFormat="1" applyFont="1" applyFill="1" applyBorder="1" applyAlignment="1" applyProtection="1">
      <alignment horizontal="center" vertical="center" wrapText="1"/>
      <protection locked="0"/>
    </xf>
    <xf numFmtId="185" fontId="20" fillId="4" borderId="5" xfId="306" applyNumberFormat="1" applyFont="1" applyFill="1" applyBorder="1" applyAlignment="1" applyProtection="1">
      <alignment horizontal="center" vertical="center" wrapText="1"/>
      <protection locked="0"/>
    </xf>
    <xf numFmtId="10" fontId="20" fillId="0" borderId="5" xfId="304" applyNumberFormat="1" applyFont="1" applyFill="1" applyBorder="1" applyAlignment="1" applyProtection="1">
      <alignment horizontal="center" vertical="center" wrapText="1"/>
      <protection locked="0"/>
    </xf>
    <xf numFmtId="182" fontId="29" fillId="0" borderId="9" xfId="3" applyNumberFormat="1" applyFont="1" applyFill="1" applyBorder="1" applyAlignment="1" applyProtection="1">
      <alignment horizontal="center" vertical="center" wrapText="1"/>
      <protection locked="0"/>
    </xf>
    <xf numFmtId="182" fontId="29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31" fillId="0" borderId="5" xfId="1169" applyFont="1" applyFill="1" applyBorder="1" applyAlignment="1" applyProtection="1">
      <alignment horizontal="center" vertical="center" wrapText="1"/>
      <protection locked="0"/>
    </xf>
    <xf numFmtId="0" fontId="25" fillId="0" borderId="5" xfId="306" applyFont="1" applyFill="1" applyBorder="1" applyAlignment="1" applyProtection="1">
      <alignment horizontal="center" vertical="center" wrapText="1"/>
      <protection locked="0"/>
    </xf>
    <xf numFmtId="178" fontId="25" fillId="0" borderId="5" xfId="306" applyNumberFormat="1" applyFont="1" applyFill="1" applyBorder="1" applyAlignment="1" applyProtection="1">
      <alignment horizontal="center" vertical="center" wrapText="1"/>
      <protection locked="0"/>
    </xf>
    <xf numFmtId="178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06" applyNumberFormat="1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8" fontId="0" fillId="0" borderId="5" xfId="0" applyNumberFormat="1" applyFont="1" applyFill="1" applyBorder="1" applyAlignment="1">
      <alignment horizontal="center" vertical="center"/>
    </xf>
    <xf numFmtId="0" fontId="5" fillId="0" borderId="0" xfId="1169" applyFont="1" applyFill="1" applyAlignment="1" applyProtection="1">
      <alignment horizontal="center" vertical="center" wrapText="1"/>
      <protection locked="0"/>
    </xf>
    <xf numFmtId="0" fontId="5" fillId="0" borderId="0" xfId="304" applyNumberFormat="1" applyFont="1" applyFill="1" applyBorder="1" applyAlignment="1" applyProtection="1">
      <alignment horizontal="left" vertical="center" wrapText="1"/>
      <protection locked="0"/>
    </xf>
    <xf numFmtId="0" fontId="5" fillId="0" borderId="0" xfId="30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776" applyFont="1" applyFill="1" applyAlignment="1">
      <alignment horizontal="center" vertical="center" wrapText="1"/>
    </xf>
    <xf numFmtId="0" fontId="8" fillId="0" borderId="0" xfId="776" applyFont="1" applyFill="1" applyAlignment="1">
      <alignment horizontal="left" vertical="center" wrapText="1"/>
    </xf>
    <xf numFmtId="0" fontId="8" fillId="0" borderId="0" xfId="776" applyFont="1" applyFill="1" applyAlignment="1">
      <alignment horizontal="left" vertical="center"/>
    </xf>
    <xf numFmtId="49" fontId="8" fillId="0" borderId="0" xfId="776" applyNumberFormat="1" applyFont="1" applyFill="1" applyAlignment="1">
      <alignment horizontal="left" vertical="center" wrapText="1"/>
    </xf>
    <xf numFmtId="0" fontId="5" fillId="0" borderId="0" xfId="776" applyFont="1" applyFill="1" applyAlignment="1">
      <alignment horizontal="left" vertical="center" wrapText="1"/>
    </xf>
    <xf numFmtId="0" fontId="5" fillId="0" borderId="0" xfId="1169" applyFont="1" applyFill="1" applyAlignment="1" applyProtection="1">
      <alignment horizontal="left" vertical="center" wrapText="1"/>
      <protection locked="0"/>
    </xf>
    <xf numFmtId="0" fontId="8" fillId="0" borderId="0" xfId="776" applyFont="1" applyFill="1" applyAlignment="1">
      <alignment horizontal="center" vertical="center"/>
    </xf>
    <xf numFmtId="0" fontId="5" fillId="0" borderId="0" xfId="304" applyFont="1" applyFill="1" applyBorder="1" applyAlignment="1" applyProtection="1">
      <alignment horizontal="center" vertical="center" wrapText="1"/>
      <protection locked="0"/>
    </xf>
    <xf numFmtId="0" fontId="8" fillId="0" borderId="0" xfId="776" applyFont="1" applyFill="1" applyAlignment="1">
      <alignment horizontal="center" vertical="center" wrapText="1"/>
    </xf>
    <xf numFmtId="0" fontId="6" fillId="0" borderId="0" xfId="776" applyFont="1" applyFill="1" applyAlignment="1">
      <alignment horizontal="center" vertical="center" wrapText="1"/>
    </xf>
    <xf numFmtId="49" fontId="5" fillId="0" borderId="0" xfId="30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304" applyFont="1" applyFill="1" applyBorder="1" applyAlignment="1" applyProtection="1">
      <alignment horizontal="center" vertical="center" wrapText="1"/>
      <protection locked="0"/>
    </xf>
    <xf numFmtId="0" fontId="8" fillId="0" borderId="0" xfId="304" applyFont="1" applyFill="1" applyBorder="1" applyAlignment="1" applyProtection="1">
      <alignment horizontal="left" vertical="center" wrapText="1"/>
      <protection locked="0"/>
    </xf>
    <xf numFmtId="0" fontId="8" fillId="0" borderId="0" xfId="403" applyFont="1" applyFill="1" applyBorder="1" applyAlignment="1">
      <alignment horizontal="center" vertical="center"/>
    </xf>
    <xf numFmtId="176" fontId="5" fillId="0" borderId="0" xfId="1169" applyNumberFormat="1" applyFont="1" applyFill="1" applyAlignment="1" applyProtection="1">
      <alignment horizontal="left" vertical="center" wrapText="1"/>
      <protection locked="0"/>
    </xf>
    <xf numFmtId="176" fontId="5" fillId="0" borderId="0" xfId="1169" applyNumberFormat="1" applyFont="1" applyFill="1" applyAlignment="1" applyProtection="1">
      <alignment horizontal="center" vertical="center" wrapText="1"/>
      <protection locked="0"/>
    </xf>
    <xf numFmtId="49" fontId="5" fillId="0" borderId="0" xfId="304" applyNumberFormat="1" applyFont="1" applyFill="1" applyBorder="1" applyAlignment="1" applyProtection="1">
      <alignment horizontal="left" vertical="center" wrapText="1"/>
      <protection locked="0"/>
    </xf>
    <xf numFmtId="176" fontId="5" fillId="0" borderId="0" xfId="304" applyNumberFormat="1" applyFont="1" applyFill="1" applyBorder="1" applyAlignment="1" applyProtection="1">
      <alignment horizontal="left" vertical="center" wrapText="1"/>
      <protection locked="0"/>
    </xf>
    <xf numFmtId="176" fontId="5" fillId="0" borderId="0" xfId="304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169" applyFont="1" applyFill="1" applyAlignment="1" applyProtection="1">
      <alignment horizontal="center" vertical="center" wrapText="1"/>
      <protection locked="0"/>
    </xf>
    <xf numFmtId="0" fontId="9" fillId="0" borderId="0" xfId="1169" applyFont="1" applyFill="1" applyAlignment="1" applyProtection="1">
      <alignment horizontal="center" vertical="center" wrapText="1"/>
      <protection locked="0"/>
    </xf>
    <xf numFmtId="176" fontId="6" fillId="0" borderId="0" xfId="776" applyNumberFormat="1" applyFont="1" applyFill="1" applyAlignment="1">
      <alignment horizontal="left" vertical="center" wrapText="1"/>
    </xf>
    <xf numFmtId="176" fontId="6" fillId="0" borderId="0" xfId="776" applyNumberFormat="1" applyFont="1" applyFill="1" applyAlignment="1">
      <alignment horizontal="center" vertical="center" wrapText="1"/>
    </xf>
    <xf numFmtId="0" fontId="33" fillId="0" borderId="0" xfId="304" applyNumberFormat="1" applyFont="1" applyFill="1" applyBorder="1" applyAlignment="1" applyProtection="1">
      <alignment horizontal="center" vertical="center" wrapText="1"/>
      <protection locked="0"/>
    </xf>
    <xf numFmtId="182" fontId="33" fillId="0" borderId="0" xfId="304" applyNumberFormat="1" applyFont="1" applyFill="1" applyBorder="1" applyAlignment="1" applyProtection="1">
      <alignment horizontal="center" vertical="center" wrapText="1"/>
      <protection locked="0"/>
    </xf>
    <xf numFmtId="180" fontId="5" fillId="0" borderId="0" xfId="304" applyNumberFormat="1" applyFont="1" applyFill="1" applyBorder="1" applyAlignment="1" applyProtection="1">
      <alignment horizontal="center" vertical="center" wrapText="1"/>
      <protection locked="0"/>
    </xf>
    <xf numFmtId="180" fontId="33" fillId="0" borderId="0" xfId="304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304" applyFont="1" applyFill="1" applyBorder="1" applyAlignment="1" applyProtection="1">
      <alignment horizontal="center" vertical="center" wrapText="1"/>
      <protection locked="0"/>
    </xf>
    <xf numFmtId="0" fontId="33" fillId="0" borderId="0" xfId="1169" applyFont="1" applyFill="1" applyAlignment="1" applyProtection="1">
      <alignment horizontal="center" vertical="center" wrapText="1"/>
      <protection locked="0"/>
    </xf>
    <xf numFmtId="182" fontId="33" fillId="0" borderId="0" xfId="1169" applyNumberFormat="1" applyFont="1" applyFill="1" applyAlignment="1" applyProtection="1">
      <alignment horizontal="center" vertical="center" wrapText="1"/>
      <protection locked="0"/>
    </xf>
    <xf numFmtId="0" fontId="8" fillId="0" borderId="0" xfId="1169" applyFont="1" applyFill="1" applyAlignment="1" applyProtection="1">
      <alignment horizontal="center" vertical="center" wrapText="1"/>
      <protection locked="0"/>
    </xf>
    <xf numFmtId="0" fontId="20" fillId="0" borderId="0" xfId="1169" applyFont="1" applyFill="1" applyAlignment="1" applyProtection="1">
      <alignment horizontal="center" vertical="center" wrapText="1"/>
      <protection locked="0"/>
    </xf>
    <xf numFmtId="182" fontId="20" fillId="0" borderId="0" xfId="1169" applyNumberFormat="1" applyFont="1" applyFill="1" applyAlignment="1" applyProtection="1">
      <alignment horizontal="center" vertical="center" wrapText="1"/>
      <protection locked="0"/>
    </xf>
    <xf numFmtId="10" fontId="33" fillId="0" borderId="0" xfId="304" applyNumberFormat="1" applyFont="1" applyFill="1" applyBorder="1" applyAlignment="1" applyProtection="1">
      <alignment horizontal="center" vertical="center" wrapText="1"/>
      <protection locked="0"/>
    </xf>
    <xf numFmtId="10" fontId="33" fillId="0" borderId="0" xfId="1169" applyNumberFormat="1" applyFont="1" applyFill="1" applyAlignment="1" applyProtection="1">
      <alignment horizontal="center" vertical="center" wrapText="1"/>
      <protection locked="0"/>
    </xf>
    <xf numFmtId="10" fontId="20" fillId="0" borderId="0" xfId="1169" applyNumberFormat="1" applyFont="1" applyFill="1" applyAlignment="1" applyProtection="1">
      <alignment horizontal="center" vertical="center" wrapText="1"/>
      <protection locked="0"/>
    </xf>
    <xf numFmtId="178" fontId="5" fillId="0" borderId="0" xfId="30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776" applyFont="1" applyFill="1" applyAlignment="1">
      <alignment horizontal="left" vertical="center" wrapText="1"/>
    </xf>
    <xf numFmtId="0" fontId="5" fillId="0" borderId="0" xfId="393" applyFont="1" applyFill="1" applyAlignment="1">
      <alignment horizontal="left" vertical="center" wrapText="1"/>
    </xf>
    <xf numFmtId="0" fontId="5" fillId="0" borderId="0" xfId="393" applyFont="1" applyFill="1" applyAlignment="1">
      <alignment horizontal="center" vertical="center" wrapText="1"/>
    </xf>
    <xf numFmtId="0" fontId="13" fillId="0" borderId="0" xfId="304" applyFont="1" applyFill="1" applyBorder="1" applyAlignment="1" applyProtection="1">
      <alignment horizontal="center" vertical="center" wrapText="1"/>
      <protection locked="0"/>
    </xf>
    <xf numFmtId="0" fontId="13" fillId="0" borderId="0" xfId="304" applyFont="1" applyFill="1" applyBorder="1" applyAlignment="1" applyProtection="1">
      <alignment horizontal="left" vertical="center" wrapText="1"/>
      <protection locked="0"/>
    </xf>
    <xf numFmtId="0" fontId="25" fillId="0" borderId="0" xfId="403" applyFont="1" applyFill="1" applyBorder="1" applyAlignment="1">
      <alignment horizontal="center" vertical="center"/>
    </xf>
    <xf numFmtId="0" fontId="5" fillId="0" borderId="0" xfId="306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1169" applyNumberFormat="1" applyFont="1" applyFill="1" applyAlignment="1" applyProtection="1">
      <alignment horizontal="center" vertical="center" wrapText="1"/>
      <protection locked="0"/>
    </xf>
    <xf numFmtId="176" fontId="8" fillId="0" borderId="0" xfId="776" applyNumberFormat="1" applyFont="1" applyFill="1" applyAlignment="1">
      <alignment horizontal="left" vertical="center" wrapText="1"/>
    </xf>
    <xf numFmtId="176" fontId="8" fillId="0" borderId="0" xfId="776" applyNumberFormat="1" applyFont="1" applyFill="1" applyAlignment="1">
      <alignment horizontal="center" vertical="center" wrapText="1"/>
    </xf>
    <xf numFmtId="0" fontId="0" fillId="0" borderId="0" xfId="776" applyFont="1" applyFill="1" applyAlignment="1">
      <alignment vertical="center" wrapText="1"/>
    </xf>
    <xf numFmtId="176" fontId="8" fillId="0" borderId="0" xfId="776" applyNumberFormat="1" applyFont="1" applyFill="1" applyAlignment="1">
      <alignment horizontal="left" vertical="center"/>
    </xf>
    <xf numFmtId="176" fontId="8" fillId="0" borderId="0" xfId="776" applyNumberFormat="1" applyFont="1" applyFill="1" applyAlignment="1">
      <alignment horizontal="center" vertical="center"/>
    </xf>
    <xf numFmtId="0" fontId="2" fillId="0" borderId="0" xfId="1169" applyFont="1" applyFill="1" applyAlignment="1" applyProtection="1">
      <alignment horizontal="left" vertical="center" wrapText="1"/>
      <protection locked="0"/>
    </xf>
    <xf numFmtId="49" fontId="5" fillId="0" borderId="0" xfId="776" applyNumberFormat="1" applyFont="1" applyFill="1" applyAlignment="1">
      <alignment horizontal="center" vertical="center" wrapText="1"/>
    </xf>
    <xf numFmtId="0" fontId="34" fillId="0" borderId="0" xfId="776" applyFont="1" applyFill="1" applyAlignment="1">
      <alignment horizontal="center" vertical="center"/>
    </xf>
    <xf numFmtId="0" fontId="34" fillId="0" borderId="0" xfId="776" applyFont="1" applyFill="1">
      <alignment vertical="center"/>
    </xf>
    <xf numFmtId="49" fontId="33" fillId="0" borderId="0" xfId="304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1169" applyNumberFormat="1" applyFont="1" applyFill="1" applyAlignment="1" applyProtection="1">
      <alignment horizontal="center" vertical="center" wrapText="1"/>
      <protection locked="0"/>
    </xf>
    <xf numFmtId="49" fontId="5" fillId="0" borderId="0" xfId="301" applyNumberFormat="1" applyFont="1" applyFill="1" applyBorder="1" applyAlignment="1">
      <alignment horizontal="center" vertical="center" wrapText="1"/>
    </xf>
    <xf numFmtId="49" fontId="5" fillId="0" borderId="0" xfId="301" applyNumberFormat="1" applyFont="1" applyFill="1" applyAlignment="1">
      <alignment horizontal="center" vertical="center" wrapText="1"/>
    </xf>
    <xf numFmtId="49" fontId="8" fillId="0" borderId="0" xfId="776" applyNumberFormat="1" applyFont="1" applyFill="1" applyAlignment="1">
      <alignment horizontal="center" vertical="center" wrapText="1"/>
    </xf>
    <xf numFmtId="176" fontId="2" fillId="0" borderId="0" xfId="1169" applyNumberFormat="1" applyFont="1" applyFill="1" applyAlignment="1" applyProtection="1">
      <alignment horizontal="left" vertical="center" wrapText="1"/>
      <protection locked="0"/>
    </xf>
    <xf numFmtId="176" fontId="2" fillId="0" borderId="0" xfId="1169" applyNumberFormat="1" applyFont="1" applyFill="1" applyAlignment="1" applyProtection="1">
      <alignment horizontal="center" vertical="center" wrapText="1"/>
      <protection locked="0"/>
    </xf>
    <xf numFmtId="0" fontId="35" fillId="0" borderId="0" xfId="781" applyFont="1" applyAlignment="1">
      <alignment vertical="center"/>
    </xf>
    <xf numFmtId="0" fontId="36" fillId="0" borderId="0" xfId="781" applyFont="1" applyAlignment="1">
      <alignment vertical="center"/>
    </xf>
    <xf numFmtId="0" fontId="37" fillId="0" borderId="5" xfId="781" applyFont="1" applyBorder="1" applyAlignment="1">
      <alignment horizontal="left" vertical="center"/>
    </xf>
    <xf numFmtId="0" fontId="38" fillId="0" borderId="5" xfId="781" applyFont="1" applyBorder="1" applyAlignment="1">
      <alignment horizontal="center" vertical="center"/>
    </xf>
    <xf numFmtId="0" fontId="38" fillId="0" borderId="5" xfId="781" applyFont="1" applyBorder="1" applyAlignment="1">
      <alignment horizontal="left" vertical="center"/>
    </xf>
    <xf numFmtId="0" fontId="39" fillId="0" borderId="5" xfId="781" applyFont="1" applyBorder="1" applyAlignment="1">
      <alignment horizontal="center" vertical="center"/>
    </xf>
    <xf numFmtId="0" fontId="37" fillId="0" borderId="5" xfId="781" applyFont="1" applyBorder="1" applyAlignment="1">
      <alignment horizontal="center" vertical="center" wrapText="1"/>
    </xf>
    <xf numFmtId="0" fontId="40" fillId="0" borderId="5" xfId="781" applyFont="1" applyBorder="1" applyAlignment="1">
      <alignment horizontal="center" vertical="center"/>
    </xf>
    <xf numFmtId="0" fontId="41" fillId="0" borderId="5" xfId="781" applyFont="1" applyBorder="1" applyAlignment="1">
      <alignment horizontal="center" vertical="center"/>
    </xf>
    <xf numFmtId="0" fontId="36" fillId="0" borderId="5" xfId="528" applyFont="1" applyBorder="1" applyAlignment="1">
      <alignment horizontal="center" vertical="center" wrapText="1"/>
    </xf>
    <xf numFmtId="0" fontId="36" fillId="0" borderId="5" xfId="528" applyFont="1" applyBorder="1" applyAlignment="1">
      <alignment horizontal="center" vertical="center"/>
    </xf>
    <xf numFmtId="0" fontId="36" fillId="0" borderId="2" xfId="528" applyFont="1" applyBorder="1" applyAlignment="1">
      <alignment horizontal="center" vertical="center"/>
    </xf>
    <xf numFmtId="0" fontId="42" fillId="0" borderId="2" xfId="528" applyFont="1" applyBorder="1" applyAlignment="1">
      <alignment horizontal="center" vertical="center" wrapText="1"/>
    </xf>
    <xf numFmtId="0" fontId="42" fillId="0" borderId="5" xfId="528" applyFont="1" applyBorder="1" applyAlignment="1">
      <alignment horizontal="center" vertical="center"/>
    </xf>
    <xf numFmtId="0" fontId="42" fillId="0" borderId="2" xfId="528" applyFont="1" applyBorder="1" applyAlignment="1">
      <alignment horizontal="center" vertical="center"/>
    </xf>
    <xf numFmtId="0" fontId="36" fillId="0" borderId="5" xfId="781" applyFont="1" applyBorder="1" applyAlignment="1">
      <alignment horizontal="center" vertical="center"/>
    </xf>
    <xf numFmtId="0" fontId="36" fillId="0" borderId="2" xfId="781" applyFont="1" applyBorder="1" applyAlignment="1">
      <alignment horizontal="center" vertical="center"/>
    </xf>
    <xf numFmtId="0" fontId="36" fillId="0" borderId="5" xfId="781" applyFont="1" applyBorder="1" applyAlignment="1">
      <alignment vertical="center"/>
    </xf>
    <xf numFmtId="0" fontId="43" fillId="0" borderId="5" xfId="781" applyFont="1" applyBorder="1" applyAlignment="1">
      <alignment vertical="center"/>
    </xf>
    <xf numFmtId="0" fontId="43" fillId="0" borderId="5" xfId="781" applyFont="1" applyBorder="1" applyAlignment="1">
      <alignment horizontal="left" vertical="center" wrapText="1"/>
    </xf>
    <xf numFmtId="0" fontId="35" fillId="0" borderId="5" xfId="781" applyFont="1" applyBorder="1" applyAlignment="1">
      <alignment vertical="center"/>
    </xf>
    <xf numFmtId="0" fontId="4" fillId="0" borderId="5" xfId="781" applyFont="1" applyBorder="1" applyAlignment="1">
      <alignment horizontal="center" vertical="center"/>
    </xf>
    <xf numFmtId="0" fontId="35" fillId="0" borderId="5" xfId="781" applyFont="1" applyBorder="1" applyAlignment="1">
      <alignment horizontal="center" vertical="center"/>
    </xf>
    <xf numFmtId="0" fontId="44" fillId="0" borderId="5" xfId="781" applyFont="1" applyBorder="1" applyAlignment="1">
      <alignment horizontal="center" vertical="center"/>
    </xf>
    <xf numFmtId="0" fontId="42" fillId="0" borderId="5" xfId="528" applyFont="1" applyBorder="1" applyAlignment="1">
      <alignment horizontal="center" vertical="center" wrapText="1"/>
    </xf>
    <xf numFmtId="0" fontId="43" fillId="0" borderId="0" xfId="781" applyFont="1" applyAlignment="1">
      <alignment vertical="center"/>
    </xf>
    <xf numFmtId="0" fontId="4" fillId="0" borderId="5" xfId="528" applyFont="1" applyBorder="1" applyAlignment="1">
      <alignment horizontal="center" vertical="center"/>
    </xf>
    <xf numFmtId="0" fontId="35" fillId="0" borderId="0" xfId="781" applyFont="1" applyAlignment="1">
      <alignment vertical="center" wrapText="1"/>
    </xf>
    <xf numFmtId="14" fontId="4" fillId="0" borderId="5" xfId="781" applyNumberFormat="1" applyFont="1" applyBorder="1" applyAlignment="1">
      <alignment horizontal="center" vertical="center" shrinkToFit="1"/>
    </xf>
    <xf numFmtId="49" fontId="44" fillId="0" borderId="5" xfId="781" applyNumberFormat="1" applyFont="1" applyBorder="1" applyAlignment="1">
      <alignment horizontal="center" vertical="center" shrinkToFit="1"/>
    </xf>
    <xf numFmtId="14" fontId="44" fillId="0" borderId="5" xfId="781" applyNumberFormat="1" applyFont="1" applyBorder="1" applyAlignment="1">
      <alignment horizontal="center" vertical="center" shrinkToFit="1"/>
    </xf>
    <xf numFmtId="0" fontId="36" fillId="0" borderId="5" xfId="781" applyFont="1" applyBorder="1" applyAlignment="1">
      <alignment horizontal="center" vertical="center" wrapText="1"/>
    </xf>
    <xf numFmtId="0" fontId="42" fillId="0" borderId="5" xfId="781" applyFont="1" applyBorder="1" applyAlignment="1">
      <alignment horizontal="center" vertical="center"/>
    </xf>
  </cellXfs>
  <cellStyles count="11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2" xfId="51"/>
    <cellStyle name="20% - 强调文字颜色 1 2 2" xfId="52"/>
    <cellStyle name="20% - 强调文字颜色 1 2 3" xfId="53"/>
    <cellStyle name="20% - 强调文字颜色 1 2 4" xfId="54"/>
    <cellStyle name="20% - 强调文字颜色 1 2 5" xfId="55"/>
    <cellStyle name="20% - 强调文字颜色 1 3" xfId="56"/>
    <cellStyle name="20% - 强调文字颜色 1 4" xfId="57"/>
    <cellStyle name="20% - 强调文字颜色 1 5" xfId="58"/>
    <cellStyle name="20% - 强调文字颜色 1 6" xfId="59"/>
    <cellStyle name="20% - 强调文字颜色 1 7" xfId="60"/>
    <cellStyle name="20% - 强调文字颜色 1 8" xfId="61"/>
    <cellStyle name="20% - 强调文字颜色 1 9" xfId="62"/>
    <cellStyle name="20% - 强调文字颜色 2 10" xfId="63"/>
    <cellStyle name="20% - 强调文字颜色 2 11" xfId="64"/>
    <cellStyle name="20% - 强调文字颜色 2 2" xfId="65"/>
    <cellStyle name="20% - 强调文字颜色 2 2 2" xfId="66"/>
    <cellStyle name="20% - 强调文字颜色 2 2 3" xfId="67"/>
    <cellStyle name="20% - 强调文字颜色 2 2 4" xfId="68"/>
    <cellStyle name="20% - 强调文字颜色 2 2 5" xfId="69"/>
    <cellStyle name="20% - 强调文字颜色 2 3" xfId="70"/>
    <cellStyle name="20% - 强调文字颜色 2 4" xfId="71"/>
    <cellStyle name="20% - 强调文字颜色 2 5" xfId="72"/>
    <cellStyle name="20% - 强调文字颜色 2 6" xfId="73"/>
    <cellStyle name="20% - 强调文字颜色 2 7" xfId="74"/>
    <cellStyle name="20% - 强调文字颜色 2 8" xfId="75"/>
    <cellStyle name="20% - 强调文字颜色 2 9" xfId="76"/>
    <cellStyle name="20% - 强调文字颜色 3 10" xfId="77"/>
    <cellStyle name="20% - 强调文字颜色 3 11" xfId="78"/>
    <cellStyle name="20% - 强调文字颜色 3 2" xfId="79"/>
    <cellStyle name="20% - 强调文字颜色 3 2 2" xfId="80"/>
    <cellStyle name="20% - 强调文字颜色 3 2 3" xfId="81"/>
    <cellStyle name="20% - 强调文字颜色 3 2 4" xfId="82"/>
    <cellStyle name="20% - 强调文字颜色 3 2 5" xfId="83"/>
    <cellStyle name="20% - 强调文字颜色 3 3" xfId="84"/>
    <cellStyle name="20% - 强调文字颜色 3 4" xfId="85"/>
    <cellStyle name="20% - 强调文字颜色 3 5" xfId="86"/>
    <cellStyle name="20% - 强调文字颜色 3 6" xfId="87"/>
    <cellStyle name="20% - 强调文字颜色 3 7" xfId="88"/>
    <cellStyle name="20% - 强调文字颜色 3 8" xfId="89"/>
    <cellStyle name="20% - 强调文字颜色 3 9" xfId="90"/>
    <cellStyle name="20% - 强调文字颜色 4 10" xfId="91"/>
    <cellStyle name="20% - 强调文字颜色 4 11" xfId="92"/>
    <cellStyle name="20% - 强调文字颜色 4 2" xfId="93"/>
    <cellStyle name="20% - 强调文字颜色 4 2 2" xfId="94"/>
    <cellStyle name="20% - 强调文字颜色 4 2 3" xfId="95"/>
    <cellStyle name="20% - 强调文字颜色 4 2 4" xfId="96"/>
    <cellStyle name="20% - 强调文字颜色 4 2 5" xfId="97"/>
    <cellStyle name="20% - 强调文字颜色 4 3" xfId="98"/>
    <cellStyle name="20% - 强调文字颜色 4 4" xfId="99"/>
    <cellStyle name="20% - 强调文字颜色 4 5" xfId="100"/>
    <cellStyle name="20% - 强调文字颜色 4 6" xfId="101"/>
    <cellStyle name="20% - 强调文字颜色 4 7" xfId="102"/>
    <cellStyle name="20% - 强调文字颜色 4 8" xfId="103"/>
    <cellStyle name="20% - 强调文字颜色 4 9" xfId="104"/>
    <cellStyle name="20% - 强调文字颜色 5 10" xfId="105"/>
    <cellStyle name="20% - 强调文字颜色 5 11" xfId="106"/>
    <cellStyle name="20% - 强调文字颜色 5 2" xfId="107"/>
    <cellStyle name="20% - 强调文字颜色 5 2 2" xfId="108"/>
    <cellStyle name="20% - 强调文字颜色 5 2 3" xfId="109"/>
    <cellStyle name="20% - 强调文字颜色 5 2 4" xfId="110"/>
    <cellStyle name="20% - 强调文字颜色 5 2 5" xfId="111"/>
    <cellStyle name="20% - 强调文字颜色 5 3" xfId="112"/>
    <cellStyle name="20% - 强调文字颜色 5 4" xfId="113"/>
    <cellStyle name="20% - 强调文字颜色 5 5" xfId="114"/>
    <cellStyle name="20% - 强调文字颜色 5 6" xfId="115"/>
    <cellStyle name="20% - 强调文字颜色 5 7" xfId="116"/>
    <cellStyle name="20% - 强调文字颜色 5 8" xfId="117"/>
    <cellStyle name="20% - 强调文字颜色 5 9" xfId="118"/>
    <cellStyle name="20% - 强调文字颜色 6 10" xfId="119"/>
    <cellStyle name="20% - 强调文字颜色 6 11" xfId="120"/>
    <cellStyle name="20% - 强调文字颜色 6 2" xfId="121"/>
    <cellStyle name="20% - 强调文字颜色 6 2 2" xfId="122"/>
    <cellStyle name="20% - 强调文字颜色 6 2 3" xfId="123"/>
    <cellStyle name="20% - 强调文字颜色 6 2 4" xfId="124"/>
    <cellStyle name="20% - 强调文字颜色 6 2 5" xfId="125"/>
    <cellStyle name="20% - 强调文字颜色 6 3" xfId="126"/>
    <cellStyle name="20% - 强调文字颜色 6 4" xfId="127"/>
    <cellStyle name="20% - 强调文字颜色 6 5" xfId="128"/>
    <cellStyle name="20% - 强调文字颜色 6 6" xfId="129"/>
    <cellStyle name="20% - 强调文字颜色 6 7" xfId="130"/>
    <cellStyle name="20% - 强调文字颜色 6 8" xfId="131"/>
    <cellStyle name="20% - 强调文字颜色 6 9" xfId="132"/>
    <cellStyle name="40% - 强调文字颜色 1 10" xfId="133"/>
    <cellStyle name="40% - 强调文字颜色 1 11" xfId="134"/>
    <cellStyle name="40% - 强调文字颜色 1 2" xfId="135"/>
    <cellStyle name="40% - 强调文字颜色 1 2 2" xfId="136"/>
    <cellStyle name="40% - 强调文字颜色 1 2 3" xfId="137"/>
    <cellStyle name="40% - 强调文字颜色 1 2 4" xfId="138"/>
    <cellStyle name="40% - 强调文字颜色 1 2 5" xfId="139"/>
    <cellStyle name="40% - 强调文字颜色 1 3" xfId="140"/>
    <cellStyle name="40% - 强调文字颜色 1 4" xfId="141"/>
    <cellStyle name="40% - 强调文字颜色 1 5" xfId="142"/>
    <cellStyle name="40% - 强调文字颜色 1 6" xfId="143"/>
    <cellStyle name="40% - 强调文字颜色 1 7" xfId="144"/>
    <cellStyle name="40% - 强调文字颜色 1 8" xfId="145"/>
    <cellStyle name="40% - 强调文字颜色 1 9" xfId="146"/>
    <cellStyle name="40% - 强调文字颜色 2 10" xfId="147"/>
    <cellStyle name="40% - 强调文字颜色 2 11" xfId="148"/>
    <cellStyle name="40% - 强调文字颜色 2 2" xfId="149"/>
    <cellStyle name="40% - 强调文字颜色 2 2 2" xfId="150"/>
    <cellStyle name="40% - 强调文字颜色 2 2 3" xfId="151"/>
    <cellStyle name="40% - 强调文字颜色 2 2 4" xfId="152"/>
    <cellStyle name="40% - 强调文字颜色 2 2 5" xfId="153"/>
    <cellStyle name="40% - 强调文字颜色 2 3" xfId="154"/>
    <cellStyle name="40% - 强调文字颜色 2 4" xfId="155"/>
    <cellStyle name="40% - 强调文字颜色 2 5" xfId="156"/>
    <cellStyle name="40% - 强调文字颜色 2 6" xfId="157"/>
    <cellStyle name="40% - 强调文字颜色 2 7" xfId="158"/>
    <cellStyle name="40% - 强调文字颜色 2 8" xfId="159"/>
    <cellStyle name="40% - 强调文字颜色 2 9" xfId="160"/>
    <cellStyle name="40% - 强调文字颜色 3 10" xfId="161"/>
    <cellStyle name="40% - 强调文字颜色 3 11" xfId="162"/>
    <cellStyle name="40% - 强调文字颜色 3 2" xfId="163"/>
    <cellStyle name="40% - 强调文字颜色 3 2 2" xfId="164"/>
    <cellStyle name="40% - 强调文字颜色 3 2 3" xfId="165"/>
    <cellStyle name="40% - 强调文字颜色 3 2 4" xfId="166"/>
    <cellStyle name="40% - 强调文字颜色 3 2 5" xfId="167"/>
    <cellStyle name="40% - 强调文字颜色 3 3" xfId="168"/>
    <cellStyle name="40% - 强调文字颜色 3 4" xfId="169"/>
    <cellStyle name="40% - 强调文字颜色 3 5" xfId="170"/>
    <cellStyle name="40% - 强调文字颜色 3 6" xfId="171"/>
    <cellStyle name="40% - 强调文字颜色 3 7" xfId="172"/>
    <cellStyle name="40% - 强调文字颜色 3 8" xfId="173"/>
    <cellStyle name="40% - 强调文字颜色 3 9" xfId="174"/>
    <cellStyle name="40% - 强调文字颜色 4 10" xfId="175"/>
    <cellStyle name="40% - 强调文字颜色 4 11" xfId="176"/>
    <cellStyle name="40% - 强调文字颜色 4 2" xfId="177"/>
    <cellStyle name="40% - 强调文字颜色 4 2 2" xfId="178"/>
    <cellStyle name="40% - 强调文字颜色 4 2 3" xfId="179"/>
    <cellStyle name="40% - 强调文字颜色 4 2 4" xfId="180"/>
    <cellStyle name="40% - 强调文字颜色 4 2 5" xfId="181"/>
    <cellStyle name="40% - 强调文字颜色 4 3" xfId="182"/>
    <cellStyle name="40% - 强调文字颜色 4 4" xfId="183"/>
    <cellStyle name="40% - 强调文字颜色 4 5" xfId="184"/>
    <cellStyle name="40% - 强调文字颜色 4 6" xfId="185"/>
    <cellStyle name="40% - 强调文字颜色 4 7" xfId="186"/>
    <cellStyle name="40% - 强调文字颜色 4 8" xfId="187"/>
    <cellStyle name="40% - 强调文字颜色 4 9" xfId="188"/>
    <cellStyle name="40% - 强调文字颜色 5 10" xfId="189"/>
    <cellStyle name="40% - 强调文字颜色 5 11" xfId="190"/>
    <cellStyle name="40% - 强调文字颜色 5 2" xfId="191"/>
    <cellStyle name="40% - 强调文字颜色 5 2 2" xfId="192"/>
    <cellStyle name="40% - 强调文字颜色 5 2 3" xfId="193"/>
    <cellStyle name="40% - 强调文字颜色 5 2 4" xfId="194"/>
    <cellStyle name="40% - 强调文字颜色 5 2 5" xfId="195"/>
    <cellStyle name="40% - 强调文字颜色 5 3" xfId="196"/>
    <cellStyle name="40% - 强调文字颜色 5 4" xfId="197"/>
    <cellStyle name="40% - 强调文字颜色 5 5" xfId="198"/>
    <cellStyle name="40% - 强调文字颜色 5 6" xfId="199"/>
    <cellStyle name="40% - 强调文字颜色 5 7" xfId="200"/>
    <cellStyle name="40% - 强调文字颜色 5 8" xfId="201"/>
    <cellStyle name="40% - 强调文字颜色 5 9" xfId="202"/>
    <cellStyle name="40% - 强调文字颜色 6 10" xfId="203"/>
    <cellStyle name="40% - 强调文字颜色 6 11" xfId="204"/>
    <cellStyle name="40% - 强调文字颜色 6 2" xfId="205"/>
    <cellStyle name="40% - 强调文字颜色 6 2 2" xfId="206"/>
    <cellStyle name="40% - 强调文字颜色 6 2 3" xfId="207"/>
    <cellStyle name="40% - 强调文字颜色 6 2 4" xfId="208"/>
    <cellStyle name="40% - 强调文字颜色 6 2 5" xfId="209"/>
    <cellStyle name="40% - 强调文字颜色 6 3" xfId="210"/>
    <cellStyle name="40% - 强调文字颜色 6 4" xfId="211"/>
    <cellStyle name="40% - 强调文字颜色 6 5" xfId="212"/>
    <cellStyle name="40% - 强调文字颜色 6 6" xfId="213"/>
    <cellStyle name="40% - 强调文字颜色 6 7" xfId="214"/>
    <cellStyle name="40% - 强调文字颜色 6 8" xfId="215"/>
    <cellStyle name="40% - 强调文字颜色 6 9" xfId="216"/>
    <cellStyle name="60% - 强调文字颜色 1 10" xfId="217"/>
    <cellStyle name="60% - 强调文字颜色 1 11" xfId="218"/>
    <cellStyle name="60% - 强调文字颜色 1 2" xfId="219"/>
    <cellStyle name="60% - 强调文字颜色 1 2 2" xfId="220"/>
    <cellStyle name="60% - 强调文字颜色 1 2 3" xfId="221"/>
    <cellStyle name="60% - 强调文字颜色 1 2 4" xfId="222"/>
    <cellStyle name="60% - 强调文字颜色 1 2 5" xfId="223"/>
    <cellStyle name="60% - 强调文字颜色 1 3" xfId="224"/>
    <cellStyle name="60% - 强调文字颜色 1 4" xfId="225"/>
    <cellStyle name="60% - 强调文字颜色 1 5" xfId="226"/>
    <cellStyle name="60% - 强调文字颜色 1 6" xfId="227"/>
    <cellStyle name="60% - 强调文字颜色 1 7" xfId="228"/>
    <cellStyle name="60% - 强调文字颜色 1 8" xfId="229"/>
    <cellStyle name="60% - 强调文字颜色 1 9" xfId="230"/>
    <cellStyle name="60% - 强调文字颜色 2 10" xfId="231"/>
    <cellStyle name="60% - 强调文字颜色 2 11" xfId="232"/>
    <cellStyle name="60% - 强调文字颜色 2 2" xfId="233"/>
    <cellStyle name="60% - 强调文字颜色 2 2 2" xfId="234"/>
    <cellStyle name="60% - 强调文字颜色 2 2 3" xfId="235"/>
    <cellStyle name="60% - 强调文字颜色 2 2 4" xfId="236"/>
    <cellStyle name="60% - 强调文字颜色 2 2 5" xfId="237"/>
    <cellStyle name="60% - 强调文字颜色 2 3" xfId="238"/>
    <cellStyle name="60% - 强调文字颜色 2 4" xfId="239"/>
    <cellStyle name="60% - 强调文字颜色 2 5" xfId="240"/>
    <cellStyle name="60% - 强调文字颜色 2 6" xfId="241"/>
    <cellStyle name="60% - 强调文字颜色 2 7" xfId="242"/>
    <cellStyle name="60% - 强调文字颜色 2 8" xfId="243"/>
    <cellStyle name="60% - 强调文字颜色 2 9" xfId="244"/>
    <cellStyle name="60% - 强调文字颜色 3 10" xfId="245"/>
    <cellStyle name="60% - 强调文字颜色 3 11" xfId="246"/>
    <cellStyle name="60% - 强调文字颜色 3 2" xfId="247"/>
    <cellStyle name="60% - 强调文字颜色 3 2 2" xfId="248"/>
    <cellStyle name="60% - 强调文字颜色 3 2 3" xfId="249"/>
    <cellStyle name="60% - 强调文字颜色 3 2 4" xfId="250"/>
    <cellStyle name="60% - 强调文字颜色 3 2 5" xfId="251"/>
    <cellStyle name="60% - 强调文字颜色 3 3" xfId="252"/>
    <cellStyle name="60% - 强调文字颜色 3 4" xfId="253"/>
    <cellStyle name="60% - 强调文字颜色 3 5" xfId="254"/>
    <cellStyle name="60% - 强调文字颜色 3 6" xfId="255"/>
    <cellStyle name="60% - 强调文字颜色 3 7" xfId="256"/>
    <cellStyle name="60% - 强调文字颜色 3 8" xfId="257"/>
    <cellStyle name="60% - 强调文字颜色 3 9" xfId="258"/>
    <cellStyle name="60% - 强调文字颜色 4 10" xfId="259"/>
    <cellStyle name="60% - 强调文字颜色 4 11" xfId="260"/>
    <cellStyle name="60% - 强调文字颜色 4 2" xfId="261"/>
    <cellStyle name="60% - 强调文字颜色 4 2 2" xfId="262"/>
    <cellStyle name="60% - 强调文字颜色 4 2 3" xfId="263"/>
    <cellStyle name="60% - 强调文字颜色 4 2 4" xfId="264"/>
    <cellStyle name="60% - 强调文字颜色 4 2 5" xfId="265"/>
    <cellStyle name="60% - 强调文字颜色 4 3" xfId="266"/>
    <cellStyle name="60% - 强调文字颜色 4 4" xfId="267"/>
    <cellStyle name="60% - 强调文字颜色 4 5" xfId="268"/>
    <cellStyle name="60% - 强调文字颜色 4 6" xfId="269"/>
    <cellStyle name="60% - 强调文字颜色 4 7" xfId="270"/>
    <cellStyle name="60% - 强调文字颜色 4 8" xfId="271"/>
    <cellStyle name="60% - 强调文字颜色 4 9" xfId="272"/>
    <cellStyle name="60% - 强调文字颜色 5 10" xfId="273"/>
    <cellStyle name="60% - 强调文字颜色 5 11" xfId="274"/>
    <cellStyle name="60% - 强调文字颜色 5 2" xfId="275"/>
    <cellStyle name="60% - 强调文字颜色 5 2 2" xfId="276"/>
    <cellStyle name="60% - 强调文字颜色 5 2 3" xfId="277"/>
    <cellStyle name="60% - 强调文字颜色 5 2 4" xfId="278"/>
    <cellStyle name="60% - 强调文字颜色 5 2 5" xfId="279"/>
    <cellStyle name="60% - 强调文字颜色 5 3" xfId="280"/>
    <cellStyle name="60% - 强调文字颜色 5 4" xfId="281"/>
    <cellStyle name="60% - 强调文字颜色 5 5" xfId="282"/>
    <cellStyle name="60% - 强调文字颜色 5 6" xfId="283"/>
    <cellStyle name="60% - 强调文字颜色 5 7" xfId="284"/>
    <cellStyle name="60% - 强调文字颜色 5 8" xfId="285"/>
    <cellStyle name="60% - 强调文字颜色 5 9" xfId="286"/>
    <cellStyle name="60% - 强调文字颜色 6 10" xfId="287"/>
    <cellStyle name="60% - 强调文字颜色 6 11" xfId="288"/>
    <cellStyle name="60% - 强调文字颜色 6 2" xfId="289"/>
    <cellStyle name="60% - 强调文字颜色 6 2 2" xfId="290"/>
    <cellStyle name="60% - 强调文字颜色 6 2 3" xfId="291"/>
    <cellStyle name="60% - 强调文字颜色 6 2 4" xfId="292"/>
    <cellStyle name="60% - 强调文字颜色 6 2 5" xfId="293"/>
    <cellStyle name="60% - 强调文字颜色 6 3" xfId="294"/>
    <cellStyle name="60% - 强调文字颜色 6 4" xfId="295"/>
    <cellStyle name="60% - 强调文字颜色 6 5" xfId="296"/>
    <cellStyle name="60% - 强调文字颜色 6 6" xfId="297"/>
    <cellStyle name="60% - 强调文字颜色 6 7" xfId="298"/>
    <cellStyle name="60% - 强调文字颜色 6 8" xfId="299"/>
    <cellStyle name="60% - 强调文字颜色 6 9" xfId="300"/>
    <cellStyle name="BOM_Level_1" xfId="301"/>
    <cellStyle name="BOM_Level_Below3" xfId="302"/>
    <cellStyle name="BOM_Level_Below3 3" xfId="303"/>
    <cellStyle name="BOM_Level_Below3 5 2" xfId="304"/>
    <cellStyle name="Normal_Rag6Idx" xfId="305"/>
    <cellStyle name="RowLevel_1" xfId="306"/>
    <cellStyle name="标题 1 10" xfId="307"/>
    <cellStyle name="标题 1 11" xfId="308"/>
    <cellStyle name="标题 1 2" xfId="309"/>
    <cellStyle name="标题 1 2 2" xfId="310"/>
    <cellStyle name="标题 1 2 3" xfId="311"/>
    <cellStyle name="标题 1 2 4" xfId="312"/>
    <cellStyle name="标题 1 2 5" xfId="313"/>
    <cellStyle name="标题 1 3" xfId="314"/>
    <cellStyle name="标题 1 4" xfId="315"/>
    <cellStyle name="标题 1 5" xfId="316"/>
    <cellStyle name="标题 1 6" xfId="317"/>
    <cellStyle name="标题 1 7" xfId="318"/>
    <cellStyle name="标题 1 8" xfId="319"/>
    <cellStyle name="标题 1 9" xfId="320"/>
    <cellStyle name="标题 10" xfId="321"/>
    <cellStyle name="标题 11" xfId="322"/>
    <cellStyle name="标题 12" xfId="323"/>
    <cellStyle name="标题 13" xfId="324"/>
    <cellStyle name="标题 14" xfId="325"/>
    <cellStyle name="标题 2 10" xfId="326"/>
    <cellStyle name="标题 2 11" xfId="327"/>
    <cellStyle name="标题 2 2" xfId="328"/>
    <cellStyle name="标题 2 2 2" xfId="329"/>
    <cellStyle name="标题 2 2 3" xfId="330"/>
    <cellStyle name="标题 2 2 4" xfId="331"/>
    <cellStyle name="标题 2 2 5" xfId="332"/>
    <cellStyle name="标题 2 3" xfId="333"/>
    <cellStyle name="标题 2 4" xfId="334"/>
    <cellStyle name="标题 2 5" xfId="335"/>
    <cellStyle name="标题 2 6" xfId="336"/>
    <cellStyle name="标题 2 7" xfId="337"/>
    <cellStyle name="标题 2 8" xfId="338"/>
    <cellStyle name="标题 2 9" xfId="339"/>
    <cellStyle name="标题 3 10" xfId="340"/>
    <cellStyle name="标题 3 11" xfId="341"/>
    <cellStyle name="标题 3 2" xfId="342"/>
    <cellStyle name="标题 3 2 2" xfId="343"/>
    <cellStyle name="标题 3 2 3" xfId="344"/>
    <cellStyle name="标题 3 2 4" xfId="345"/>
    <cellStyle name="标题 3 2 5" xfId="346"/>
    <cellStyle name="标题 3 3" xfId="347"/>
    <cellStyle name="标题 3 4" xfId="348"/>
    <cellStyle name="标题 3 5" xfId="349"/>
    <cellStyle name="标题 3 6" xfId="350"/>
    <cellStyle name="标题 3 7" xfId="351"/>
    <cellStyle name="标题 3 8" xfId="352"/>
    <cellStyle name="标题 3 9" xfId="353"/>
    <cellStyle name="标题 4 10" xfId="354"/>
    <cellStyle name="标题 4 11" xfId="355"/>
    <cellStyle name="标题 4 2" xfId="356"/>
    <cellStyle name="标题 4 2 2" xfId="357"/>
    <cellStyle name="标题 4 2 3" xfId="358"/>
    <cellStyle name="标题 4 2 4" xfId="359"/>
    <cellStyle name="标题 4 2 5" xfId="360"/>
    <cellStyle name="标题 4 3" xfId="361"/>
    <cellStyle name="标题 4 4" xfId="362"/>
    <cellStyle name="标题 4 5" xfId="363"/>
    <cellStyle name="标题 4 6" xfId="364"/>
    <cellStyle name="标题 4 7" xfId="365"/>
    <cellStyle name="标题 4 8" xfId="366"/>
    <cellStyle name="标题 4 9" xfId="367"/>
    <cellStyle name="标题 5" xfId="368"/>
    <cellStyle name="标题 5 2" xfId="369"/>
    <cellStyle name="标题 5 3" xfId="370"/>
    <cellStyle name="标题 5 4" xfId="371"/>
    <cellStyle name="标题 6" xfId="372"/>
    <cellStyle name="标题 7" xfId="373"/>
    <cellStyle name="标题 8" xfId="374"/>
    <cellStyle name="标题 9" xfId="375"/>
    <cellStyle name="差 10" xfId="376"/>
    <cellStyle name="差 11" xfId="377"/>
    <cellStyle name="差 2" xfId="378"/>
    <cellStyle name="差 2 2" xfId="379"/>
    <cellStyle name="差 2 3" xfId="380"/>
    <cellStyle name="差 2 4" xfId="381"/>
    <cellStyle name="差 2 5" xfId="382"/>
    <cellStyle name="差 3" xfId="383"/>
    <cellStyle name="差 4" xfId="384"/>
    <cellStyle name="差 5" xfId="385"/>
    <cellStyle name="差 6" xfId="386"/>
    <cellStyle name="差 7" xfId="387"/>
    <cellStyle name="差 8" xfId="388"/>
    <cellStyle name="差 9" xfId="389"/>
    <cellStyle name="常规 10" xfId="390"/>
    <cellStyle name="常规 10 2" xfId="391"/>
    <cellStyle name="常规 10 3" xfId="392"/>
    <cellStyle name="常规 10 4" xfId="393"/>
    <cellStyle name="常规 11" xfId="394"/>
    <cellStyle name="常规 12" xfId="395"/>
    <cellStyle name="常规 13" xfId="396"/>
    <cellStyle name="常规 14" xfId="397"/>
    <cellStyle name="常规 15" xfId="398"/>
    <cellStyle name="常规 16" xfId="399"/>
    <cellStyle name="常规 17" xfId="400"/>
    <cellStyle name="常规 18" xfId="401"/>
    <cellStyle name="常规 19" xfId="402"/>
    <cellStyle name="常规 2" xfId="403"/>
    <cellStyle name="常规 2 10" xfId="404"/>
    <cellStyle name="常规 2 10 2" xfId="405"/>
    <cellStyle name="常规 2 11" xfId="406"/>
    <cellStyle name="常规 2 11 2" xfId="407"/>
    <cellStyle name="常规 2 12" xfId="408"/>
    <cellStyle name="常规 2 12 2" xfId="409"/>
    <cellStyle name="常规 2 13" xfId="410"/>
    <cellStyle name="常规 2 13 2" xfId="411"/>
    <cellStyle name="常规 2 14" xfId="412"/>
    <cellStyle name="常规 2 14 2" xfId="413"/>
    <cellStyle name="常规 2 15" xfId="414"/>
    <cellStyle name="常规 2 15 2" xfId="415"/>
    <cellStyle name="常规 2 16" xfId="416"/>
    <cellStyle name="常规 2 16 2" xfId="417"/>
    <cellStyle name="常规 2 17" xfId="418"/>
    <cellStyle name="常规 2 17 2" xfId="419"/>
    <cellStyle name="常规 2 18" xfId="420"/>
    <cellStyle name="常规 2 18 2" xfId="421"/>
    <cellStyle name="常规 2 19" xfId="422"/>
    <cellStyle name="常规 2 19 2" xfId="423"/>
    <cellStyle name="常规 2 2" xfId="424"/>
    <cellStyle name="常规 2 2 10" xfId="425"/>
    <cellStyle name="常规 2 2 10 2" xfId="426"/>
    <cellStyle name="常规 2 2 11" xfId="427"/>
    <cellStyle name="常规 2 2 11 2" xfId="428"/>
    <cellStyle name="常规 2 2 12" xfId="429"/>
    <cellStyle name="常规 2 2 12 2" xfId="430"/>
    <cellStyle name="常规 2 2 13" xfId="431"/>
    <cellStyle name="常规 2 2 13 2" xfId="432"/>
    <cellStyle name="常规 2 2 14" xfId="433"/>
    <cellStyle name="常规 2 2 14 2" xfId="434"/>
    <cellStyle name="常规 2 2 15" xfId="435"/>
    <cellStyle name="常规 2 2 15 2" xfId="436"/>
    <cellStyle name="常规 2 2 16" xfId="437"/>
    <cellStyle name="常规 2 2 16 2" xfId="438"/>
    <cellStyle name="常规 2 2 17" xfId="439"/>
    <cellStyle name="常规 2 2 17 2" xfId="440"/>
    <cellStyle name="常规 2 2 18" xfId="441"/>
    <cellStyle name="常规 2 2 18 2" xfId="442"/>
    <cellStyle name="常规 2 2 19" xfId="443"/>
    <cellStyle name="常规 2 2 19 2" xfId="444"/>
    <cellStyle name="常规 2 2 2" xfId="445"/>
    <cellStyle name="常规 2 2 2 10" xfId="446"/>
    <cellStyle name="常规 2 2 2 11" xfId="447"/>
    <cellStyle name="常规 2 2 2 12" xfId="448"/>
    <cellStyle name="常规 2 2 2 13" xfId="449"/>
    <cellStyle name="常规 2 2 2 14" xfId="450"/>
    <cellStyle name="常规 2 2 2 15" xfId="451"/>
    <cellStyle name="常规 2 2 2 16" xfId="452"/>
    <cellStyle name="常规 2 2 2 17" xfId="453"/>
    <cellStyle name="常规 2 2 2 18" xfId="454"/>
    <cellStyle name="常规 2 2 2 19" xfId="455"/>
    <cellStyle name="常规 2 2 2 2" xfId="456"/>
    <cellStyle name="常规 2 2 2 2 10" xfId="457"/>
    <cellStyle name="常规 2 2 2 2 10 2" xfId="458"/>
    <cellStyle name="常规 2 2 2 2 11" xfId="459"/>
    <cellStyle name="常规 2 2 2 2 11 2" xfId="460"/>
    <cellStyle name="常规 2 2 2 2 12" xfId="461"/>
    <cellStyle name="常规 2 2 2 2 12 2" xfId="462"/>
    <cellStyle name="常规 2 2 2 2 13" xfId="463"/>
    <cellStyle name="常规 2 2 2 2 13 2" xfId="464"/>
    <cellStyle name="常规 2 2 2 2 14" xfId="465"/>
    <cellStyle name="常规 2 2 2 2 14 2" xfId="466"/>
    <cellStyle name="常规 2 2 2 2 15" xfId="467"/>
    <cellStyle name="常规 2 2 2 2 15 2" xfId="468"/>
    <cellStyle name="常规 2 2 2 2 16" xfId="469"/>
    <cellStyle name="常规 2 2 2 2 16 2" xfId="470"/>
    <cellStyle name="常规 2 2 2 2 17" xfId="471"/>
    <cellStyle name="常规 2 2 2 2 17 2" xfId="472"/>
    <cellStyle name="常规 2 2 2 2 18" xfId="473"/>
    <cellStyle name="常规 2 2 2 2 18 2" xfId="474"/>
    <cellStyle name="常规 2 2 2 2 19" xfId="475"/>
    <cellStyle name="常规 2 2 2 2 19 2" xfId="476"/>
    <cellStyle name="常规 2 2 2 2 2" xfId="477"/>
    <cellStyle name="常规 2 2 2 2 2 2" xfId="478"/>
    <cellStyle name="常规 2 2 2 2 2 2 2" xfId="479"/>
    <cellStyle name="常规 2 2 2 2 20" xfId="480"/>
    <cellStyle name="常规 2 2 2 2 20 2" xfId="481"/>
    <cellStyle name="常规 2 2 2 2 21" xfId="482"/>
    <cellStyle name="常规 2 2 2 2 21 2" xfId="483"/>
    <cellStyle name="常规 2 2 2 2 22" xfId="484"/>
    <cellStyle name="常规 2 2 2 2 22 2" xfId="485"/>
    <cellStyle name="常规 2 2 2 2 23" xfId="486"/>
    <cellStyle name="常规 2 2 2 2 3" xfId="487"/>
    <cellStyle name="常规 2 2 2 2 3 2" xfId="488"/>
    <cellStyle name="常规 2 2 2 2 4" xfId="489"/>
    <cellStyle name="常规 2 2 2 2 4 2" xfId="490"/>
    <cellStyle name="常规 2 2 2 2 5" xfId="491"/>
    <cellStyle name="常规 2 2 2 2 5 2" xfId="492"/>
    <cellStyle name="常规 2 2 2 2 6" xfId="493"/>
    <cellStyle name="常规 2 2 2 2 6 2" xfId="494"/>
    <cellStyle name="常规 2 2 2 2 7" xfId="495"/>
    <cellStyle name="常规 2 2 2 2 7 2" xfId="496"/>
    <cellStyle name="常规 2 2 2 2 8" xfId="497"/>
    <cellStyle name="常规 2 2 2 2 8 2" xfId="498"/>
    <cellStyle name="常规 2 2 2 2 9" xfId="499"/>
    <cellStyle name="常规 2 2 2 2 9 2" xfId="500"/>
    <cellStyle name="常规 2 2 2 20" xfId="501"/>
    <cellStyle name="常规 2 2 2 21" xfId="502"/>
    <cellStyle name="常规 2 2 2 22" xfId="503"/>
    <cellStyle name="常规 2 2 2 23" xfId="504"/>
    <cellStyle name="常规 2 2 2 24" xfId="505"/>
    <cellStyle name="常规 2 2 2 3" xfId="506"/>
    <cellStyle name="常规 2 2 2 4" xfId="507"/>
    <cellStyle name="常规 2 2 2 5" xfId="508"/>
    <cellStyle name="常规 2 2 2 6" xfId="509"/>
    <cellStyle name="常规 2 2 2 7" xfId="510"/>
    <cellStyle name="常规 2 2 2 8" xfId="511"/>
    <cellStyle name="常规 2 2 2 9" xfId="512"/>
    <cellStyle name="常规 2 2 20" xfId="513"/>
    <cellStyle name="常规 2 2 20 2" xfId="514"/>
    <cellStyle name="常规 2 2 21" xfId="515"/>
    <cellStyle name="常规 2 2 21 2" xfId="516"/>
    <cellStyle name="常规 2 2 22" xfId="517"/>
    <cellStyle name="常规 2 2 22 2" xfId="518"/>
    <cellStyle name="常规 2 2 23" xfId="519"/>
    <cellStyle name="常规 2 2 23 2" xfId="520"/>
    <cellStyle name="常规 2 2 24" xfId="521"/>
    <cellStyle name="常规 2 2 24 2" xfId="522"/>
    <cellStyle name="常规 2 2 25" xfId="523"/>
    <cellStyle name="常规 2 2 25 2" xfId="524"/>
    <cellStyle name="常规 2 2 26" xfId="525"/>
    <cellStyle name="常规 2 2 26 2" xfId="526"/>
    <cellStyle name="常规 2 2 27" xfId="527"/>
    <cellStyle name="常规 2 2 28" xfId="528"/>
    <cellStyle name="常规 2 2 3" xfId="529"/>
    <cellStyle name="常规 2 2 3 2" xfId="530"/>
    <cellStyle name="常规 2 2 4" xfId="531"/>
    <cellStyle name="常规 2 2 4 2" xfId="532"/>
    <cellStyle name="常规 2 2 5" xfId="533"/>
    <cellStyle name="常规 2 2 5 2" xfId="534"/>
    <cellStyle name="常规 2 2 6" xfId="535"/>
    <cellStyle name="常规 2 2 6 2" xfId="536"/>
    <cellStyle name="常规 2 2 7" xfId="537"/>
    <cellStyle name="常规 2 2 7 2" xfId="538"/>
    <cellStyle name="常规 2 2 8" xfId="539"/>
    <cellStyle name="常规 2 2 8 2" xfId="540"/>
    <cellStyle name="常规 2 2 9" xfId="541"/>
    <cellStyle name="常规 2 2 9 2" xfId="542"/>
    <cellStyle name="常规 2 20" xfId="543"/>
    <cellStyle name="常规 2 20 2" xfId="544"/>
    <cellStyle name="常规 2 21" xfId="545"/>
    <cellStyle name="常规 2 21 2" xfId="546"/>
    <cellStyle name="常规 2 22" xfId="547"/>
    <cellStyle name="常规 2 22 2" xfId="548"/>
    <cellStyle name="常规 2 23" xfId="549"/>
    <cellStyle name="常规 2 23 2" xfId="550"/>
    <cellStyle name="常规 2 24" xfId="551"/>
    <cellStyle name="常规 2 24 2" xfId="552"/>
    <cellStyle name="常规 2 25" xfId="553"/>
    <cellStyle name="常规 2 25 2" xfId="554"/>
    <cellStyle name="常规 2 26" xfId="555"/>
    <cellStyle name="常规 2 26 2" xfId="556"/>
    <cellStyle name="常规 2 27" xfId="557"/>
    <cellStyle name="常规 2 27 2" xfId="558"/>
    <cellStyle name="常规 2 27 2 2" xfId="559"/>
    <cellStyle name="常规 2 3" xfId="560"/>
    <cellStyle name="常规 2 3 2" xfId="561"/>
    <cellStyle name="常规 2 4" xfId="562"/>
    <cellStyle name="常规 2 4 2" xfId="563"/>
    <cellStyle name="常规 2 5" xfId="564"/>
    <cellStyle name="常规 2 5 2" xfId="565"/>
    <cellStyle name="常规 2 6" xfId="566"/>
    <cellStyle name="常规 2 6 2" xfId="567"/>
    <cellStyle name="常规 2 7" xfId="568"/>
    <cellStyle name="常规 2 7 2" xfId="569"/>
    <cellStyle name="常规 2 8" xfId="570"/>
    <cellStyle name="常规 2 8 2" xfId="571"/>
    <cellStyle name="常规 2 9" xfId="572"/>
    <cellStyle name="常规 2 9 2" xfId="573"/>
    <cellStyle name="常规 20" xfId="574"/>
    <cellStyle name="常规 21" xfId="575"/>
    <cellStyle name="常规 22" xfId="576"/>
    <cellStyle name="常规 23" xfId="577"/>
    <cellStyle name="常规 24" xfId="578"/>
    <cellStyle name="常规 25" xfId="579"/>
    <cellStyle name="常规 26" xfId="580"/>
    <cellStyle name="常规 27" xfId="581"/>
    <cellStyle name="常规 28" xfId="582"/>
    <cellStyle name="常规 29" xfId="583"/>
    <cellStyle name="常规 3" xfId="584"/>
    <cellStyle name="常规 3 10" xfId="585"/>
    <cellStyle name="常规 3 10 2" xfId="586"/>
    <cellStyle name="常规 3 11" xfId="587"/>
    <cellStyle name="常规 3 11 2" xfId="588"/>
    <cellStyle name="常规 3 12" xfId="589"/>
    <cellStyle name="常规 3 12 2" xfId="590"/>
    <cellStyle name="常规 3 13" xfId="591"/>
    <cellStyle name="常规 3 13 2" xfId="592"/>
    <cellStyle name="常规 3 14" xfId="593"/>
    <cellStyle name="常规 3 14 2" xfId="594"/>
    <cellStyle name="常规 3 15" xfId="595"/>
    <cellStyle name="常规 3 15 2" xfId="596"/>
    <cellStyle name="常规 3 16" xfId="597"/>
    <cellStyle name="常规 3 16 2" xfId="598"/>
    <cellStyle name="常规 3 17" xfId="599"/>
    <cellStyle name="常规 3 17 2" xfId="600"/>
    <cellStyle name="常规 3 18" xfId="601"/>
    <cellStyle name="常规 3 18 2" xfId="602"/>
    <cellStyle name="常规 3 19" xfId="603"/>
    <cellStyle name="常规 3 19 2" xfId="604"/>
    <cellStyle name="常规 3 2" xfId="605"/>
    <cellStyle name="常规 3 2 10" xfId="606"/>
    <cellStyle name="常规 3 2 11" xfId="607"/>
    <cellStyle name="常规 3 2 12" xfId="608"/>
    <cellStyle name="常规 3 2 13" xfId="609"/>
    <cellStyle name="常规 3 2 14" xfId="610"/>
    <cellStyle name="常规 3 2 15" xfId="611"/>
    <cellStyle name="常规 3 2 16" xfId="612"/>
    <cellStyle name="常规 3 2 17" xfId="613"/>
    <cellStyle name="常规 3 2 18" xfId="614"/>
    <cellStyle name="常规 3 2 19" xfId="615"/>
    <cellStyle name="常规 3 2 2" xfId="616"/>
    <cellStyle name="常规 3 2 2 2" xfId="617"/>
    <cellStyle name="常规 3 2 2 3" xfId="618"/>
    <cellStyle name="常规 3 2 20" xfId="619"/>
    <cellStyle name="常规 3 2 21" xfId="620"/>
    <cellStyle name="常规 3 2 22" xfId="621"/>
    <cellStyle name="常规 3 2 3" xfId="622"/>
    <cellStyle name="常规 3 2 4" xfId="623"/>
    <cellStyle name="常规 3 2 5" xfId="624"/>
    <cellStyle name="常规 3 2 6" xfId="625"/>
    <cellStyle name="常规 3 2 7" xfId="626"/>
    <cellStyle name="常规 3 2 8" xfId="627"/>
    <cellStyle name="常规 3 2 9" xfId="628"/>
    <cellStyle name="常规 3 20" xfId="629"/>
    <cellStyle name="常规 3 20 2" xfId="630"/>
    <cellStyle name="常规 3 21" xfId="631"/>
    <cellStyle name="常规 3 21 2" xfId="632"/>
    <cellStyle name="常规 3 22" xfId="633"/>
    <cellStyle name="常规 3 22 2" xfId="634"/>
    <cellStyle name="常规 3 23" xfId="635"/>
    <cellStyle name="常规 3 23 2" xfId="636"/>
    <cellStyle name="常规 3 24" xfId="637"/>
    <cellStyle name="常规 3 24 2" xfId="638"/>
    <cellStyle name="常规 3 25" xfId="639"/>
    <cellStyle name="常规 3 25 2" xfId="640"/>
    <cellStyle name="常规 3 26" xfId="641"/>
    <cellStyle name="常规 3 26 2" xfId="642"/>
    <cellStyle name="常规 3 27" xfId="643"/>
    <cellStyle name="常规 3 27 2" xfId="644"/>
    <cellStyle name="常规 3 27 3" xfId="645"/>
    <cellStyle name="常规 3 28" xfId="646"/>
    <cellStyle name="常规 3 28 2" xfId="647"/>
    <cellStyle name="常规 3 29" xfId="648"/>
    <cellStyle name="常规 3 29 2" xfId="649"/>
    <cellStyle name="常规 3 3" xfId="650"/>
    <cellStyle name="常规 3 3 2" xfId="651"/>
    <cellStyle name="常规 3 30" xfId="652"/>
    <cellStyle name="常规 3 30 2" xfId="653"/>
    <cellStyle name="常规 3 30 3" xfId="654"/>
    <cellStyle name="常规 3 31" xfId="655"/>
    <cellStyle name="常规 3 4" xfId="656"/>
    <cellStyle name="常规 3 5" xfId="657"/>
    <cellStyle name="常规 3 6" xfId="658"/>
    <cellStyle name="常规 3 7" xfId="659"/>
    <cellStyle name="常规 3 7 2" xfId="660"/>
    <cellStyle name="常规 3 8" xfId="661"/>
    <cellStyle name="常规 3 8 2" xfId="662"/>
    <cellStyle name="常规 3 9" xfId="663"/>
    <cellStyle name="常规 3 9 2" xfId="664"/>
    <cellStyle name="常规 30" xfId="665"/>
    <cellStyle name="常规 31" xfId="666"/>
    <cellStyle name="常规 32" xfId="667"/>
    <cellStyle name="常规 33" xfId="668"/>
    <cellStyle name="常规 34" xfId="669"/>
    <cellStyle name="常规 35" xfId="670"/>
    <cellStyle name="常规 36" xfId="671"/>
    <cellStyle name="常规 37" xfId="672"/>
    <cellStyle name="常规 38" xfId="673"/>
    <cellStyle name="常规 38 2" xfId="674"/>
    <cellStyle name="常规 39" xfId="675"/>
    <cellStyle name="常规 4" xfId="676"/>
    <cellStyle name="常规 4 10" xfId="677"/>
    <cellStyle name="常规 4 10 2" xfId="678"/>
    <cellStyle name="常规 4 11" xfId="679"/>
    <cellStyle name="常规 4 11 2" xfId="680"/>
    <cellStyle name="常规 4 12" xfId="681"/>
    <cellStyle name="常规 4 12 2" xfId="682"/>
    <cellStyle name="常规 4 13" xfId="683"/>
    <cellStyle name="常规 4 13 2" xfId="684"/>
    <cellStyle name="常规 4 14" xfId="685"/>
    <cellStyle name="常规 4 14 2" xfId="686"/>
    <cellStyle name="常规 4 15" xfId="687"/>
    <cellStyle name="常规 4 15 2" xfId="688"/>
    <cellStyle name="常规 4 16" xfId="689"/>
    <cellStyle name="常规 4 16 2" xfId="690"/>
    <cellStyle name="常规 4 17" xfId="691"/>
    <cellStyle name="常规 4 17 2" xfId="692"/>
    <cellStyle name="常规 4 18" xfId="693"/>
    <cellStyle name="常规 4 18 2" xfId="694"/>
    <cellStyle name="常规 4 19" xfId="695"/>
    <cellStyle name="常规 4 19 2" xfId="696"/>
    <cellStyle name="常规 4 2" xfId="697"/>
    <cellStyle name="常规 4 2 10" xfId="698"/>
    <cellStyle name="常规 4 2 11" xfId="699"/>
    <cellStyle name="常规 4 2 12" xfId="700"/>
    <cellStyle name="常规 4 2 13" xfId="701"/>
    <cellStyle name="常规 4 2 14" xfId="702"/>
    <cellStyle name="常规 4 2 15" xfId="703"/>
    <cellStyle name="常规 4 2 16" xfId="704"/>
    <cellStyle name="常规 4 2 17" xfId="705"/>
    <cellStyle name="常规 4 2 18" xfId="706"/>
    <cellStyle name="常规 4 2 19" xfId="707"/>
    <cellStyle name="常规 4 2 2" xfId="708"/>
    <cellStyle name="常规 4 2 2 10" xfId="709"/>
    <cellStyle name="常规 4 2 2 10 2" xfId="710"/>
    <cellStyle name="常规 4 2 2 11" xfId="711"/>
    <cellStyle name="常规 4 2 2 11 2" xfId="712"/>
    <cellStyle name="常规 4 2 2 12" xfId="713"/>
    <cellStyle name="常规 4 2 2 12 2" xfId="714"/>
    <cellStyle name="常规 4 2 2 2" xfId="715"/>
    <cellStyle name="常规 4 2 2 2 2" xfId="716"/>
    <cellStyle name="常规 4 2 2 3" xfId="717"/>
    <cellStyle name="常规 4 2 2 3 2" xfId="718"/>
    <cellStyle name="常规 4 2 2 4" xfId="719"/>
    <cellStyle name="常规 4 2 2 4 2" xfId="720"/>
    <cellStyle name="常规 4 2 2 5" xfId="721"/>
    <cellStyle name="常规 4 2 2 5 2" xfId="722"/>
    <cellStyle name="常规 4 2 2 6" xfId="723"/>
    <cellStyle name="常规 4 2 2 6 2" xfId="724"/>
    <cellStyle name="常规 4 2 2 7" xfId="725"/>
    <cellStyle name="常规 4 2 2 7 2" xfId="726"/>
    <cellStyle name="常规 4 2 2 8" xfId="727"/>
    <cellStyle name="常规 4 2 2 8 2" xfId="728"/>
    <cellStyle name="常规 4 2 2 9" xfId="729"/>
    <cellStyle name="常规 4 2 2 9 2" xfId="730"/>
    <cellStyle name="常规 4 2 20" xfId="731"/>
    <cellStyle name="常规 4 2 21" xfId="732"/>
    <cellStyle name="常规 4 2 22" xfId="733"/>
    <cellStyle name="常规 4 2 23" xfId="734"/>
    <cellStyle name="常规 4 2 24" xfId="735"/>
    <cellStyle name="常规 4 2 25" xfId="736"/>
    <cellStyle name="常规 4 2 3" xfId="737"/>
    <cellStyle name="常规 4 2 3 2" xfId="738"/>
    <cellStyle name="常规 4 2 4" xfId="739"/>
    <cellStyle name="常规 4 2 4 2" xfId="740"/>
    <cellStyle name="常规 4 2 5" xfId="741"/>
    <cellStyle name="常规 4 2 6" xfId="742"/>
    <cellStyle name="常规 4 2 7" xfId="743"/>
    <cellStyle name="常规 4 2 8" xfId="744"/>
    <cellStyle name="常规 4 2 9" xfId="745"/>
    <cellStyle name="常规 4 20" xfId="746"/>
    <cellStyle name="常规 4 20 2" xfId="747"/>
    <cellStyle name="常规 4 21" xfId="748"/>
    <cellStyle name="常规 4 21 2" xfId="749"/>
    <cellStyle name="常规 4 22" xfId="750"/>
    <cellStyle name="常规 4 22 2" xfId="751"/>
    <cellStyle name="常规 4 23" xfId="752"/>
    <cellStyle name="常规 4 23 2" xfId="753"/>
    <cellStyle name="常规 4 24" xfId="754"/>
    <cellStyle name="常规 4 24 2" xfId="755"/>
    <cellStyle name="常规 4 3" xfId="756"/>
    <cellStyle name="常规 4 3 2" xfId="757"/>
    <cellStyle name="常规 4 4" xfId="758"/>
    <cellStyle name="常规 4 4 2" xfId="759"/>
    <cellStyle name="常规 4 5" xfId="760"/>
    <cellStyle name="常规 4 5 2" xfId="761"/>
    <cellStyle name="常规 4 6" xfId="762"/>
    <cellStyle name="常规 4 6 2" xfId="763"/>
    <cellStyle name="常规 4 7" xfId="764"/>
    <cellStyle name="常规 4 7 2" xfId="765"/>
    <cellStyle name="常规 4 8" xfId="766"/>
    <cellStyle name="常规 4 8 2" xfId="767"/>
    <cellStyle name="常规 4 9" xfId="768"/>
    <cellStyle name="常规 4 9 2" xfId="769"/>
    <cellStyle name="常规 40" xfId="770"/>
    <cellStyle name="常规 41" xfId="771"/>
    <cellStyle name="常规 41 2" xfId="772"/>
    <cellStyle name="常规 41 3" xfId="773"/>
    <cellStyle name="常规 42" xfId="774"/>
    <cellStyle name="常规 42 2" xfId="775"/>
    <cellStyle name="常规 43" xfId="776"/>
    <cellStyle name="常规 44" xfId="777"/>
    <cellStyle name="常规 5" xfId="778"/>
    <cellStyle name="常规 5 2" xfId="779"/>
    <cellStyle name="常规 5 2 2" xfId="780"/>
    <cellStyle name="常规 5 2 3" xfId="781"/>
    <cellStyle name="常规 6" xfId="782"/>
    <cellStyle name="常规 6 10" xfId="783"/>
    <cellStyle name="常规 6 11" xfId="784"/>
    <cellStyle name="常规 6 12" xfId="785"/>
    <cellStyle name="常规 6 13" xfId="786"/>
    <cellStyle name="常规 6 14" xfId="787"/>
    <cellStyle name="常规 6 15" xfId="788"/>
    <cellStyle name="常规 6 16" xfId="789"/>
    <cellStyle name="常规 6 17" xfId="790"/>
    <cellStyle name="常规 6 18" xfId="791"/>
    <cellStyle name="常规 6 19" xfId="792"/>
    <cellStyle name="常规 6 2" xfId="793"/>
    <cellStyle name="常规 6 2 10" xfId="794"/>
    <cellStyle name="常规 6 2 10 2" xfId="795"/>
    <cellStyle name="常规 6 2 11" xfId="796"/>
    <cellStyle name="常规 6 2 11 2" xfId="797"/>
    <cellStyle name="常规 6 2 12" xfId="798"/>
    <cellStyle name="常规 6 2 12 2" xfId="799"/>
    <cellStyle name="常规 6 2 2" xfId="800"/>
    <cellStyle name="常规 6 2 2 2" xfId="801"/>
    <cellStyle name="常规 6 2 3" xfId="802"/>
    <cellStyle name="常规 6 2 3 2" xfId="803"/>
    <cellStyle name="常规 6 2 4" xfId="804"/>
    <cellStyle name="常规 6 2 4 2" xfId="805"/>
    <cellStyle name="常规 6 2 5" xfId="806"/>
    <cellStyle name="常规 6 2 5 2" xfId="807"/>
    <cellStyle name="常规 6 2 6" xfId="808"/>
    <cellStyle name="常规 6 2 6 2" xfId="809"/>
    <cellStyle name="常规 6 2 7" xfId="810"/>
    <cellStyle name="常规 6 2 7 2" xfId="811"/>
    <cellStyle name="常规 6 2 8" xfId="812"/>
    <cellStyle name="常规 6 2 8 2" xfId="813"/>
    <cellStyle name="常规 6 2 9" xfId="814"/>
    <cellStyle name="常规 6 2 9 2" xfId="815"/>
    <cellStyle name="常规 6 20" xfId="816"/>
    <cellStyle name="常规 6 21" xfId="817"/>
    <cellStyle name="常规 6 22" xfId="818"/>
    <cellStyle name="常规 6 23" xfId="819"/>
    <cellStyle name="常规 6 24" xfId="820"/>
    <cellStyle name="常规 6 3" xfId="821"/>
    <cellStyle name="常规 6 3 2" xfId="822"/>
    <cellStyle name="常规 6 4" xfId="823"/>
    <cellStyle name="常规 6 4 2" xfId="824"/>
    <cellStyle name="常规 6 5" xfId="825"/>
    <cellStyle name="常规 6 6" xfId="826"/>
    <cellStyle name="常规 6 7" xfId="827"/>
    <cellStyle name="常规 6 8" xfId="828"/>
    <cellStyle name="常规 6 9" xfId="829"/>
    <cellStyle name="常规 7" xfId="830"/>
    <cellStyle name="常规 7 10" xfId="831"/>
    <cellStyle name="常规 7 11" xfId="832"/>
    <cellStyle name="常规 7 12" xfId="833"/>
    <cellStyle name="常规 7 13" xfId="834"/>
    <cellStyle name="常规 7 14" xfId="835"/>
    <cellStyle name="常规 7 15" xfId="836"/>
    <cellStyle name="常规 7 16" xfId="837"/>
    <cellStyle name="常规 7 17" xfId="838"/>
    <cellStyle name="常规 7 18" xfId="839"/>
    <cellStyle name="常规 7 19" xfId="840"/>
    <cellStyle name="常规 7 2" xfId="841"/>
    <cellStyle name="常规 7 2 10" xfId="842"/>
    <cellStyle name="常规 7 2 10 2" xfId="843"/>
    <cellStyle name="常规 7 2 11" xfId="844"/>
    <cellStyle name="常规 7 2 11 2" xfId="845"/>
    <cellStyle name="常规 7 2 12" xfId="846"/>
    <cellStyle name="常规 7 2 12 2" xfId="847"/>
    <cellStyle name="常规 7 2 2" xfId="848"/>
    <cellStyle name="常规 7 2 2 2" xfId="849"/>
    <cellStyle name="常规 7 2 3" xfId="850"/>
    <cellStyle name="常规 7 2 3 2" xfId="851"/>
    <cellStyle name="常规 7 2 4" xfId="852"/>
    <cellStyle name="常规 7 2 4 2" xfId="853"/>
    <cellStyle name="常规 7 2 5" xfId="854"/>
    <cellStyle name="常规 7 2 5 2" xfId="855"/>
    <cellStyle name="常规 7 2 6" xfId="856"/>
    <cellStyle name="常规 7 2 6 2" xfId="857"/>
    <cellStyle name="常规 7 2 7" xfId="858"/>
    <cellStyle name="常规 7 2 7 2" xfId="859"/>
    <cellStyle name="常规 7 2 8" xfId="860"/>
    <cellStyle name="常规 7 2 8 2" xfId="861"/>
    <cellStyle name="常规 7 2 9" xfId="862"/>
    <cellStyle name="常规 7 2 9 2" xfId="863"/>
    <cellStyle name="常规 7 20" xfId="864"/>
    <cellStyle name="常规 7 21" xfId="865"/>
    <cellStyle name="常规 7 22" xfId="866"/>
    <cellStyle name="常规 7 23" xfId="867"/>
    <cellStyle name="常规 7 24" xfId="868"/>
    <cellStyle name="常规 7 3" xfId="869"/>
    <cellStyle name="常规 7 3 2" xfId="870"/>
    <cellStyle name="常规 7 4" xfId="871"/>
    <cellStyle name="常规 7 4 2" xfId="872"/>
    <cellStyle name="常规 7 5" xfId="873"/>
    <cellStyle name="常规 7 6" xfId="874"/>
    <cellStyle name="常规 7 7" xfId="875"/>
    <cellStyle name="常规 7 8" xfId="876"/>
    <cellStyle name="常规 7 9" xfId="877"/>
    <cellStyle name="常规 8" xfId="878"/>
    <cellStyle name="常规 8 2" xfId="879"/>
    <cellStyle name="常规 9" xfId="880"/>
    <cellStyle name="常规_SMF目錄&amp;BOM1 " xfId="881"/>
    <cellStyle name="常规_正司机座椅 _22" xfId="882"/>
    <cellStyle name="好 10" xfId="883"/>
    <cellStyle name="好 11" xfId="884"/>
    <cellStyle name="好 2" xfId="885"/>
    <cellStyle name="好 2 2" xfId="886"/>
    <cellStyle name="好 2 3" xfId="887"/>
    <cellStyle name="好 2 4" xfId="888"/>
    <cellStyle name="好 2 5" xfId="889"/>
    <cellStyle name="好 3" xfId="890"/>
    <cellStyle name="好 4" xfId="891"/>
    <cellStyle name="好 5" xfId="892"/>
    <cellStyle name="好 6" xfId="893"/>
    <cellStyle name="好 7" xfId="894"/>
    <cellStyle name="好 8" xfId="895"/>
    <cellStyle name="好 9" xfId="896"/>
    <cellStyle name="汇总 10" xfId="897"/>
    <cellStyle name="汇总 10 2" xfId="898"/>
    <cellStyle name="汇总 11" xfId="899"/>
    <cellStyle name="汇总 11 2" xfId="900"/>
    <cellStyle name="汇总 2" xfId="901"/>
    <cellStyle name="汇总 2 2" xfId="902"/>
    <cellStyle name="汇总 2 2 2" xfId="903"/>
    <cellStyle name="汇总 2 3" xfId="904"/>
    <cellStyle name="汇总 2 3 2" xfId="905"/>
    <cellStyle name="汇总 2 4" xfId="906"/>
    <cellStyle name="汇总 2 4 2" xfId="907"/>
    <cellStyle name="汇总 2 5" xfId="908"/>
    <cellStyle name="汇总 2 6" xfId="909"/>
    <cellStyle name="汇总 3" xfId="910"/>
    <cellStyle name="汇总 3 2" xfId="911"/>
    <cellStyle name="汇总 4" xfId="912"/>
    <cellStyle name="汇总 4 2" xfId="913"/>
    <cellStyle name="汇总 5" xfId="914"/>
    <cellStyle name="汇总 5 2" xfId="915"/>
    <cellStyle name="汇总 6" xfId="916"/>
    <cellStyle name="汇总 6 2" xfId="917"/>
    <cellStyle name="汇总 7" xfId="918"/>
    <cellStyle name="汇总 7 2" xfId="919"/>
    <cellStyle name="汇总 8" xfId="920"/>
    <cellStyle name="汇总 8 2" xfId="921"/>
    <cellStyle name="汇总 9" xfId="922"/>
    <cellStyle name="汇总 9 2" xfId="923"/>
    <cellStyle name="计算 10" xfId="924"/>
    <cellStyle name="计算 10 2" xfId="925"/>
    <cellStyle name="计算 11" xfId="926"/>
    <cellStyle name="计算 11 2" xfId="927"/>
    <cellStyle name="计算 2" xfId="928"/>
    <cellStyle name="计算 2 2" xfId="929"/>
    <cellStyle name="计算 2 2 2" xfId="930"/>
    <cellStyle name="计算 2 3" xfId="931"/>
    <cellStyle name="计算 2 3 2" xfId="932"/>
    <cellStyle name="计算 2 4" xfId="933"/>
    <cellStyle name="计算 2 4 2" xfId="934"/>
    <cellStyle name="计算 2 5" xfId="935"/>
    <cellStyle name="计算 2 6" xfId="936"/>
    <cellStyle name="计算 3" xfId="937"/>
    <cellStyle name="计算 3 2" xfId="938"/>
    <cellStyle name="计算 4" xfId="939"/>
    <cellStyle name="计算 4 2" xfId="940"/>
    <cellStyle name="计算 5" xfId="941"/>
    <cellStyle name="计算 5 2" xfId="942"/>
    <cellStyle name="计算 6" xfId="943"/>
    <cellStyle name="计算 6 2" xfId="944"/>
    <cellStyle name="计算 7" xfId="945"/>
    <cellStyle name="计算 7 2" xfId="946"/>
    <cellStyle name="计算 8" xfId="947"/>
    <cellStyle name="计算 8 2" xfId="948"/>
    <cellStyle name="计算 9" xfId="949"/>
    <cellStyle name="计算 9 2" xfId="950"/>
    <cellStyle name="检查单元格 10" xfId="951"/>
    <cellStyle name="检查单元格 11" xfId="952"/>
    <cellStyle name="检查单元格 2" xfId="953"/>
    <cellStyle name="检查单元格 2 2" xfId="954"/>
    <cellStyle name="检查单元格 2 3" xfId="955"/>
    <cellStyle name="检查单元格 2 4" xfId="956"/>
    <cellStyle name="检查单元格 2 5" xfId="957"/>
    <cellStyle name="检查单元格 3" xfId="958"/>
    <cellStyle name="检查单元格 4" xfId="959"/>
    <cellStyle name="检查单元格 5" xfId="960"/>
    <cellStyle name="检查单元格 6" xfId="961"/>
    <cellStyle name="检查单元格 7" xfId="962"/>
    <cellStyle name="检查单元格 8" xfId="963"/>
    <cellStyle name="检查单元格 9" xfId="964"/>
    <cellStyle name="解释性文本 10" xfId="965"/>
    <cellStyle name="解释性文本 11" xfId="966"/>
    <cellStyle name="解释性文本 2" xfId="967"/>
    <cellStyle name="解释性文本 2 2" xfId="968"/>
    <cellStyle name="解释性文本 2 3" xfId="969"/>
    <cellStyle name="解释性文本 2 4" xfId="970"/>
    <cellStyle name="解释性文本 2 5" xfId="971"/>
    <cellStyle name="解释性文本 3" xfId="972"/>
    <cellStyle name="解释性文本 4" xfId="973"/>
    <cellStyle name="解释性文本 5" xfId="974"/>
    <cellStyle name="解释性文本 6" xfId="975"/>
    <cellStyle name="解释性文本 7" xfId="976"/>
    <cellStyle name="解释性文本 8" xfId="977"/>
    <cellStyle name="解释性文本 9" xfId="978"/>
    <cellStyle name="警告文本 10" xfId="979"/>
    <cellStyle name="警告文本 11" xfId="980"/>
    <cellStyle name="警告文本 2" xfId="981"/>
    <cellStyle name="警告文本 2 2" xfId="982"/>
    <cellStyle name="警告文本 2 3" xfId="983"/>
    <cellStyle name="警告文本 2 4" xfId="984"/>
    <cellStyle name="警告文本 2 5" xfId="985"/>
    <cellStyle name="警告文本 3" xfId="986"/>
    <cellStyle name="警告文本 4" xfId="987"/>
    <cellStyle name="警告文本 5" xfId="988"/>
    <cellStyle name="警告文本 6" xfId="989"/>
    <cellStyle name="警告文本 7" xfId="990"/>
    <cellStyle name="警告文本 8" xfId="991"/>
    <cellStyle name="警告文本 9" xfId="992"/>
    <cellStyle name="链接单元格 10" xfId="993"/>
    <cellStyle name="链接单元格 11" xfId="994"/>
    <cellStyle name="链接单元格 2" xfId="995"/>
    <cellStyle name="链接单元格 2 2" xfId="996"/>
    <cellStyle name="链接单元格 2 3" xfId="997"/>
    <cellStyle name="链接单元格 2 4" xfId="998"/>
    <cellStyle name="链接单元格 2 5" xfId="999"/>
    <cellStyle name="链接单元格 3" xfId="1000"/>
    <cellStyle name="链接单元格 4" xfId="1001"/>
    <cellStyle name="链接单元格 5" xfId="1002"/>
    <cellStyle name="链接单元格 6" xfId="1003"/>
    <cellStyle name="链接单元格 7" xfId="1004"/>
    <cellStyle name="链接单元格 8" xfId="1005"/>
    <cellStyle name="链接单元格 9" xfId="1006"/>
    <cellStyle name="千位分隔 2" xfId="1007"/>
    <cellStyle name="千位分隔 2 2" xfId="1008"/>
    <cellStyle name="千位分隔 3" xfId="1009"/>
    <cellStyle name="千位分隔 3 2" xfId="1010"/>
    <cellStyle name="强调文字颜色 1 10" xfId="1011"/>
    <cellStyle name="强调文字颜色 1 11" xfId="1012"/>
    <cellStyle name="强调文字颜色 1 2" xfId="1013"/>
    <cellStyle name="强调文字颜色 1 2 2" xfId="1014"/>
    <cellStyle name="强调文字颜色 1 2 3" xfId="1015"/>
    <cellStyle name="强调文字颜色 1 2 4" xfId="1016"/>
    <cellStyle name="强调文字颜色 1 2 5" xfId="1017"/>
    <cellStyle name="强调文字颜色 1 3" xfId="1018"/>
    <cellStyle name="强调文字颜色 1 4" xfId="1019"/>
    <cellStyle name="强调文字颜色 1 5" xfId="1020"/>
    <cellStyle name="强调文字颜色 1 6" xfId="1021"/>
    <cellStyle name="强调文字颜色 1 7" xfId="1022"/>
    <cellStyle name="强调文字颜色 1 8" xfId="1023"/>
    <cellStyle name="强调文字颜色 1 9" xfId="1024"/>
    <cellStyle name="强调文字颜色 2 10" xfId="1025"/>
    <cellStyle name="强调文字颜色 2 11" xfId="1026"/>
    <cellStyle name="强调文字颜色 2 2" xfId="1027"/>
    <cellStyle name="强调文字颜色 2 2 2" xfId="1028"/>
    <cellStyle name="强调文字颜色 2 2 3" xfId="1029"/>
    <cellStyle name="强调文字颜色 2 2 4" xfId="1030"/>
    <cellStyle name="强调文字颜色 2 2 5" xfId="1031"/>
    <cellStyle name="强调文字颜色 2 3" xfId="1032"/>
    <cellStyle name="强调文字颜色 2 4" xfId="1033"/>
    <cellStyle name="强调文字颜色 2 5" xfId="1034"/>
    <cellStyle name="强调文字颜色 2 6" xfId="1035"/>
    <cellStyle name="强调文字颜色 2 7" xfId="1036"/>
    <cellStyle name="强调文字颜色 2 8" xfId="1037"/>
    <cellStyle name="强调文字颜色 2 9" xfId="1038"/>
    <cellStyle name="强调文字颜色 3 10" xfId="1039"/>
    <cellStyle name="强调文字颜色 3 11" xfId="1040"/>
    <cellStyle name="强调文字颜色 3 2" xfId="1041"/>
    <cellStyle name="强调文字颜色 3 2 2" xfId="1042"/>
    <cellStyle name="强调文字颜色 3 2 3" xfId="1043"/>
    <cellStyle name="强调文字颜色 3 2 4" xfId="1044"/>
    <cellStyle name="强调文字颜色 3 2 5" xfId="1045"/>
    <cellStyle name="强调文字颜色 3 3" xfId="1046"/>
    <cellStyle name="强调文字颜色 3 4" xfId="1047"/>
    <cellStyle name="强调文字颜色 3 5" xfId="1048"/>
    <cellStyle name="强调文字颜色 3 6" xfId="1049"/>
    <cellStyle name="强调文字颜色 3 7" xfId="1050"/>
    <cellStyle name="强调文字颜色 3 8" xfId="1051"/>
    <cellStyle name="强调文字颜色 3 9" xfId="1052"/>
    <cellStyle name="强调文字颜色 4 10" xfId="1053"/>
    <cellStyle name="强调文字颜色 4 11" xfId="1054"/>
    <cellStyle name="强调文字颜色 4 2" xfId="1055"/>
    <cellStyle name="强调文字颜色 4 2 2" xfId="1056"/>
    <cellStyle name="强调文字颜色 4 2 3" xfId="1057"/>
    <cellStyle name="强调文字颜色 4 2 4" xfId="1058"/>
    <cellStyle name="强调文字颜色 4 2 5" xfId="1059"/>
    <cellStyle name="强调文字颜色 4 3" xfId="1060"/>
    <cellStyle name="强调文字颜色 4 4" xfId="1061"/>
    <cellStyle name="强调文字颜色 4 5" xfId="1062"/>
    <cellStyle name="强调文字颜色 4 6" xfId="1063"/>
    <cellStyle name="强调文字颜色 4 7" xfId="1064"/>
    <cellStyle name="强调文字颜色 4 8" xfId="1065"/>
    <cellStyle name="强调文字颜色 4 9" xfId="1066"/>
    <cellStyle name="强调文字颜色 5 10" xfId="1067"/>
    <cellStyle name="强调文字颜色 5 11" xfId="1068"/>
    <cellStyle name="强调文字颜色 5 2" xfId="1069"/>
    <cellStyle name="强调文字颜色 5 2 2" xfId="1070"/>
    <cellStyle name="强调文字颜色 5 2 3" xfId="1071"/>
    <cellStyle name="强调文字颜色 5 2 4" xfId="1072"/>
    <cellStyle name="强调文字颜色 5 2 5" xfId="1073"/>
    <cellStyle name="强调文字颜色 5 3" xfId="1074"/>
    <cellStyle name="强调文字颜色 5 4" xfId="1075"/>
    <cellStyle name="强调文字颜色 5 5" xfId="1076"/>
    <cellStyle name="强调文字颜色 5 6" xfId="1077"/>
    <cellStyle name="强调文字颜色 5 7" xfId="1078"/>
    <cellStyle name="强调文字颜色 5 8" xfId="1079"/>
    <cellStyle name="强调文字颜色 5 9" xfId="1080"/>
    <cellStyle name="强调文字颜色 6 10" xfId="1081"/>
    <cellStyle name="强调文字颜色 6 11" xfId="1082"/>
    <cellStyle name="强调文字颜色 6 2" xfId="1083"/>
    <cellStyle name="强调文字颜色 6 2 2" xfId="1084"/>
    <cellStyle name="强调文字颜色 6 2 3" xfId="1085"/>
    <cellStyle name="强调文字颜色 6 2 4" xfId="1086"/>
    <cellStyle name="强调文字颜色 6 2 5" xfId="1087"/>
    <cellStyle name="强调文字颜色 6 3" xfId="1088"/>
    <cellStyle name="强调文字颜色 6 4" xfId="1089"/>
    <cellStyle name="强调文字颜色 6 5" xfId="1090"/>
    <cellStyle name="强调文字颜色 6 6" xfId="1091"/>
    <cellStyle name="强调文字颜色 6 7" xfId="1092"/>
    <cellStyle name="强调文字颜色 6 8" xfId="1093"/>
    <cellStyle name="强调文字颜色 6 9" xfId="1094"/>
    <cellStyle name="适中 10" xfId="1095"/>
    <cellStyle name="适中 11" xfId="1096"/>
    <cellStyle name="适中 2" xfId="1097"/>
    <cellStyle name="适中 2 2" xfId="1098"/>
    <cellStyle name="适中 2 3" xfId="1099"/>
    <cellStyle name="适中 2 4" xfId="1100"/>
    <cellStyle name="适中 2 5" xfId="1101"/>
    <cellStyle name="适中 3" xfId="1102"/>
    <cellStyle name="适中 4" xfId="1103"/>
    <cellStyle name="适中 5" xfId="1104"/>
    <cellStyle name="适中 6" xfId="1105"/>
    <cellStyle name="适中 7" xfId="1106"/>
    <cellStyle name="适中 8" xfId="1107"/>
    <cellStyle name="适中 9" xfId="1108"/>
    <cellStyle name="输出 10" xfId="1109"/>
    <cellStyle name="输出 10 2" xfId="1110"/>
    <cellStyle name="输出 11" xfId="1111"/>
    <cellStyle name="输出 11 2" xfId="1112"/>
    <cellStyle name="输出 2" xfId="1113"/>
    <cellStyle name="输出 2 2" xfId="1114"/>
    <cellStyle name="输出 2 2 2" xfId="1115"/>
    <cellStyle name="输出 2 3" xfId="1116"/>
    <cellStyle name="输出 2 3 2" xfId="1117"/>
    <cellStyle name="输出 2 4" xfId="1118"/>
    <cellStyle name="输出 2 4 2" xfId="1119"/>
    <cellStyle name="输出 2 5" xfId="1120"/>
    <cellStyle name="输出 2 6" xfId="1121"/>
    <cellStyle name="输出 3" xfId="1122"/>
    <cellStyle name="输出 3 2" xfId="1123"/>
    <cellStyle name="输出 4" xfId="1124"/>
    <cellStyle name="输出 4 2" xfId="1125"/>
    <cellStyle name="输出 5" xfId="1126"/>
    <cellStyle name="输出 5 2" xfId="1127"/>
    <cellStyle name="输出 6" xfId="1128"/>
    <cellStyle name="输出 6 2" xfId="1129"/>
    <cellStyle name="输出 7" xfId="1130"/>
    <cellStyle name="输出 7 2" xfId="1131"/>
    <cellStyle name="输出 8" xfId="1132"/>
    <cellStyle name="输出 8 2" xfId="1133"/>
    <cellStyle name="输出 9" xfId="1134"/>
    <cellStyle name="输出 9 2" xfId="1135"/>
    <cellStyle name="输入 10" xfId="1136"/>
    <cellStyle name="输入 10 2" xfId="1137"/>
    <cellStyle name="输入 11" xfId="1138"/>
    <cellStyle name="输入 11 2" xfId="1139"/>
    <cellStyle name="输入 2" xfId="1140"/>
    <cellStyle name="输入 2 2" xfId="1141"/>
    <cellStyle name="输入 2 2 2" xfId="1142"/>
    <cellStyle name="输入 2 3" xfId="1143"/>
    <cellStyle name="输入 2 3 2" xfId="1144"/>
    <cellStyle name="输入 2 4" xfId="1145"/>
    <cellStyle name="输入 2 4 2" xfId="1146"/>
    <cellStyle name="输入 2 5" xfId="1147"/>
    <cellStyle name="输入 2 6" xfId="1148"/>
    <cellStyle name="输入 3" xfId="1149"/>
    <cellStyle name="输入 3 2" xfId="1150"/>
    <cellStyle name="输入 4" xfId="1151"/>
    <cellStyle name="输入 4 2" xfId="1152"/>
    <cellStyle name="输入 5" xfId="1153"/>
    <cellStyle name="输入 5 2" xfId="1154"/>
    <cellStyle name="输入 6" xfId="1155"/>
    <cellStyle name="输入 6 2" xfId="1156"/>
    <cellStyle name="输入 7" xfId="1157"/>
    <cellStyle name="输入 7 2" xfId="1158"/>
    <cellStyle name="输入 8" xfId="1159"/>
    <cellStyle name="输入 8 2" xfId="1160"/>
    <cellStyle name="输入 9" xfId="1161"/>
    <cellStyle name="输入 9 2" xfId="1162"/>
    <cellStyle name="样式 1" xfId="1163"/>
    <cellStyle name="样式 1 10" xfId="1164"/>
    <cellStyle name="样式 1 10 2" xfId="1165"/>
    <cellStyle name="样式 1 10 2 2" xfId="1166"/>
    <cellStyle name="样式 1 10 2 2 2" xfId="1167"/>
    <cellStyle name="样式 1 2" xfId="1168"/>
    <cellStyle name="样式 1 3" xfId="1169"/>
    <cellStyle name="注释 10" xfId="1170"/>
    <cellStyle name="注释 10 2" xfId="1171"/>
    <cellStyle name="注释 11" xfId="1172"/>
    <cellStyle name="注释 11 2" xfId="1173"/>
    <cellStyle name="注释 2" xfId="1174"/>
    <cellStyle name="注释 2 2" xfId="1175"/>
    <cellStyle name="注释 2 2 2" xfId="1176"/>
    <cellStyle name="注释 2 2 2 2" xfId="1177"/>
    <cellStyle name="注释 2 2 3" xfId="1178"/>
    <cellStyle name="注释 2 3" xfId="1179"/>
    <cellStyle name="注释 2 3 2" xfId="1180"/>
    <cellStyle name="注释 2 4" xfId="1181"/>
    <cellStyle name="注释 2 4 2" xfId="1182"/>
    <cellStyle name="注释 2 5" xfId="1183"/>
    <cellStyle name="注释 3" xfId="1184"/>
    <cellStyle name="注释 3 2" xfId="1185"/>
    <cellStyle name="注释 4" xfId="1186"/>
    <cellStyle name="注释 4 2" xfId="1187"/>
    <cellStyle name="注释 5" xfId="1188"/>
    <cellStyle name="注释 5 2" xfId="1189"/>
    <cellStyle name="注释 6" xfId="1190"/>
    <cellStyle name="注释 6 2" xfId="1191"/>
    <cellStyle name="注释 7" xfId="1192"/>
    <cellStyle name="注释 7 2" xfId="1193"/>
    <cellStyle name="注释 8" xfId="1194"/>
    <cellStyle name="注释 8 2" xfId="1195"/>
    <cellStyle name="注释 9" xfId="1196"/>
    <cellStyle name="注释 9 2" xfId="1197"/>
    <cellStyle name="BOM_Level_Below3 4" xfId="1198"/>
  </cellStyles>
  <dxfs count="1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ont>
        <color rgb="FFFF0000"/>
      </font>
      <fill>
        <patternFill patternType="solid">
          <bgColor theme="5" tint="0.399914548173467"/>
        </patternFill>
      </fill>
    </dxf>
    <dxf>
      <font>
        <b val="0"/>
        <i val="0"/>
        <color rgb="FFFF0000"/>
      </font>
      <fill>
        <patternFill patternType="solid">
          <bgColor theme="5" tint="0.599963377788629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5" Type="http://schemas.openxmlformats.org/officeDocument/2006/relationships/image" Target="../media/image55.emf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6.emf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5.emf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4.emf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3.emf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54.emf"/><Relationship Id="rId98" Type="http://schemas.openxmlformats.org/officeDocument/2006/relationships/image" Target="../media/image153.emf"/><Relationship Id="rId97" Type="http://schemas.openxmlformats.org/officeDocument/2006/relationships/image" Target="../media/image152.emf"/><Relationship Id="rId96" Type="http://schemas.openxmlformats.org/officeDocument/2006/relationships/image" Target="../media/image151.emf"/><Relationship Id="rId95" Type="http://schemas.openxmlformats.org/officeDocument/2006/relationships/image" Target="../media/image150.emf"/><Relationship Id="rId94" Type="http://schemas.openxmlformats.org/officeDocument/2006/relationships/image" Target="../media/image149.emf"/><Relationship Id="rId93" Type="http://schemas.openxmlformats.org/officeDocument/2006/relationships/image" Target="../media/image148.emf"/><Relationship Id="rId92" Type="http://schemas.openxmlformats.org/officeDocument/2006/relationships/image" Target="../media/image147.emf"/><Relationship Id="rId91" Type="http://schemas.openxmlformats.org/officeDocument/2006/relationships/image" Target="../media/image146.emf"/><Relationship Id="rId90" Type="http://schemas.openxmlformats.org/officeDocument/2006/relationships/image" Target="../media/image145.emf"/><Relationship Id="rId9" Type="http://schemas.openxmlformats.org/officeDocument/2006/relationships/image" Target="../media/image64.emf"/><Relationship Id="rId89" Type="http://schemas.openxmlformats.org/officeDocument/2006/relationships/image" Target="../media/image144.emf"/><Relationship Id="rId88" Type="http://schemas.openxmlformats.org/officeDocument/2006/relationships/image" Target="../media/image143.emf"/><Relationship Id="rId87" Type="http://schemas.openxmlformats.org/officeDocument/2006/relationships/image" Target="../media/image142.emf"/><Relationship Id="rId86" Type="http://schemas.openxmlformats.org/officeDocument/2006/relationships/image" Target="../media/image141.emf"/><Relationship Id="rId85" Type="http://schemas.openxmlformats.org/officeDocument/2006/relationships/image" Target="../media/image140.emf"/><Relationship Id="rId84" Type="http://schemas.openxmlformats.org/officeDocument/2006/relationships/image" Target="../media/image139.emf"/><Relationship Id="rId83" Type="http://schemas.openxmlformats.org/officeDocument/2006/relationships/image" Target="../media/image138.png"/><Relationship Id="rId82" Type="http://schemas.openxmlformats.org/officeDocument/2006/relationships/image" Target="../media/image137.png"/><Relationship Id="rId81" Type="http://schemas.openxmlformats.org/officeDocument/2006/relationships/image" Target="../media/image136.emf"/><Relationship Id="rId80" Type="http://schemas.openxmlformats.org/officeDocument/2006/relationships/image" Target="../media/image135.emf"/><Relationship Id="rId8" Type="http://schemas.openxmlformats.org/officeDocument/2006/relationships/image" Target="../media/image63.emf"/><Relationship Id="rId79" Type="http://schemas.openxmlformats.org/officeDocument/2006/relationships/image" Target="../media/image134.emf"/><Relationship Id="rId78" Type="http://schemas.openxmlformats.org/officeDocument/2006/relationships/image" Target="../media/image133.emf"/><Relationship Id="rId77" Type="http://schemas.openxmlformats.org/officeDocument/2006/relationships/image" Target="../media/image132.emf"/><Relationship Id="rId76" Type="http://schemas.openxmlformats.org/officeDocument/2006/relationships/image" Target="../media/image131.emf"/><Relationship Id="rId75" Type="http://schemas.openxmlformats.org/officeDocument/2006/relationships/image" Target="../media/image130.emf"/><Relationship Id="rId74" Type="http://schemas.openxmlformats.org/officeDocument/2006/relationships/image" Target="../media/image129.png"/><Relationship Id="rId73" Type="http://schemas.openxmlformats.org/officeDocument/2006/relationships/image" Target="../media/image128.png"/><Relationship Id="rId72" Type="http://schemas.openxmlformats.org/officeDocument/2006/relationships/image" Target="../media/image127.png"/><Relationship Id="rId71" Type="http://schemas.openxmlformats.org/officeDocument/2006/relationships/image" Target="../media/image126.emf"/><Relationship Id="rId70" Type="http://schemas.openxmlformats.org/officeDocument/2006/relationships/image" Target="../media/image125.emf"/><Relationship Id="rId7" Type="http://schemas.openxmlformats.org/officeDocument/2006/relationships/image" Target="../media/image62.emf"/><Relationship Id="rId69" Type="http://schemas.openxmlformats.org/officeDocument/2006/relationships/image" Target="../media/image124.emf"/><Relationship Id="rId68" Type="http://schemas.openxmlformats.org/officeDocument/2006/relationships/image" Target="../media/image123.emf"/><Relationship Id="rId67" Type="http://schemas.openxmlformats.org/officeDocument/2006/relationships/image" Target="../media/image122.emf"/><Relationship Id="rId66" Type="http://schemas.openxmlformats.org/officeDocument/2006/relationships/image" Target="../media/image121.emf"/><Relationship Id="rId65" Type="http://schemas.openxmlformats.org/officeDocument/2006/relationships/image" Target="../media/image120.emf"/><Relationship Id="rId64" Type="http://schemas.openxmlformats.org/officeDocument/2006/relationships/image" Target="../media/image119.emf"/><Relationship Id="rId63" Type="http://schemas.openxmlformats.org/officeDocument/2006/relationships/image" Target="../media/image118.emf"/><Relationship Id="rId62" Type="http://schemas.openxmlformats.org/officeDocument/2006/relationships/image" Target="../media/image117.emf"/><Relationship Id="rId61" Type="http://schemas.openxmlformats.org/officeDocument/2006/relationships/image" Target="../media/image116.emf"/><Relationship Id="rId60" Type="http://schemas.openxmlformats.org/officeDocument/2006/relationships/image" Target="../media/image115.emf"/><Relationship Id="rId6" Type="http://schemas.openxmlformats.org/officeDocument/2006/relationships/image" Target="../media/image61.emf"/><Relationship Id="rId59" Type="http://schemas.openxmlformats.org/officeDocument/2006/relationships/image" Target="../media/image114.emf"/><Relationship Id="rId58" Type="http://schemas.openxmlformats.org/officeDocument/2006/relationships/image" Target="../media/image113.emf"/><Relationship Id="rId57" Type="http://schemas.openxmlformats.org/officeDocument/2006/relationships/image" Target="../media/image112.png"/><Relationship Id="rId56" Type="http://schemas.openxmlformats.org/officeDocument/2006/relationships/image" Target="../media/image111.emf"/><Relationship Id="rId55" Type="http://schemas.openxmlformats.org/officeDocument/2006/relationships/image" Target="../media/image110.emf"/><Relationship Id="rId54" Type="http://schemas.openxmlformats.org/officeDocument/2006/relationships/image" Target="../media/image109.emf"/><Relationship Id="rId53" Type="http://schemas.openxmlformats.org/officeDocument/2006/relationships/image" Target="../media/image108.emf"/><Relationship Id="rId52" Type="http://schemas.openxmlformats.org/officeDocument/2006/relationships/image" Target="../media/image107.emf"/><Relationship Id="rId51" Type="http://schemas.openxmlformats.org/officeDocument/2006/relationships/image" Target="../media/image106.emf"/><Relationship Id="rId50" Type="http://schemas.openxmlformats.org/officeDocument/2006/relationships/image" Target="../media/image105.emf"/><Relationship Id="rId5" Type="http://schemas.openxmlformats.org/officeDocument/2006/relationships/image" Target="../media/image60.emf"/><Relationship Id="rId49" Type="http://schemas.openxmlformats.org/officeDocument/2006/relationships/image" Target="../media/image104.emf"/><Relationship Id="rId48" Type="http://schemas.openxmlformats.org/officeDocument/2006/relationships/image" Target="../media/image103.emf"/><Relationship Id="rId47" Type="http://schemas.openxmlformats.org/officeDocument/2006/relationships/image" Target="../media/image102.emf"/><Relationship Id="rId46" Type="http://schemas.openxmlformats.org/officeDocument/2006/relationships/image" Target="../media/image101.emf"/><Relationship Id="rId45" Type="http://schemas.openxmlformats.org/officeDocument/2006/relationships/image" Target="../media/image100.emf"/><Relationship Id="rId44" Type="http://schemas.openxmlformats.org/officeDocument/2006/relationships/image" Target="../media/image99.emf"/><Relationship Id="rId43" Type="http://schemas.openxmlformats.org/officeDocument/2006/relationships/image" Target="../media/image98.emf"/><Relationship Id="rId42" Type="http://schemas.openxmlformats.org/officeDocument/2006/relationships/image" Target="../media/image97.emf"/><Relationship Id="rId41" Type="http://schemas.openxmlformats.org/officeDocument/2006/relationships/image" Target="../media/image96.png"/><Relationship Id="rId40" Type="http://schemas.openxmlformats.org/officeDocument/2006/relationships/image" Target="../media/image95.png"/><Relationship Id="rId4" Type="http://schemas.openxmlformats.org/officeDocument/2006/relationships/image" Target="../media/image59.emf"/><Relationship Id="rId39" Type="http://schemas.openxmlformats.org/officeDocument/2006/relationships/image" Target="../media/image94.emf"/><Relationship Id="rId38" Type="http://schemas.openxmlformats.org/officeDocument/2006/relationships/image" Target="../media/image93.emf"/><Relationship Id="rId37" Type="http://schemas.openxmlformats.org/officeDocument/2006/relationships/image" Target="../media/image92.emf"/><Relationship Id="rId36" Type="http://schemas.openxmlformats.org/officeDocument/2006/relationships/image" Target="../media/image91.emf"/><Relationship Id="rId35" Type="http://schemas.openxmlformats.org/officeDocument/2006/relationships/image" Target="../media/image90.emf"/><Relationship Id="rId34" Type="http://schemas.openxmlformats.org/officeDocument/2006/relationships/image" Target="../media/image89.png"/><Relationship Id="rId33" Type="http://schemas.openxmlformats.org/officeDocument/2006/relationships/image" Target="../media/image88.emf"/><Relationship Id="rId32" Type="http://schemas.openxmlformats.org/officeDocument/2006/relationships/image" Target="../media/image87.emf"/><Relationship Id="rId31" Type="http://schemas.openxmlformats.org/officeDocument/2006/relationships/image" Target="../media/image86.emf"/><Relationship Id="rId30" Type="http://schemas.openxmlformats.org/officeDocument/2006/relationships/image" Target="../media/image85.emf"/><Relationship Id="rId3" Type="http://schemas.openxmlformats.org/officeDocument/2006/relationships/image" Target="../media/image58.emf"/><Relationship Id="rId29" Type="http://schemas.openxmlformats.org/officeDocument/2006/relationships/image" Target="../media/image84.emf"/><Relationship Id="rId28" Type="http://schemas.openxmlformats.org/officeDocument/2006/relationships/image" Target="../media/image83.emf"/><Relationship Id="rId27" Type="http://schemas.openxmlformats.org/officeDocument/2006/relationships/image" Target="../media/image82.emf"/><Relationship Id="rId26" Type="http://schemas.openxmlformats.org/officeDocument/2006/relationships/image" Target="../media/image81.emf"/><Relationship Id="rId25" Type="http://schemas.openxmlformats.org/officeDocument/2006/relationships/image" Target="../media/image80.emf"/><Relationship Id="rId24" Type="http://schemas.openxmlformats.org/officeDocument/2006/relationships/image" Target="../media/image79.emf"/><Relationship Id="rId23" Type="http://schemas.openxmlformats.org/officeDocument/2006/relationships/image" Target="../media/image78.emf"/><Relationship Id="rId22" Type="http://schemas.openxmlformats.org/officeDocument/2006/relationships/image" Target="../media/image77.emf"/><Relationship Id="rId21" Type="http://schemas.openxmlformats.org/officeDocument/2006/relationships/image" Target="../media/image76.emf"/><Relationship Id="rId20" Type="http://schemas.openxmlformats.org/officeDocument/2006/relationships/image" Target="../media/image75.emf"/><Relationship Id="rId2" Type="http://schemas.openxmlformats.org/officeDocument/2006/relationships/image" Target="../media/image57.png"/><Relationship Id="rId19" Type="http://schemas.openxmlformats.org/officeDocument/2006/relationships/image" Target="../media/image74.emf"/><Relationship Id="rId18" Type="http://schemas.openxmlformats.org/officeDocument/2006/relationships/image" Target="../media/image73.emf"/><Relationship Id="rId17" Type="http://schemas.openxmlformats.org/officeDocument/2006/relationships/image" Target="../media/image72.emf"/><Relationship Id="rId16" Type="http://schemas.openxmlformats.org/officeDocument/2006/relationships/image" Target="../media/image71.emf"/><Relationship Id="rId15" Type="http://schemas.openxmlformats.org/officeDocument/2006/relationships/image" Target="../media/image70.emf"/><Relationship Id="rId14" Type="http://schemas.openxmlformats.org/officeDocument/2006/relationships/image" Target="../media/image69.emf"/><Relationship Id="rId132" Type="http://schemas.openxmlformats.org/officeDocument/2006/relationships/image" Target="../media/image187.png"/><Relationship Id="rId131" Type="http://schemas.openxmlformats.org/officeDocument/2006/relationships/image" Target="../media/image186.emf"/><Relationship Id="rId130" Type="http://schemas.openxmlformats.org/officeDocument/2006/relationships/image" Target="../media/image185.emf"/><Relationship Id="rId13" Type="http://schemas.openxmlformats.org/officeDocument/2006/relationships/image" Target="../media/image68.emf"/><Relationship Id="rId129" Type="http://schemas.openxmlformats.org/officeDocument/2006/relationships/image" Target="../media/image184.wmf"/><Relationship Id="rId128" Type="http://schemas.openxmlformats.org/officeDocument/2006/relationships/image" Target="../media/image183.emf"/><Relationship Id="rId127" Type="http://schemas.openxmlformats.org/officeDocument/2006/relationships/image" Target="../media/image182.emf"/><Relationship Id="rId126" Type="http://schemas.openxmlformats.org/officeDocument/2006/relationships/image" Target="../media/image181.emf"/><Relationship Id="rId125" Type="http://schemas.openxmlformats.org/officeDocument/2006/relationships/image" Target="../media/image180.emf"/><Relationship Id="rId124" Type="http://schemas.openxmlformats.org/officeDocument/2006/relationships/image" Target="../media/image179.emf"/><Relationship Id="rId123" Type="http://schemas.openxmlformats.org/officeDocument/2006/relationships/image" Target="../media/image178.png"/><Relationship Id="rId122" Type="http://schemas.openxmlformats.org/officeDocument/2006/relationships/image" Target="../media/image177.emf"/><Relationship Id="rId121" Type="http://schemas.openxmlformats.org/officeDocument/2006/relationships/image" Target="../media/image176.emf"/><Relationship Id="rId120" Type="http://schemas.openxmlformats.org/officeDocument/2006/relationships/image" Target="../media/image175.emf"/><Relationship Id="rId12" Type="http://schemas.openxmlformats.org/officeDocument/2006/relationships/image" Target="../media/image67.emf"/><Relationship Id="rId119" Type="http://schemas.openxmlformats.org/officeDocument/2006/relationships/image" Target="../media/image174.emf"/><Relationship Id="rId118" Type="http://schemas.openxmlformats.org/officeDocument/2006/relationships/image" Target="../media/image173.emf"/><Relationship Id="rId117" Type="http://schemas.openxmlformats.org/officeDocument/2006/relationships/image" Target="../media/image172.emf"/><Relationship Id="rId116" Type="http://schemas.openxmlformats.org/officeDocument/2006/relationships/image" Target="../media/image171.emf"/><Relationship Id="rId115" Type="http://schemas.openxmlformats.org/officeDocument/2006/relationships/image" Target="../media/image170.emf"/><Relationship Id="rId114" Type="http://schemas.openxmlformats.org/officeDocument/2006/relationships/image" Target="../media/image169.emf"/><Relationship Id="rId113" Type="http://schemas.openxmlformats.org/officeDocument/2006/relationships/image" Target="../media/image168.emf"/><Relationship Id="rId112" Type="http://schemas.openxmlformats.org/officeDocument/2006/relationships/image" Target="../media/image167.emf"/><Relationship Id="rId111" Type="http://schemas.openxmlformats.org/officeDocument/2006/relationships/image" Target="../media/image166.emf"/><Relationship Id="rId110" Type="http://schemas.openxmlformats.org/officeDocument/2006/relationships/image" Target="../media/image165.emf"/><Relationship Id="rId11" Type="http://schemas.openxmlformats.org/officeDocument/2006/relationships/image" Target="../media/image66.png"/><Relationship Id="rId109" Type="http://schemas.openxmlformats.org/officeDocument/2006/relationships/image" Target="../media/image164.emf"/><Relationship Id="rId108" Type="http://schemas.openxmlformats.org/officeDocument/2006/relationships/image" Target="../media/image163.emf"/><Relationship Id="rId107" Type="http://schemas.openxmlformats.org/officeDocument/2006/relationships/image" Target="../media/image162.emf"/><Relationship Id="rId106" Type="http://schemas.openxmlformats.org/officeDocument/2006/relationships/image" Target="../media/image161.emf"/><Relationship Id="rId105" Type="http://schemas.openxmlformats.org/officeDocument/2006/relationships/image" Target="../media/image160.emf"/><Relationship Id="rId104" Type="http://schemas.openxmlformats.org/officeDocument/2006/relationships/image" Target="../media/image159.emf"/><Relationship Id="rId103" Type="http://schemas.openxmlformats.org/officeDocument/2006/relationships/image" Target="../media/image158.emf"/><Relationship Id="rId102" Type="http://schemas.openxmlformats.org/officeDocument/2006/relationships/image" Target="../media/image157.emf"/><Relationship Id="rId101" Type="http://schemas.openxmlformats.org/officeDocument/2006/relationships/image" Target="../media/image156.emf"/><Relationship Id="rId100" Type="http://schemas.openxmlformats.org/officeDocument/2006/relationships/image" Target="../media/image155.emf"/><Relationship Id="rId10" Type="http://schemas.openxmlformats.org/officeDocument/2006/relationships/image" Target="../media/image65.emf"/><Relationship Id="rId1" Type="http://schemas.openxmlformats.org/officeDocument/2006/relationships/image" Target="../media/image56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6.jpeg"/><Relationship Id="rId8" Type="http://schemas.openxmlformats.org/officeDocument/2006/relationships/image" Target="../media/image195.emf"/><Relationship Id="rId7" Type="http://schemas.openxmlformats.org/officeDocument/2006/relationships/image" Target="../media/image194.emf"/><Relationship Id="rId6" Type="http://schemas.openxmlformats.org/officeDocument/2006/relationships/image" Target="../media/image193.jpeg"/><Relationship Id="rId5" Type="http://schemas.openxmlformats.org/officeDocument/2006/relationships/image" Target="../media/image192.emf"/><Relationship Id="rId4" Type="http://schemas.openxmlformats.org/officeDocument/2006/relationships/image" Target="../media/image191.emf"/><Relationship Id="rId3" Type="http://schemas.openxmlformats.org/officeDocument/2006/relationships/image" Target="../media/image190.emf"/><Relationship Id="rId2" Type="http://schemas.openxmlformats.org/officeDocument/2006/relationships/image" Target="../media/image189.emf"/><Relationship Id="rId17" Type="http://schemas.openxmlformats.org/officeDocument/2006/relationships/image" Target="../media/image204.png"/><Relationship Id="rId16" Type="http://schemas.openxmlformats.org/officeDocument/2006/relationships/image" Target="../media/image203.jpeg"/><Relationship Id="rId15" Type="http://schemas.openxmlformats.org/officeDocument/2006/relationships/image" Target="../media/image202.png"/><Relationship Id="rId14" Type="http://schemas.openxmlformats.org/officeDocument/2006/relationships/image" Target="../media/image201.emf"/><Relationship Id="rId13" Type="http://schemas.openxmlformats.org/officeDocument/2006/relationships/image" Target="../media/image200.emf"/><Relationship Id="rId12" Type="http://schemas.openxmlformats.org/officeDocument/2006/relationships/image" Target="../media/image199.emf"/><Relationship Id="rId11" Type="http://schemas.openxmlformats.org/officeDocument/2006/relationships/image" Target="../media/image198.emf"/><Relationship Id="rId10" Type="http://schemas.openxmlformats.org/officeDocument/2006/relationships/image" Target="../media/image197.emf"/><Relationship Id="rId1" Type="http://schemas.openxmlformats.org/officeDocument/2006/relationships/image" Target="../media/image188.emf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213.emf"/><Relationship Id="rId8" Type="http://schemas.openxmlformats.org/officeDocument/2006/relationships/image" Target="../media/image212.emf"/><Relationship Id="rId7" Type="http://schemas.openxmlformats.org/officeDocument/2006/relationships/image" Target="../media/image211.png"/><Relationship Id="rId6" Type="http://schemas.openxmlformats.org/officeDocument/2006/relationships/image" Target="../media/image210.png"/><Relationship Id="rId5" Type="http://schemas.openxmlformats.org/officeDocument/2006/relationships/image" Target="../media/image209.emf"/><Relationship Id="rId4" Type="http://schemas.openxmlformats.org/officeDocument/2006/relationships/image" Target="../media/image208.png"/><Relationship Id="rId3" Type="http://schemas.openxmlformats.org/officeDocument/2006/relationships/image" Target="../media/image207.emf"/><Relationship Id="rId2" Type="http://schemas.openxmlformats.org/officeDocument/2006/relationships/image" Target="../media/image206.jpeg"/><Relationship Id="rId19" Type="http://schemas.openxmlformats.org/officeDocument/2006/relationships/image" Target="../media/image222.png"/><Relationship Id="rId18" Type="http://schemas.openxmlformats.org/officeDocument/2006/relationships/image" Target="../media/image221.png"/><Relationship Id="rId17" Type="http://schemas.openxmlformats.org/officeDocument/2006/relationships/image" Target="../media/image220.png"/><Relationship Id="rId16" Type="http://schemas.openxmlformats.org/officeDocument/2006/relationships/image" Target="../media/image219.emf"/><Relationship Id="rId15" Type="http://schemas.openxmlformats.org/officeDocument/2006/relationships/image" Target="../media/image218.emf"/><Relationship Id="rId14" Type="http://schemas.openxmlformats.org/officeDocument/2006/relationships/image" Target="../media/image217.emf"/><Relationship Id="rId13" Type="http://schemas.openxmlformats.org/officeDocument/2006/relationships/image" Target="../media/image216.emf"/><Relationship Id="rId12" Type="http://schemas.openxmlformats.org/officeDocument/2006/relationships/image" Target="../media/image215.emf"/><Relationship Id="rId11" Type="http://schemas.openxmlformats.org/officeDocument/2006/relationships/image" Target="../media/image94.emf"/><Relationship Id="rId10" Type="http://schemas.openxmlformats.org/officeDocument/2006/relationships/image" Target="../media/image214.emf"/><Relationship Id="rId1" Type="http://schemas.openxmlformats.org/officeDocument/2006/relationships/image" Target="../media/image205.jpe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228.emf"/><Relationship Id="rId5" Type="http://schemas.openxmlformats.org/officeDocument/2006/relationships/image" Target="../media/image227.emf"/><Relationship Id="rId4" Type="http://schemas.openxmlformats.org/officeDocument/2006/relationships/image" Target="../media/image226.emf"/><Relationship Id="rId3" Type="http://schemas.openxmlformats.org/officeDocument/2006/relationships/image" Target="../media/image225.emf"/><Relationship Id="rId2" Type="http://schemas.openxmlformats.org/officeDocument/2006/relationships/image" Target="../media/image224.emf"/><Relationship Id="rId1" Type="http://schemas.openxmlformats.org/officeDocument/2006/relationships/image" Target="../media/image223.emf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7.jpeg"/><Relationship Id="rId8" Type="http://schemas.openxmlformats.org/officeDocument/2006/relationships/image" Target="../media/image236.png"/><Relationship Id="rId7" Type="http://schemas.openxmlformats.org/officeDocument/2006/relationships/image" Target="../media/image235.jpeg"/><Relationship Id="rId6" Type="http://schemas.openxmlformats.org/officeDocument/2006/relationships/image" Target="../media/image234.jpeg"/><Relationship Id="rId5" Type="http://schemas.openxmlformats.org/officeDocument/2006/relationships/image" Target="../media/image233.jpeg"/><Relationship Id="rId4" Type="http://schemas.openxmlformats.org/officeDocument/2006/relationships/image" Target="../media/image232.emf"/><Relationship Id="rId3" Type="http://schemas.openxmlformats.org/officeDocument/2006/relationships/image" Target="../media/image231.jpeg"/><Relationship Id="rId20" Type="http://schemas.openxmlformats.org/officeDocument/2006/relationships/image" Target="../media/image248.jpeg"/><Relationship Id="rId2" Type="http://schemas.openxmlformats.org/officeDocument/2006/relationships/image" Target="../media/image230.png"/><Relationship Id="rId19" Type="http://schemas.openxmlformats.org/officeDocument/2006/relationships/image" Target="../media/image247.png"/><Relationship Id="rId18" Type="http://schemas.openxmlformats.org/officeDocument/2006/relationships/image" Target="../media/image246.jpeg"/><Relationship Id="rId17" Type="http://schemas.openxmlformats.org/officeDocument/2006/relationships/image" Target="../media/image245.emf"/><Relationship Id="rId16" Type="http://schemas.openxmlformats.org/officeDocument/2006/relationships/image" Target="../media/image244.emf"/><Relationship Id="rId15" Type="http://schemas.openxmlformats.org/officeDocument/2006/relationships/image" Target="../media/image243.png"/><Relationship Id="rId14" Type="http://schemas.openxmlformats.org/officeDocument/2006/relationships/image" Target="../media/image242.emf"/><Relationship Id="rId13" Type="http://schemas.openxmlformats.org/officeDocument/2006/relationships/image" Target="../media/image241.jpeg"/><Relationship Id="rId12" Type="http://schemas.openxmlformats.org/officeDocument/2006/relationships/image" Target="../media/image240.jpeg"/><Relationship Id="rId11" Type="http://schemas.openxmlformats.org/officeDocument/2006/relationships/image" Target="../media/image239.jpeg"/><Relationship Id="rId10" Type="http://schemas.openxmlformats.org/officeDocument/2006/relationships/image" Target="../media/image238.jpeg"/><Relationship Id="rId1" Type="http://schemas.openxmlformats.org/officeDocument/2006/relationships/image" Target="../media/image229.jpeg"/></Relationships>
</file>

<file path=xl/drawings/_rels/drawing8.xml.rels><?xml version="1.0" encoding="UTF-8" standalone="yes"?>
<Relationships xmlns="http://schemas.openxmlformats.org/package/2006/relationships"><Relationship Id="rId6" Type="http://schemas.openxmlformats.org/officeDocument/2006/relationships/image" Target="../media/image254.png"/><Relationship Id="rId5" Type="http://schemas.openxmlformats.org/officeDocument/2006/relationships/image" Target="../media/image253.emf"/><Relationship Id="rId4" Type="http://schemas.openxmlformats.org/officeDocument/2006/relationships/image" Target="../media/image252.emf"/><Relationship Id="rId3" Type="http://schemas.openxmlformats.org/officeDocument/2006/relationships/image" Target="../media/image251.emf"/><Relationship Id="rId2" Type="http://schemas.openxmlformats.org/officeDocument/2006/relationships/image" Target="../media/image250.emf"/><Relationship Id="rId1" Type="http://schemas.openxmlformats.org/officeDocument/2006/relationships/image" Target="../media/image24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68035</xdr:colOff>
      <xdr:row>5</xdr:row>
      <xdr:rowOff>612322</xdr:rowOff>
    </xdr:from>
    <xdr:to>
      <xdr:col>2</xdr:col>
      <xdr:colOff>0</xdr:colOff>
      <xdr:row>9</xdr:row>
      <xdr:rowOff>408216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45" y="2726690"/>
          <a:ext cx="2071370" cy="2843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123825</xdr:colOff>
      <xdr:row>27</xdr:row>
      <xdr:rowOff>38100</xdr:rowOff>
    </xdr:from>
    <xdr:to>
      <xdr:col>9</xdr:col>
      <xdr:colOff>542925</xdr:colOff>
      <xdr:row>27</xdr:row>
      <xdr:rowOff>285750</xdr:rowOff>
    </xdr:to>
    <xdr:sp>
      <xdr:nvSpPr>
        <xdr:cNvPr id="14" name="Picture 8"/>
        <xdr:cNvSpPr>
          <a:spLocks noChangeAspect="1" noChangeArrowheads="1"/>
        </xdr:cNvSpPr>
      </xdr:nvSpPr>
      <xdr:spPr>
        <a:xfrm>
          <a:off x="4810760" y="5943600"/>
          <a:ext cx="3911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28</xdr:row>
      <xdr:rowOff>66675</xdr:rowOff>
    </xdr:from>
    <xdr:to>
      <xdr:col>9</xdr:col>
      <xdr:colOff>495300</xdr:colOff>
      <xdr:row>28</xdr:row>
      <xdr:rowOff>304800</xdr:rowOff>
    </xdr:to>
    <xdr:sp>
      <xdr:nvSpPr>
        <xdr:cNvPr id="16" name="Picture 9"/>
        <xdr:cNvSpPr>
          <a:spLocks noChangeAspect="1" noChangeArrowheads="1"/>
        </xdr:cNvSpPr>
      </xdr:nvSpPr>
      <xdr:spPr>
        <a:xfrm>
          <a:off x="4791710" y="626745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33</xdr:row>
      <xdr:rowOff>66675</xdr:rowOff>
    </xdr:from>
    <xdr:to>
      <xdr:col>9</xdr:col>
      <xdr:colOff>514350</xdr:colOff>
      <xdr:row>33</xdr:row>
      <xdr:rowOff>314325</xdr:rowOff>
    </xdr:to>
    <xdr:sp>
      <xdr:nvSpPr>
        <xdr:cNvPr id="22" name="Picture 63"/>
        <xdr:cNvSpPr>
          <a:spLocks noChangeAspect="1" noChangeArrowheads="1"/>
        </xdr:cNvSpPr>
      </xdr:nvSpPr>
      <xdr:spPr>
        <a:xfrm>
          <a:off x="4763135" y="7743825"/>
          <a:ext cx="438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161925</xdr:colOff>
      <xdr:row>31</xdr:row>
      <xdr:rowOff>28575</xdr:rowOff>
    </xdr:from>
    <xdr:to>
      <xdr:col>9</xdr:col>
      <xdr:colOff>495300</xdr:colOff>
      <xdr:row>31</xdr:row>
      <xdr:rowOff>295275</xdr:rowOff>
    </xdr:to>
    <xdr:sp>
      <xdr:nvSpPr>
        <xdr:cNvPr id="25" name="Picture 64"/>
        <xdr:cNvSpPr>
          <a:spLocks noChangeAspect="1" noChangeArrowheads="1"/>
        </xdr:cNvSpPr>
      </xdr:nvSpPr>
      <xdr:spPr>
        <a:xfrm>
          <a:off x="4848860" y="7115175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29</xdr:row>
      <xdr:rowOff>38100</xdr:rowOff>
    </xdr:from>
    <xdr:to>
      <xdr:col>9</xdr:col>
      <xdr:colOff>457200</xdr:colOff>
      <xdr:row>29</xdr:row>
      <xdr:rowOff>304800</xdr:rowOff>
    </xdr:to>
    <xdr:sp>
      <xdr:nvSpPr>
        <xdr:cNvPr id="32" name="图片 47"/>
        <xdr:cNvSpPr>
          <a:spLocks noChangeAspect="1" noChangeArrowheads="1"/>
        </xdr:cNvSpPr>
      </xdr:nvSpPr>
      <xdr:spPr>
        <a:xfrm>
          <a:off x="4867910" y="653415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142875</xdr:colOff>
      <xdr:row>30</xdr:row>
      <xdr:rowOff>66675</xdr:rowOff>
    </xdr:from>
    <xdr:to>
      <xdr:col>9</xdr:col>
      <xdr:colOff>504825</xdr:colOff>
      <xdr:row>30</xdr:row>
      <xdr:rowOff>314325</xdr:rowOff>
    </xdr:to>
    <xdr:sp>
      <xdr:nvSpPr>
        <xdr:cNvPr id="35" name="图片 48"/>
        <xdr:cNvSpPr>
          <a:spLocks noChangeAspect="1" noChangeArrowheads="1"/>
        </xdr:cNvSpPr>
      </xdr:nvSpPr>
      <xdr:spPr>
        <a:xfrm>
          <a:off x="4829810" y="68580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</xdr:colOff>
      <xdr:row>32</xdr:row>
      <xdr:rowOff>47625</xdr:rowOff>
    </xdr:from>
    <xdr:to>
      <xdr:col>9</xdr:col>
      <xdr:colOff>561975</xdr:colOff>
      <xdr:row>32</xdr:row>
      <xdr:rowOff>304800</xdr:rowOff>
    </xdr:to>
    <xdr:sp>
      <xdr:nvSpPr>
        <xdr:cNvPr id="36" name="图片 49"/>
        <xdr:cNvSpPr>
          <a:spLocks noChangeAspect="1" noChangeArrowheads="1"/>
        </xdr:cNvSpPr>
      </xdr:nvSpPr>
      <xdr:spPr>
        <a:xfrm>
          <a:off x="4753610" y="7429500"/>
          <a:ext cx="44831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34</xdr:row>
      <xdr:rowOff>47625</xdr:rowOff>
    </xdr:from>
    <xdr:to>
      <xdr:col>9</xdr:col>
      <xdr:colOff>457200</xdr:colOff>
      <xdr:row>34</xdr:row>
      <xdr:rowOff>304800</xdr:rowOff>
    </xdr:to>
    <xdr:sp>
      <xdr:nvSpPr>
        <xdr:cNvPr id="37" name="图片 50"/>
        <xdr:cNvSpPr>
          <a:spLocks noChangeAspect="1" noChangeArrowheads="1"/>
        </xdr:cNvSpPr>
      </xdr:nvSpPr>
      <xdr:spPr>
        <a:xfrm>
          <a:off x="4867910" y="8020050"/>
          <a:ext cx="2762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171450</xdr:colOff>
      <xdr:row>35</xdr:row>
      <xdr:rowOff>38100</xdr:rowOff>
    </xdr:from>
    <xdr:to>
      <xdr:col>9</xdr:col>
      <xdr:colOff>514350</xdr:colOff>
      <xdr:row>35</xdr:row>
      <xdr:rowOff>285750</xdr:rowOff>
    </xdr:to>
    <xdr:sp>
      <xdr:nvSpPr>
        <xdr:cNvPr id="38" name="图片 51"/>
        <xdr:cNvSpPr>
          <a:spLocks noChangeAspect="1" noChangeArrowheads="1"/>
        </xdr:cNvSpPr>
      </xdr:nvSpPr>
      <xdr:spPr>
        <a:xfrm>
          <a:off x="4858385" y="830580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104775</xdr:colOff>
      <xdr:row>27</xdr:row>
      <xdr:rowOff>123825</xdr:rowOff>
    </xdr:from>
    <xdr:to>
      <xdr:col>9</xdr:col>
      <xdr:colOff>495300</xdr:colOff>
      <xdr:row>27</xdr:row>
      <xdr:rowOff>352425</xdr:rowOff>
    </xdr:to>
    <xdr:pic>
      <xdr:nvPicPr>
        <xdr:cNvPr id="40" name="Picture 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710" y="6029325"/>
          <a:ext cx="390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133350</xdr:colOff>
      <xdr:row>28</xdr:row>
      <xdr:rowOff>142875</xdr:rowOff>
    </xdr:from>
    <xdr:to>
      <xdr:col>9</xdr:col>
      <xdr:colOff>552450</xdr:colOff>
      <xdr:row>28</xdr:row>
      <xdr:rowOff>390525</xdr:rowOff>
    </xdr:to>
    <xdr:pic>
      <xdr:nvPicPr>
        <xdr:cNvPr id="41" name="Picture 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285" y="6343650"/>
          <a:ext cx="38163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133350</xdr:colOff>
      <xdr:row>29</xdr:row>
      <xdr:rowOff>104775</xdr:rowOff>
    </xdr:from>
    <xdr:to>
      <xdr:col>9</xdr:col>
      <xdr:colOff>523875</xdr:colOff>
      <xdr:row>29</xdr:row>
      <xdr:rowOff>342900</xdr:rowOff>
    </xdr:to>
    <xdr:pic>
      <xdr:nvPicPr>
        <xdr:cNvPr id="42" name="Picture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285" y="6600825"/>
          <a:ext cx="38163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133350</xdr:colOff>
      <xdr:row>34</xdr:row>
      <xdr:rowOff>85725</xdr:rowOff>
    </xdr:from>
    <xdr:to>
      <xdr:col>9</xdr:col>
      <xdr:colOff>571500</xdr:colOff>
      <xdr:row>34</xdr:row>
      <xdr:rowOff>333375</xdr:rowOff>
    </xdr:to>
    <xdr:pic>
      <xdr:nvPicPr>
        <xdr:cNvPr id="43" name="Picture 63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285" y="8058150"/>
          <a:ext cx="38163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32</xdr:row>
      <xdr:rowOff>19050</xdr:rowOff>
    </xdr:from>
    <xdr:to>
      <xdr:col>9</xdr:col>
      <xdr:colOff>495300</xdr:colOff>
      <xdr:row>32</xdr:row>
      <xdr:rowOff>285750</xdr:rowOff>
    </xdr:to>
    <xdr:pic>
      <xdr:nvPicPr>
        <xdr:cNvPr id="44" name="Picture 6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860" y="7400925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30</xdr:row>
      <xdr:rowOff>85725</xdr:rowOff>
    </xdr:from>
    <xdr:to>
      <xdr:col>9</xdr:col>
      <xdr:colOff>457200</xdr:colOff>
      <xdr:row>30</xdr:row>
      <xdr:rowOff>352425</xdr:rowOff>
    </xdr:to>
    <xdr:pic>
      <xdr:nvPicPr>
        <xdr:cNvPr id="45" name="图片 4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910" y="6877050"/>
          <a:ext cx="2762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142875</xdr:colOff>
      <xdr:row>31</xdr:row>
      <xdr:rowOff>57150</xdr:rowOff>
    </xdr:from>
    <xdr:to>
      <xdr:col>9</xdr:col>
      <xdr:colOff>504825</xdr:colOff>
      <xdr:row>31</xdr:row>
      <xdr:rowOff>304800</xdr:rowOff>
    </xdr:to>
    <xdr:pic>
      <xdr:nvPicPr>
        <xdr:cNvPr id="46" name="图片 4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810" y="7143750"/>
          <a:ext cx="361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33</xdr:row>
      <xdr:rowOff>38100</xdr:rowOff>
    </xdr:from>
    <xdr:to>
      <xdr:col>9</xdr:col>
      <xdr:colOff>561975</xdr:colOff>
      <xdr:row>33</xdr:row>
      <xdr:rowOff>295275</xdr:rowOff>
    </xdr:to>
    <xdr:pic>
      <xdr:nvPicPr>
        <xdr:cNvPr id="47" name="图片 4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610" y="7715250"/>
          <a:ext cx="44831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35</xdr:row>
      <xdr:rowOff>38100</xdr:rowOff>
    </xdr:from>
    <xdr:to>
      <xdr:col>9</xdr:col>
      <xdr:colOff>457200</xdr:colOff>
      <xdr:row>35</xdr:row>
      <xdr:rowOff>295275</xdr:rowOff>
    </xdr:to>
    <xdr:pic>
      <xdr:nvPicPr>
        <xdr:cNvPr id="48" name="图片 5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910" y="83058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137948</xdr:colOff>
      <xdr:row>9</xdr:row>
      <xdr:rowOff>26276</xdr:rowOff>
    </xdr:from>
    <xdr:to>
      <xdr:col>9</xdr:col>
      <xdr:colOff>335017</xdr:colOff>
      <xdr:row>9</xdr:row>
      <xdr:rowOff>279170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824730" y="616585"/>
          <a:ext cx="196850" cy="252730"/>
        </a:xfrm>
        <a:prstGeom prst="rect">
          <a:avLst/>
        </a:prstGeom>
      </xdr:spPr>
    </xdr:pic>
    <xdr:clientData/>
  </xdr:twoCellAnchor>
  <xdr:twoCellAnchor>
    <xdr:from>
      <xdr:col>9</xdr:col>
      <xdr:colOff>124831</xdr:colOff>
      <xdr:row>52</xdr:row>
      <xdr:rowOff>52552</xdr:rowOff>
    </xdr:from>
    <xdr:to>
      <xdr:col>9</xdr:col>
      <xdr:colOff>358739</xdr:colOff>
      <xdr:row>52</xdr:row>
      <xdr:rowOff>249621</xdr:rowOff>
    </xdr:to>
    <xdr:pic>
      <xdr:nvPicPr>
        <xdr:cNvPr id="56" name="图片 5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811395" y="13339445"/>
          <a:ext cx="233680" cy="197485"/>
        </a:xfrm>
        <a:prstGeom prst="rect">
          <a:avLst/>
        </a:prstGeom>
      </xdr:spPr>
    </xdr:pic>
    <xdr:clientData/>
  </xdr:twoCellAnchor>
  <xdr:twoCellAnchor>
    <xdr:from>
      <xdr:col>9</xdr:col>
      <xdr:colOff>105103</xdr:colOff>
      <xdr:row>59</xdr:row>
      <xdr:rowOff>41166</xdr:rowOff>
    </xdr:from>
    <xdr:to>
      <xdr:col>9</xdr:col>
      <xdr:colOff>425956</xdr:colOff>
      <xdr:row>59</xdr:row>
      <xdr:rowOff>269328</xdr:rowOff>
    </xdr:to>
    <xdr:pic>
      <xdr:nvPicPr>
        <xdr:cNvPr id="69" name="图片 6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91710" y="15394940"/>
          <a:ext cx="320675" cy="228600"/>
        </a:xfrm>
        <a:prstGeom prst="rect">
          <a:avLst/>
        </a:prstGeom>
      </xdr:spPr>
    </xdr:pic>
    <xdr:clientData/>
  </xdr:twoCellAnchor>
  <xdr:twoCellAnchor>
    <xdr:from>
      <xdr:col>9</xdr:col>
      <xdr:colOff>151084</xdr:colOff>
      <xdr:row>60</xdr:row>
      <xdr:rowOff>74024</xdr:rowOff>
    </xdr:from>
    <xdr:to>
      <xdr:col>9</xdr:col>
      <xdr:colOff>382191</xdr:colOff>
      <xdr:row>60</xdr:row>
      <xdr:rowOff>263433</xdr:rowOff>
    </xdr:to>
    <xdr:pic>
      <xdr:nvPicPr>
        <xdr:cNvPr id="74" name="图片 7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37430" y="15723235"/>
          <a:ext cx="231140" cy="189230"/>
        </a:xfrm>
        <a:prstGeom prst="rect">
          <a:avLst/>
        </a:prstGeom>
      </xdr:spPr>
    </xdr:pic>
    <xdr:clientData/>
  </xdr:twoCellAnchor>
  <xdr:twoCellAnchor>
    <xdr:from>
      <xdr:col>9</xdr:col>
      <xdr:colOff>183929</xdr:colOff>
      <xdr:row>56</xdr:row>
      <xdr:rowOff>23483</xdr:rowOff>
    </xdr:from>
    <xdr:to>
      <xdr:col>9</xdr:col>
      <xdr:colOff>292386</xdr:colOff>
      <xdr:row>56</xdr:row>
      <xdr:rowOff>283482</xdr:rowOff>
    </xdr:to>
    <xdr:pic>
      <xdr:nvPicPr>
        <xdr:cNvPr id="109" name="图片 10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870450" y="14491335"/>
          <a:ext cx="108585" cy="260350"/>
        </a:xfrm>
        <a:prstGeom prst="rect">
          <a:avLst/>
        </a:prstGeom>
      </xdr:spPr>
    </xdr:pic>
    <xdr:clientData/>
  </xdr:twoCellAnchor>
  <xdr:twoCellAnchor>
    <xdr:from>
      <xdr:col>9</xdr:col>
      <xdr:colOff>138513</xdr:colOff>
      <xdr:row>57</xdr:row>
      <xdr:rowOff>65690</xdr:rowOff>
    </xdr:from>
    <xdr:to>
      <xdr:col>9</xdr:col>
      <xdr:colOff>243060</xdr:colOff>
      <xdr:row>57</xdr:row>
      <xdr:rowOff>273617</xdr:rowOff>
    </xdr:to>
    <xdr:pic>
      <xdr:nvPicPr>
        <xdr:cNvPr id="110" name="图片 10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825365" y="14829155"/>
          <a:ext cx="104140" cy="207645"/>
        </a:xfrm>
        <a:prstGeom prst="rect">
          <a:avLst/>
        </a:prstGeom>
      </xdr:spPr>
    </xdr:pic>
    <xdr:clientData/>
  </xdr:twoCellAnchor>
  <xdr:twoCellAnchor>
    <xdr:from>
      <xdr:col>9</xdr:col>
      <xdr:colOff>98534</xdr:colOff>
      <xdr:row>54</xdr:row>
      <xdr:rowOff>56620</xdr:rowOff>
    </xdr:from>
    <xdr:to>
      <xdr:col>9</xdr:col>
      <xdr:colOff>478956</xdr:colOff>
      <xdr:row>54</xdr:row>
      <xdr:rowOff>239501</xdr:rowOff>
    </xdr:to>
    <xdr:pic>
      <xdr:nvPicPr>
        <xdr:cNvPr id="111" name="图片 11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785360" y="13934440"/>
          <a:ext cx="380365" cy="182880"/>
        </a:xfrm>
        <a:prstGeom prst="rect">
          <a:avLst/>
        </a:prstGeom>
      </xdr:spPr>
    </xdr:pic>
    <xdr:clientData/>
  </xdr:twoCellAnchor>
  <xdr:twoCellAnchor>
    <xdr:from>
      <xdr:col>9</xdr:col>
      <xdr:colOff>84505</xdr:colOff>
      <xdr:row>55</xdr:row>
      <xdr:rowOff>33782</xdr:rowOff>
    </xdr:from>
    <xdr:to>
      <xdr:col>9</xdr:col>
      <xdr:colOff>484283</xdr:colOff>
      <xdr:row>55</xdr:row>
      <xdr:rowOff>280948</xdr:rowOff>
    </xdr:to>
    <xdr:pic>
      <xdr:nvPicPr>
        <xdr:cNvPr id="112" name="图片 11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21386348">
          <a:off x="4771390" y="14206855"/>
          <a:ext cx="399415" cy="247015"/>
        </a:xfrm>
        <a:prstGeom prst="rect">
          <a:avLst/>
        </a:prstGeom>
      </xdr:spPr>
    </xdr:pic>
    <xdr:clientData/>
  </xdr:twoCellAnchor>
  <xdr:twoCellAnchor>
    <xdr:from>
      <xdr:col>9</xdr:col>
      <xdr:colOff>76286</xdr:colOff>
      <xdr:row>58</xdr:row>
      <xdr:rowOff>73488</xdr:rowOff>
    </xdr:from>
    <xdr:to>
      <xdr:col>9</xdr:col>
      <xdr:colOff>474522</xdr:colOff>
      <xdr:row>58</xdr:row>
      <xdr:rowOff>232783</xdr:rowOff>
    </xdr:to>
    <xdr:pic>
      <xdr:nvPicPr>
        <xdr:cNvPr id="114" name="图片 11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16200000">
          <a:off x="4882515" y="15012670"/>
          <a:ext cx="159385" cy="398145"/>
        </a:xfrm>
        <a:prstGeom prst="rect">
          <a:avLst/>
        </a:prstGeom>
      </xdr:spPr>
    </xdr:pic>
    <xdr:clientData/>
  </xdr:twoCellAnchor>
  <xdr:twoCellAnchor>
    <xdr:from>
      <xdr:col>9</xdr:col>
      <xdr:colOff>105102</xdr:colOff>
      <xdr:row>53</xdr:row>
      <xdr:rowOff>30063</xdr:rowOff>
    </xdr:from>
    <xdr:to>
      <xdr:col>9</xdr:col>
      <xdr:colOff>321880</xdr:colOff>
      <xdr:row>53</xdr:row>
      <xdr:rowOff>245042</xdr:rowOff>
    </xdr:to>
    <xdr:pic>
      <xdr:nvPicPr>
        <xdr:cNvPr id="115" name="图片 11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791710" y="13612495"/>
          <a:ext cx="216535" cy="214630"/>
        </a:xfrm>
        <a:prstGeom prst="rect">
          <a:avLst/>
        </a:prstGeom>
      </xdr:spPr>
    </xdr:pic>
    <xdr:clientData/>
  </xdr:twoCellAnchor>
  <xdr:twoCellAnchor>
    <xdr:from>
      <xdr:col>9</xdr:col>
      <xdr:colOff>114696</xdr:colOff>
      <xdr:row>61</xdr:row>
      <xdr:rowOff>0</xdr:rowOff>
    </xdr:from>
    <xdr:to>
      <xdr:col>9</xdr:col>
      <xdr:colOff>429021</xdr:colOff>
      <xdr:row>61</xdr:row>
      <xdr:rowOff>0</xdr:rowOff>
    </xdr:to>
    <xdr:pic>
      <xdr:nvPicPr>
        <xdr:cNvPr id="116" name="Picture 211" descr="1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801235" y="15944850"/>
          <a:ext cx="314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55613</xdr:colOff>
      <xdr:row>61</xdr:row>
      <xdr:rowOff>73657</xdr:rowOff>
    </xdr:from>
    <xdr:to>
      <xdr:col>9</xdr:col>
      <xdr:colOff>446138</xdr:colOff>
      <xdr:row>61</xdr:row>
      <xdr:rowOff>246823</xdr:rowOff>
    </xdr:to>
    <xdr:pic>
      <xdr:nvPicPr>
        <xdr:cNvPr id="117" name="Picture 22036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180" y="16017875"/>
          <a:ext cx="390525" cy="17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63</xdr:row>
      <xdr:rowOff>57150</xdr:rowOff>
    </xdr:from>
    <xdr:to>
      <xdr:col>9</xdr:col>
      <xdr:colOff>476250</xdr:colOff>
      <xdr:row>63</xdr:row>
      <xdr:rowOff>171450</xdr:rowOff>
    </xdr:to>
    <xdr:sp>
      <xdr:nvSpPr>
        <xdr:cNvPr id="118" name="图片 56"/>
        <xdr:cNvSpPr>
          <a:spLocks noChangeAspect="1" noChangeArrowheads="1"/>
        </xdr:cNvSpPr>
      </xdr:nvSpPr>
      <xdr:spPr>
        <a:xfrm>
          <a:off x="4772660" y="16592550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64</xdr:row>
      <xdr:rowOff>57150</xdr:rowOff>
    </xdr:from>
    <xdr:to>
      <xdr:col>9</xdr:col>
      <xdr:colOff>476250</xdr:colOff>
      <xdr:row>64</xdr:row>
      <xdr:rowOff>171450</xdr:rowOff>
    </xdr:to>
    <xdr:sp>
      <xdr:nvSpPr>
        <xdr:cNvPr id="119" name="图片 56"/>
        <xdr:cNvSpPr>
          <a:spLocks noChangeAspect="1" noChangeArrowheads="1"/>
        </xdr:cNvSpPr>
      </xdr:nvSpPr>
      <xdr:spPr>
        <a:xfrm>
          <a:off x="4772660" y="16887825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116785</xdr:colOff>
      <xdr:row>63</xdr:row>
      <xdr:rowOff>112229</xdr:rowOff>
    </xdr:from>
    <xdr:to>
      <xdr:col>9</xdr:col>
      <xdr:colOff>507310</xdr:colOff>
      <xdr:row>63</xdr:row>
      <xdr:rowOff>245579</xdr:rowOff>
    </xdr:to>
    <xdr:pic>
      <xdr:nvPicPr>
        <xdr:cNvPr id="120" name="图片 10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140" y="16647160"/>
          <a:ext cx="390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77443</xdr:colOff>
      <xdr:row>64</xdr:row>
      <xdr:rowOff>110986</xdr:rowOff>
    </xdr:from>
    <xdr:to>
      <xdr:col>9</xdr:col>
      <xdr:colOff>467968</xdr:colOff>
      <xdr:row>64</xdr:row>
      <xdr:rowOff>253861</xdr:rowOff>
    </xdr:to>
    <xdr:pic>
      <xdr:nvPicPr>
        <xdr:cNvPr id="121" name="图片 56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3770" y="16941165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67</xdr:row>
      <xdr:rowOff>57150</xdr:rowOff>
    </xdr:from>
    <xdr:to>
      <xdr:col>9</xdr:col>
      <xdr:colOff>476250</xdr:colOff>
      <xdr:row>67</xdr:row>
      <xdr:rowOff>171450</xdr:rowOff>
    </xdr:to>
    <xdr:sp>
      <xdr:nvSpPr>
        <xdr:cNvPr id="122" name="图片 10"/>
        <xdr:cNvSpPr>
          <a:spLocks noChangeAspect="1" noChangeArrowheads="1"/>
        </xdr:cNvSpPr>
      </xdr:nvSpPr>
      <xdr:spPr>
        <a:xfrm>
          <a:off x="4772660" y="17773650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123825</xdr:colOff>
      <xdr:row>67</xdr:row>
      <xdr:rowOff>66674</xdr:rowOff>
    </xdr:from>
    <xdr:to>
      <xdr:col>9</xdr:col>
      <xdr:colOff>457597</xdr:colOff>
      <xdr:row>67</xdr:row>
      <xdr:rowOff>342899</xdr:rowOff>
    </xdr:to>
    <xdr:pic>
      <xdr:nvPicPr>
        <xdr:cNvPr id="123" name="Picture 65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760" y="17782540"/>
          <a:ext cx="333375" cy="22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71</xdr:row>
      <xdr:rowOff>47625</xdr:rowOff>
    </xdr:from>
    <xdr:to>
      <xdr:col>9</xdr:col>
      <xdr:colOff>466725</xdr:colOff>
      <xdr:row>71</xdr:row>
      <xdr:rowOff>352425</xdr:rowOff>
    </xdr:to>
    <xdr:sp>
      <xdr:nvSpPr>
        <xdr:cNvPr id="124" name="Picture 159" descr="rId2"/>
        <xdr:cNvSpPr>
          <a:spLocks noChangeAspect="1" noChangeArrowheads="1"/>
        </xdr:cNvSpPr>
      </xdr:nvSpPr>
      <xdr:spPr>
        <a:xfrm>
          <a:off x="4772660" y="18945225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57150</xdr:colOff>
      <xdr:row>70</xdr:row>
      <xdr:rowOff>28575</xdr:rowOff>
    </xdr:from>
    <xdr:to>
      <xdr:col>9</xdr:col>
      <xdr:colOff>476250</xdr:colOff>
      <xdr:row>70</xdr:row>
      <xdr:rowOff>342900</xdr:rowOff>
    </xdr:to>
    <xdr:sp>
      <xdr:nvSpPr>
        <xdr:cNvPr id="125" name="Picture 433" descr="rId8"/>
        <xdr:cNvSpPr>
          <a:spLocks noChangeAspect="1" noChangeArrowheads="1"/>
        </xdr:cNvSpPr>
      </xdr:nvSpPr>
      <xdr:spPr>
        <a:xfrm>
          <a:off x="4744085" y="18630900"/>
          <a:ext cx="419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142875</xdr:colOff>
      <xdr:row>71</xdr:row>
      <xdr:rowOff>66675</xdr:rowOff>
    </xdr:from>
    <xdr:to>
      <xdr:col>9</xdr:col>
      <xdr:colOff>523875</xdr:colOff>
      <xdr:row>71</xdr:row>
      <xdr:rowOff>371475</xdr:rowOff>
    </xdr:to>
    <xdr:pic>
      <xdr:nvPicPr>
        <xdr:cNvPr id="126" name="Picture 159" descr="rId2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810" y="18964275"/>
          <a:ext cx="37211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133350</xdr:colOff>
      <xdr:row>70</xdr:row>
      <xdr:rowOff>57150</xdr:rowOff>
    </xdr:from>
    <xdr:to>
      <xdr:col>9</xdr:col>
      <xdr:colOff>552450</xdr:colOff>
      <xdr:row>70</xdr:row>
      <xdr:rowOff>371475</xdr:rowOff>
    </xdr:to>
    <xdr:pic>
      <xdr:nvPicPr>
        <xdr:cNvPr id="127" name="Picture 433" descr="rId8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285" y="18659475"/>
          <a:ext cx="3816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66</xdr:row>
      <xdr:rowOff>9525</xdr:rowOff>
    </xdr:from>
    <xdr:to>
      <xdr:col>9</xdr:col>
      <xdr:colOff>409575</xdr:colOff>
      <xdr:row>66</xdr:row>
      <xdr:rowOff>200025</xdr:rowOff>
    </xdr:to>
    <xdr:sp>
      <xdr:nvSpPr>
        <xdr:cNvPr id="128" name="图片 8"/>
        <xdr:cNvSpPr>
          <a:spLocks noChangeAspect="1" noChangeArrowheads="1"/>
        </xdr:cNvSpPr>
      </xdr:nvSpPr>
      <xdr:spPr>
        <a:xfrm>
          <a:off x="4791710" y="174307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190500</xdr:colOff>
      <xdr:row>65</xdr:row>
      <xdr:rowOff>28575</xdr:rowOff>
    </xdr:from>
    <xdr:to>
      <xdr:col>9</xdr:col>
      <xdr:colOff>457200</xdr:colOff>
      <xdr:row>65</xdr:row>
      <xdr:rowOff>171450</xdr:rowOff>
    </xdr:to>
    <xdr:sp>
      <xdr:nvSpPr>
        <xdr:cNvPr id="129" name="图片 9"/>
        <xdr:cNvSpPr>
          <a:spLocks noChangeAspect="1" noChangeArrowheads="1"/>
        </xdr:cNvSpPr>
      </xdr:nvSpPr>
      <xdr:spPr>
        <a:xfrm>
          <a:off x="4877435" y="17154525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152400</xdr:colOff>
      <xdr:row>66</xdr:row>
      <xdr:rowOff>133350</xdr:rowOff>
    </xdr:from>
    <xdr:to>
      <xdr:col>9</xdr:col>
      <xdr:colOff>457200</xdr:colOff>
      <xdr:row>66</xdr:row>
      <xdr:rowOff>381000</xdr:rowOff>
    </xdr:to>
    <xdr:pic>
      <xdr:nvPicPr>
        <xdr:cNvPr id="130" name="图片 8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335" y="17554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65</xdr:row>
      <xdr:rowOff>104774</xdr:rowOff>
    </xdr:from>
    <xdr:to>
      <xdr:col>9</xdr:col>
      <xdr:colOff>481965</xdr:colOff>
      <xdr:row>65</xdr:row>
      <xdr:rowOff>361949</xdr:rowOff>
    </xdr:to>
    <xdr:pic>
      <xdr:nvPicPr>
        <xdr:cNvPr id="131" name="图片 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860" y="17230090"/>
          <a:ext cx="320040" cy="19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133382</xdr:colOff>
      <xdr:row>10</xdr:row>
      <xdr:rowOff>16565</xdr:rowOff>
    </xdr:from>
    <xdr:to>
      <xdr:col>9</xdr:col>
      <xdr:colOff>374915</xdr:colOff>
      <xdr:row>10</xdr:row>
      <xdr:rowOff>253587</xdr:rowOff>
    </xdr:to>
    <xdr:pic>
      <xdr:nvPicPr>
        <xdr:cNvPr id="132" name="图片 13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820285" y="902335"/>
          <a:ext cx="241300" cy="236855"/>
        </a:xfrm>
        <a:prstGeom prst="rect">
          <a:avLst/>
        </a:prstGeom>
      </xdr:spPr>
    </xdr:pic>
    <xdr:clientData/>
  </xdr:twoCellAnchor>
  <xdr:twoCellAnchor>
    <xdr:from>
      <xdr:col>9</xdr:col>
      <xdr:colOff>111847</xdr:colOff>
      <xdr:row>11</xdr:row>
      <xdr:rowOff>36443</xdr:rowOff>
    </xdr:from>
    <xdr:to>
      <xdr:col>9</xdr:col>
      <xdr:colOff>353380</xdr:colOff>
      <xdr:row>11</xdr:row>
      <xdr:rowOff>273465</xdr:rowOff>
    </xdr:to>
    <xdr:pic>
      <xdr:nvPicPr>
        <xdr:cNvPr id="133" name="图片 13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798695" y="1217295"/>
          <a:ext cx="241300" cy="236855"/>
        </a:xfrm>
        <a:prstGeom prst="rect">
          <a:avLst/>
        </a:prstGeom>
      </xdr:spPr>
    </xdr:pic>
    <xdr:clientData/>
  </xdr:twoCellAnchor>
  <xdr:twoCellAnchor>
    <xdr:from>
      <xdr:col>9</xdr:col>
      <xdr:colOff>107673</xdr:colOff>
      <xdr:row>12</xdr:row>
      <xdr:rowOff>20714</xdr:rowOff>
    </xdr:from>
    <xdr:to>
      <xdr:col>9</xdr:col>
      <xdr:colOff>337647</xdr:colOff>
      <xdr:row>12</xdr:row>
      <xdr:rowOff>248480</xdr:rowOff>
    </xdr:to>
    <xdr:pic>
      <xdr:nvPicPr>
        <xdr:cNvPr id="134" name="图片 13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794250" y="1496695"/>
          <a:ext cx="229870" cy="227965"/>
        </a:xfrm>
        <a:prstGeom prst="rect">
          <a:avLst/>
        </a:prstGeom>
      </xdr:spPr>
    </xdr:pic>
    <xdr:clientData/>
  </xdr:twoCellAnchor>
  <xdr:twoCellAnchor>
    <xdr:from>
      <xdr:col>9</xdr:col>
      <xdr:colOff>91110</xdr:colOff>
      <xdr:row>13</xdr:row>
      <xdr:rowOff>16566</xdr:rowOff>
    </xdr:from>
    <xdr:to>
      <xdr:col>9</xdr:col>
      <xdr:colOff>323478</xdr:colOff>
      <xdr:row>13</xdr:row>
      <xdr:rowOff>265043</xdr:rowOff>
    </xdr:to>
    <xdr:pic>
      <xdr:nvPicPr>
        <xdr:cNvPr id="135" name="图片 13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777740" y="1788160"/>
          <a:ext cx="232410" cy="248285"/>
        </a:xfrm>
        <a:prstGeom prst="rect">
          <a:avLst/>
        </a:prstGeom>
      </xdr:spPr>
    </xdr:pic>
    <xdr:clientData/>
  </xdr:twoCellAnchor>
  <xdr:twoCellAnchor>
    <xdr:from>
      <xdr:col>9</xdr:col>
      <xdr:colOff>99392</xdr:colOff>
      <xdr:row>14</xdr:row>
      <xdr:rowOff>53144</xdr:rowOff>
    </xdr:from>
    <xdr:to>
      <xdr:col>9</xdr:col>
      <xdr:colOff>242776</xdr:colOff>
      <xdr:row>14</xdr:row>
      <xdr:rowOff>231912</xdr:rowOff>
    </xdr:to>
    <xdr:pic>
      <xdr:nvPicPr>
        <xdr:cNvPr id="136" name="图片 13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785995" y="2119630"/>
          <a:ext cx="143510" cy="179070"/>
        </a:xfrm>
        <a:prstGeom prst="rect">
          <a:avLst/>
        </a:prstGeom>
      </xdr:spPr>
    </xdr:pic>
    <xdr:clientData/>
  </xdr:twoCellAnchor>
  <xdr:twoCellAnchor>
    <xdr:from>
      <xdr:col>9</xdr:col>
      <xdr:colOff>57979</xdr:colOff>
      <xdr:row>15</xdr:row>
      <xdr:rowOff>66263</xdr:rowOff>
    </xdr:from>
    <xdr:to>
      <xdr:col>9</xdr:col>
      <xdr:colOff>455544</xdr:colOff>
      <xdr:row>15</xdr:row>
      <xdr:rowOff>201167</xdr:rowOff>
    </xdr:to>
    <xdr:pic>
      <xdr:nvPicPr>
        <xdr:cNvPr id="137" name="图片 1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744720" y="2428240"/>
          <a:ext cx="397510" cy="134620"/>
        </a:xfrm>
        <a:prstGeom prst="rect">
          <a:avLst/>
        </a:prstGeom>
      </xdr:spPr>
    </xdr:pic>
    <xdr:clientData/>
  </xdr:twoCellAnchor>
  <xdr:twoCellAnchor>
    <xdr:from>
      <xdr:col>9</xdr:col>
      <xdr:colOff>57978</xdr:colOff>
      <xdr:row>16</xdr:row>
      <xdr:rowOff>26292</xdr:rowOff>
    </xdr:from>
    <xdr:to>
      <xdr:col>9</xdr:col>
      <xdr:colOff>286912</xdr:colOff>
      <xdr:row>16</xdr:row>
      <xdr:rowOff>256762</xdr:rowOff>
    </xdr:to>
    <xdr:pic>
      <xdr:nvPicPr>
        <xdr:cNvPr id="138" name="图片 13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744720" y="2683510"/>
          <a:ext cx="228600" cy="230505"/>
        </a:xfrm>
        <a:prstGeom prst="rect">
          <a:avLst/>
        </a:prstGeom>
      </xdr:spPr>
    </xdr:pic>
    <xdr:clientData/>
  </xdr:twoCellAnchor>
  <xdr:twoCellAnchor>
    <xdr:from>
      <xdr:col>9</xdr:col>
      <xdr:colOff>60397</xdr:colOff>
      <xdr:row>18</xdr:row>
      <xdr:rowOff>16565</xdr:rowOff>
    </xdr:from>
    <xdr:to>
      <xdr:col>9</xdr:col>
      <xdr:colOff>340280</xdr:colOff>
      <xdr:row>18</xdr:row>
      <xdr:rowOff>270342</xdr:rowOff>
    </xdr:to>
    <xdr:pic>
      <xdr:nvPicPr>
        <xdr:cNvPr id="139" name="图片 13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747260" y="3264535"/>
          <a:ext cx="279400" cy="253365"/>
        </a:xfrm>
        <a:prstGeom prst="rect">
          <a:avLst/>
        </a:prstGeom>
      </xdr:spPr>
    </xdr:pic>
    <xdr:clientData/>
  </xdr:twoCellAnchor>
  <xdr:twoCellAnchor>
    <xdr:from>
      <xdr:col>9</xdr:col>
      <xdr:colOff>74543</xdr:colOff>
      <xdr:row>19</xdr:row>
      <xdr:rowOff>130389</xdr:rowOff>
    </xdr:from>
    <xdr:to>
      <xdr:col>9</xdr:col>
      <xdr:colOff>414131</xdr:colOff>
      <xdr:row>19</xdr:row>
      <xdr:rowOff>207721</xdr:rowOff>
    </xdr:to>
    <xdr:pic>
      <xdr:nvPicPr>
        <xdr:cNvPr id="140" name="图片 13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61230" y="3673475"/>
          <a:ext cx="339725" cy="77470"/>
        </a:xfrm>
        <a:prstGeom prst="rect">
          <a:avLst/>
        </a:prstGeom>
      </xdr:spPr>
    </xdr:pic>
    <xdr:clientData/>
  </xdr:twoCellAnchor>
  <xdr:twoCellAnchor>
    <xdr:from>
      <xdr:col>9</xdr:col>
      <xdr:colOff>136651</xdr:colOff>
      <xdr:row>20</xdr:row>
      <xdr:rowOff>24848</xdr:rowOff>
    </xdr:from>
    <xdr:to>
      <xdr:col>9</xdr:col>
      <xdr:colOff>352119</xdr:colOff>
      <xdr:row>21</xdr:row>
      <xdr:rowOff>2507</xdr:rowOff>
    </xdr:to>
    <xdr:pic>
      <xdr:nvPicPr>
        <xdr:cNvPr id="141" name="图片 14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823460" y="3863340"/>
          <a:ext cx="215265" cy="272415"/>
        </a:xfrm>
        <a:prstGeom prst="rect">
          <a:avLst/>
        </a:prstGeom>
      </xdr:spPr>
    </xdr:pic>
    <xdr:clientData/>
  </xdr:twoCellAnchor>
  <xdr:twoCellAnchor>
    <xdr:from>
      <xdr:col>9</xdr:col>
      <xdr:colOff>173936</xdr:colOff>
      <xdr:row>21</xdr:row>
      <xdr:rowOff>52195</xdr:rowOff>
    </xdr:from>
    <xdr:to>
      <xdr:col>9</xdr:col>
      <xdr:colOff>309584</xdr:colOff>
      <xdr:row>21</xdr:row>
      <xdr:rowOff>273327</xdr:rowOff>
    </xdr:to>
    <xdr:pic>
      <xdr:nvPicPr>
        <xdr:cNvPr id="142" name="图片 14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860290" y="4185920"/>
          <a:ext cx="135890" cy="220980"/>
        </a:xfrm>
        <a:prstGeom prst="rect">
          <a:avLst/>
        </a:prstGeom>
      </xdr:spPr>
    </xdr:pic>
    <xdr:clientData/>
  </xdr:twoCellAnchor>
  <xdr:twoCellAnchor>
    <xdr:from>
      <xdr:col>9</xdr:col>
      <xdr:colOff>48435</xdr:colOff>
      <xdr:row>22</xdr:row>
      <xdr:rowOff>74640</xdr:rowOff>
    </xdr:from>
    <xdr:to>
      <xdr:col>9</xdr:col>
      <xdr:colOff>362760</xdr:colOff>
      <xdr:row>22</xdr:row>
      <xdr:rowOff>274665</xdr:rowOff>
    </xdr:to>
    <xdr:pic>
      <xdr:nvPicPr>
        <xdr:cNvPr id="143" name="Picture 211" descr="1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735195" y="4503420"/>
          <a:ext cx="314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57979</xdr:colOff>
      <xdr:row>17</xdr:row>
      <xdr:rowOff>33131</xdr:rowOff>
    </xdr:from>
    <xdr:to>
      <xdr:col>9</xdr:col>
      <xdr:colOff>287261</xdr:colOff>
      <xdr:row>17</xdr:row>
      <xdr:rowOff>248479</xdr:rowOff>
    </xdr:to>
    <xdr:pic>
      <xdr:nvPicPr>
        <xdr:cNvPr id="145" name="图片 14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744720" y="2985770"/>
          <a:ext cx="229235" cy="215265"/>
        </a:xfrm>
        <a:prstGeom prst="rect">
          <a:avLst/>
        </a:prstGeom>
      </xdr:spPr>
    </xdr:pic>
    <xdr:clientData/>
  </xdr:twoCellAnchor>
  <xdr:twoCellAnchor>
    <xdr:from>
      <xdr:col>9</xdr:col>
      <xdr:colOff>78112</xdr:colOff>
      <xdr:row>23</xdr:row>
      <xdr:rowOff>91112</xdr:rowOff>
    </xdr:from>
    <xdr:to>
      <xdr:col>9</xdr:col>
      <xdr:colOff>414131</xdr:colOff>
      <xdr:row>23</xdr:row>
      <xdr:rowOff>265880</xdr:rowOff>
    </xdr:to>
    <xdr:pic>
      <xdr:nvPicPr>
        <xdr:cNvPr id="146" name="图片 145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 rot="16200000">
          <a:off x="4845050" y="4734560"/>
          <a:ext cx="175260" cy="335915"/>
        </a:xfrm>
        <a:prstGeom prst="rect">
          <a:avLst/>
        </a:prstGeom>
      </xdr:spPr>
    </xdr:pic>
    <xdr:clientData/>
  </xdr:twoCellAnchor>
  <xdr:twoCellAnchor>
    <xdr:from>
      <xdr:col>9</xdr:col>
      <xdr:colOff>182218</xdr:colOff>
      <xdr:row>24</xdr:row>
      <xdr:rowOff>42363</xdr:rowOff>
    </xdr:from>
    <xdr:to>
      <xdr:col>9</xdr:col>
      <xdr:colOff>329944</xdr:colOff>
      <xdr:row>24</xdr:row>
      <xdr:rowOff>277863</xdr:rowOff>
    </xdr:to>
    <xdr:pic>
      <xdr:nvPicPr>
        <xdr:cNvPr id="147" name="图片 14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868545" y="5061585"/>
          <a:ext cx="147955" cy="235585"/>
        </a:xfrm>
        <a:prstGeom prst="rect">
          <a:avLst/>
        </a:prstGeom>
      </xdr:spPr>
    </xdr:pic>
    <xdr:clientData/>
  </xdr:twoCellAnchor>
  <xdr:twoCellAnchor>
    <xdr:from>
      <xdr:col>9</xdr:col>
      <xdr:colOff>173934</xdr:colOff>
      <xdr:row>25</xdr:row>
      <xdr:rowOff>21062</xdr:rowOff>
    </xdr:from>
    <xdr:to>
      <xdr:col>9</xdr:col>
      <xdr:colOff>300637</xdr:colOff>
      <xdr:row>25</xdr:row>
      <xdr:rowOff>240196</xdr:rowOff>
    </xdr:to>
    <xdr:pic>
      <xdr:nvPicPr>
        <xdr:cNvPr id="148" name="图片 14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860290" y="5335905"/>
          <a:ext cx="127000" cy="219075"/>
        </a:xfrm>
        <a:prstGeom prst="rect">
          <a:avLst/>
        </a:prstGeom>
      </xdr:spPr>
    </xdr:pic>
    <xdr:clientData/>
  </xdr:twoCellAnchor>
  <xdr:twoCellAnchor>
    <xdr:from>
      <xdr:col>9</xdr:col>
      <xdr:colOff>165651</xdr:colOff>
      <xdr:row>26</xdr:row>
      <xdr:rowOff>36691</xdr:rowOff>
    </xdr:from>
    <xdr:to>
      <xdr:col>9</xdr:col>
      <xdr:colOff>383748</xdr:colOff>
      <xdr:row>26</xdr:row>
      <xdr:rowOff>273326</xdr:rowOff>
    </xdr:to>
    <xdr:pic>
      <xdr:nvPicPr>
        <xdr:cNvPr id="149" name="图片 148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852035" y="5646420"/>
          <a:ext cx="218440" cy="236855"/>
        </a:xfrm>
        <a:prstGeom prst="rect">
          <a:avLst/>
        </a:prstGeom>
      </xdr:spPr>
    </xdr:pic>
    <xdr:clientData/>
  </xdr:twoCellAnchor>
  <xdr:twoCellAnchor>
    <xdr:from>
      <xdr:col>9</xdr:col>
      <xdr:colOff>139224</xdr:colOff>
      <xdr:row>36</xdr:row>
      <xdr:rowOff>49695</xdr:rowOff>
    </xdr:from>
    <xdr:to>
      <xdr:col>9</xdr:col>
      <xdr:colOff>349440</xdr:colOff>
      <xdr:row>36</xdr:row>
      <xdr:rowOff>223631</xdr:rowOff>
    </xdr:to>
    <xdr:pic>
      <xdr:nvPicPr>
        <xdr:cNvPr id="150" name="图片 14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826000" y="8612505"/>
          <a:ext cx="210185" cy="173990"/>
        </a:xfrm>
        <a:prstGeom prst="rect">
          <a:avLst/>
        </a:prstGeom>
      </xdr:spPr>
    </xdr:pic>
    <xdr:clientData/>
  </xdr:twoCellAnchor>
  <xdr:twoCellAnchor>
    <xdr:from>
      <xdr:col>9</xdr:col>
      <xdr:colOff>125971</xdr:colOff>
      <xdr:row>37</xdr:row>
      <xdr:rowOff>53008</xdr:rowOff>
    </xdr:from>
    <xdr:to>
      <xdr:col>9</xdr:col>
      <xdr:colOff>336187</xdr:colOff>
      <xdr:row>37</xdr:row>
      <xdr:rowOff>226944</xdr:rowOff>
    </xdr:to>
    <xdr:pic>
      <xdr:nvPicPr>
        <xdr:cNvPr id="151" name="图片 15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812665" y="8910955"/>
          <a:ext cx="210185" cy="173990"/>
        </a:xfrm>
        <a:prstGeom prst="rect">
          <a:avLst/>
        </a:prstGeom>
      </xdr:spPr>
    </xdr:pic>
    <xdr:clientData/>
  </xdr:twoCellAnchor>
  <xdr:twoCellAnchor>
    <xdr:from>
      <xdr:col>9</xdr:col>
      <xdr:colOff>143085</xdr:colOff>
      <xdr:row>38</xdr:row>
      <xdr:rowOff>57979</xdr:rowOff>
    </xdr:from>
    <xdr:to>
      <xdr:col>9</xdr:col>
      <xdr:colOff>344567</xdr:colOff>
      <xdr:row>38</xdr:row>
      <xdr:rowOff>223631</xdr:rowOff>
    </xdr:to>
    <xdr:pic>
      <xdr:nvPicPr>
        <xdr:cNvPr id="152" name="图片 15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829810" y="9211310"/>
          <a:ext cx="201295" cy="165735"/>
        </a:xfrm>
        <a:prstGeom prst="rect">
          <a:avLst/>
        </a:prstGeom>
      </xdr:spPr>
    </xdr:pic>
    <xdr:clientData/>
  </xdr:twoCellAnchor>
  <xdr:twoCellAnchor>
    <xdr:from>
      <xdr:col>9</xdr:col>
      <xdr:colOff>91382</xdr:colOff>
      <xdr:row>39</xdr:row>
      <xdr:rowOff>49696</xdr:rowOff>
    </xdr:from>
    <xdr:to>
      <xdr:col>9</xdr:col>
      <xdr:colOff>393087</xdr:colOff>
      <xdr:row>39</xdr:row>
      <xdr:rowOff>231914</xdr:rowOff>
    </xdr:to>
    <xdr:pic>
      <xdr:nvPicPr>
        <xdr:cNvPr id="153" name="图片 15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777740" y="9498330"/>
          <a:ext cx="302260" cy="182245"/>
        </a:xfrm>
        <a:prstGeom prst="rect">
          <a:avLst/>
        </a:prstGeom>
      </xdr:spPr>
    </xdr:pic>
    <xdr:clientData/>
  </xdr:twoCellAnchor>
  <xdr:twoCellAnchor>
    <xdr:from>
      <xdr:col>9</xdr:col>
      <xdr:colOff>68955</xdr:colOff>
      <xdr:row>40</xdr:row>
      <xdr:rowOff>41414</xdr:rowOff>
    </xdr:from>
    <xdr:to>
      <xdr:col>9</xdr:col>
      <xdr:colOff>306456</xdr:colOff>
      <xdr:row>40</xdr:row>
      <xdr:rowOff>220607</xdr:rowOff>
    </xdr:to>
    <xdr:pic>
      <xdr:nvPicPr>
        <xdr:cNvPr id="154" name="图片 15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755515" y="9785350"/>
          <a:ext cx="237490" cy="179070"/>
        </a:xfrm>
        <a:prstGeom prst="rect">
          <a:avLst/>
        </a:prstGeom>
      </xdr:spPr>
    </xdr:pic>
    <xdr:clientData/>
  </xdr:twoCellAnchor>
  <xdr:twoCellAnchor>
    <xdr:from>
      <xdr:col>9</xdr:col>
      <xdr:colOff>99391</xdr:colOff>
      <xdr:row>41</xdr:row>
      <xdr:rowOff>71416</xdr:rowOff>
    </xdr:from>
    <xdr:to>
      <xdr:col>9</xdr:col>
      <xdr:colOff>331304</xdr:colOff>
      <xdr:row>41</xdr:row>
      <xdr:rowOff>240195</xdr:rowOff>
    </xdr:to>
    <xdr:pic>
      <xdr:nvPicPr>
        <xdr:cNvPr id="155" name="图片 154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785995" y="10110470"/>
          <a:ext cx="231775" cy="168910"/>
        </a:xfrm>
        <a:prstGeom prst="rect">
          <a:avLst/>
        </a:prstGeom>
      </xdr:spPr>
    </xdr:pic>
    <xdr:clientData/>
  </xdr:twoCellAnchor>
  <xdr:twoCellAnchor>
    <xdr:from>
      <xdr:col>9</xdr:col>
      <xdr:colOff>99392</xdr:colOff>
      <xdr:row>42</xdr:row>
      <xdr:rowOff>65169</xdr:rowOff>
    </xdr:from>
    <xdr:to>
      <xdr:col>9</xdr:col>
      <xdr:colOff>395626</xdr:colOff>
      <xdr:row>42</xdr:row>
      <xdr:rowOff>265044</xdr:rowOff>
    </xdr:to>
    <xdr:pic>
      <xdr:nvPicPr>
        <xdr:cNvPr id="156" name="图片 155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785995" y="10399395"/>
          <a:ext cx="296545" cy="200025"/>
        </a:xfrm>
        <a:prstGeom prst="rect">
          <a:avLst/>
        </a:prstGeom>
      </xdr:spPr>
    </xdr:pic>
    <xdr:clientData/>
  </xdr:twoCellAnchor>
  <xdr:twoCellAnchor>
    <xdr:from>
      <xdr:col>9</xdr:col>
      <xdr:colOff>41413</xdr:colOff>
      <xdr:row>43</xdr:row>
      <xdr:rowOff>49695</xdr:rowOff>
    </xdr:from>
    <xdr:to>
      <xdr:col>9</xdr:col>
      <xdr:colOff>402360</xdr:colOff>
      <xdr:row>43</xdr:row>
      <xdr:rowOff>281608</xdr:rowOff>
    </xdr:to>
    <xdr:pic>
      <xdr:nvPicPr>
        <xdr:cNvPr id="157" name="图片 15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728210" y="10679430"/>
          <a:ext cx="360680" cy="231775"/>
        </a:xfrm>
        <a:prstGeom prst="rect">
          <a:avLst/>
        </a:prstGeom>
      </xdr:spPr>
    </xdr:pic>
    <xdr:clientData/>
  </xdr:twoCellAnchor>
  <xdr:twoCellAnchor>
    <xdr:from>
      <xdr:col>9</xdr:col>
      <xdr:colOff>124239</xdr:colOff>
      <xdr:row>44</xdr:row>
      <xdr:rowOff>32019</xdr:rowOff>
    </xdr:from>
    <xdr:to>
      <xdr:col>9</xdr:col>
      <xdr:colOff>356152</xdr:colOff>
      <xdr:row>44</xdr:row>
      <xdr:rowOff>295042</xdr:rowOff>
    </xdr:to>
    <xdr:pic>
      <xdr:nvPicPr>
        <xdr:cNvPr id="158" name="图片 15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810760" y="10956925"/>
          <a:ext cx="231775" cy="262890"/>
        </a:xfrm>
        <a:prstGeom prst="rect">
          <a:avLst/>
        </a:prstGeom>
      </xdr:spPr>
    </xdr:pic>
    <xdr:clientData/>
  </xdr:twoCellAnchor>
  <xdr:twoCellAnchor>
    <xdr:from>
      <xdr:col>9</xdr:col>
      <xdr:colOff>124239</xdr:colOff>
      <xdr:row>45</xdr:row>
      <xdr:rowOff>66259</xdr:rowOff>
    </xdr:from>
    <xdr:to>
      <xdr:col>9</xdr:col>
      <xdr:colOff>360067</xdr:colOff>
      <xdr:row>45</xdr:row>
      <xdr:rowOff>284710</xdr:rowOff>
    </xdr:to>
    <xdr:pic>
      <xdr:nvPicPr>
        <xdr:cNvPr id="159" name="图片 15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810760" y="11286490"/>
          <a:ext cx="236220" cy="218440"/>
        </a:xfrm>
        <a:prstGeom prst="rect">
          <a:avLst/>
        </a:prstGeom>
      </xdr:spPr>
    </xdr:pic>
    <xdr:clientData/>
  </xdr:twoCellAnchor>
  <xdr:twoCellAnchor>
    <xdr:from>
      <xdr:col>9</xdr:col>
      <xdr:colOff>124238</xdr:colOff>
      <xdr:row>46</xdr:row>
      <xdr:rowOff>51739</xdr:rowOff>
    </xdr:from>
    <xdr:to>
      <xdr:col>9</xdr:col>
      <xdr:colOff>389282</xdr:colOff>
      <xdr:row>46</xdr:row>
      <xdr:rowOff>238046</xdr:rowOff>
    </xdr:to>
    <xdr:pic>
      <xdr:nvPicPr>
        <xdr:cNvPr id="160" name="图片 15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810760" y="11567160"/>
          <a:ext cx="265430" cy="186055"/>
        </a:xfrm>
        <a:prstGeom prst="rect">
          <a:avLst/>
        </a:prstGeom>
      </xdr:spPr>
    </xdr:pic>
    <xdr:clientData/>
  </xdr:twoCellAnchor>
  <xdr:twoCellAnchor>
    <xdr:from>
      <xdr:col>9</xdr:col>
      <xdr:colOff>74544</xdr:colOff>
      <xdr:row>47</xdr:row>
      <xdr:rowOff>49696</xdr:rowOff>
    </xdr:from>
    <xdr:to>
      <xdr:col>9</xdr:col>
      <xdr:colOff>325795</xdr:colOff>
      <xdr:row>47</xdr:row>
      <xdr:rowOff>256762</xdr:rowOff>
    </xdr:to>
    <xdr:pic>
      <xdr:nvPicPr>
        <xdr:cNvPr id="161" name="图片 16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761230" y="11860530"/>
          <a:ext cx="251460" cy="207010"/>
        </a:xfrm>
        <a:prstGeom prst="rect">
          <a:avLst/>
        </a:prstGeom>
      </xdr:spPr>
    </xdr:pic>
    <xdr:clientData/>
  </xdr:twoCellAnchor>
  <xdr:twoCellAnchor>
    <xdr:from>
      <xdr:col>9</xdr:col>
      <xdr:colOff>83242</xdr:colOff>
      <xdr:row>50</xdr:row>
      <xdr:rowOff>41412</xdr:rowOff>
    </xdr:from>
    <xdr:to>
      <xdr:col>9</xdr:col>
      <xdr:colOff>340114</xdr:colOff>
      <xdr:row>50</xdr:row>
      <xdr:rowOff>237165</xdr:rowOff>
    </xdr:to>
    <xdr:pic>
      <xdr:nvPicPr>
        <xdr:cNvPr id="162" name="图片 16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770120" y="12738100"/>
          <a:ext cx="256540" cy="195580"/>
        </a:xfrm>
        <a:prstGeom prst="rect">
          <a:avLst/>
        </a:prstGeom>
      </xdr:spPr>
    </xdr:pic>
    <xdr:clientData/>
  </xdr:twoCellAnchor>
  <xdr:twoCellAnchor>
    <xdr:from>
      <xdr:col>9</xdr:col>
      <xdr:colOff>86555</xdr:colOff>
      <xdr:row>51</xdr:row>
      <xdr:rowOff>36442</xdr:rowOff>
    </xdr:from>
    <xdr:to>
      <xdr:col>9</xdr:col>
      <xdr:colOff>343427</xdr:colOff>
      <xdr:row>51</xdr:row>
      <xdr:rowOff>232195</xdr:rowOff>
    </xdr:to>
    <xdr:pic>
      <xdr:nvPicPr>
        <xdr:cNvPr id="163" name="图片 16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773295" y="13028295"/>
          <a:ext cx="256540" cy="195580"/>
        </a:xfrm>
        <a:prstGeom prst="rect">
          <a:avLst/>
        </a:prstGeom>
      </xdr:spPr>
    </xdr:pic>
    <xdr:clientData/>
  </xdr:twoCellAnchor>
  <xdr:twoCellAnchor>
    <xdr:from>
      <xdr:col>9</xdr:col>
      <xdr:colOff>114696</xdr:colOff>
      <xdr:row>48</xdr:row>
      <xdr:rowOff>99488</xdr:rowOff>
    </xdr:from>
    <xdr:to>
      <xdr:col>9</xdr:col>
      <xdr:colOff>429021</xdr:colOff>
      <xdr:row>48</xdr:row>
      <xdr:rowOff>385238</xdr:rowOff>
    </xdr:to>
    <xdr:pic>
      <xdr:nvPicPr>
        <xdr:cNvPr id="164" name="Picture 211" descr="1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801235" y="12205335"/>
          <a:ext cx="314325" cy="196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144251</xdr:colOff>
      <xdr:row>49</xdr:row>
      <xdr:rowOff>82826</xdr:rowOff>
    </xdr:from>
    <xdr:to>
      <xdr:col>9</xdr:col>
      <xdr:colOff>443584</xdr:colOff>
      <xdr:row>49</xdr:row>
      <xdr:rowOff>230135</xdr:rowOff>
    </xdr:to>
    <xdr:pic>
      <xdr:nvPicPr>
        <xdr:cNvPr id="165" name="图片 164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12484100"/>
          <a:ext cx="299085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85725</xdr:colOff>
      <xdr:row>9</xdr:row>
      <xdr:rowOff>47625</xdr:rowOff>
    </xdr:from>
    <xdr:to>
      <xdr:col>17</xdr:col>
      <xdr:colOff>476250</xdr:colOff>
      <xdr:row>9</xdr:row>
      <xdr:rowOff>276225</xdr:rowOff>
    </xdr:to>
    <xdr:pic>
      <xdr:nvPicPr>
        <xdr:cNvPr id="13266" name="图片 449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5170" y="2473325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14</xdr:row>
      <xdr:rowOff>76200</xdr:rowOff>
    </xdr:from>
    <xdr:to>
      <xdr:col>17</xdr:col>
      <xdr:colOff>514350</xdr:colOff>
      <xdr:row>14</xdr:row>
      <xdr:rowOff>238125</xdr:rowOff>
    </xdr:to>
    <xdr:pic>
      <xdr:nvPicPr>
        <xdr:cNvPr id="13267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595" y="4025900"/>
          <a:ext cx="457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17</xdr:col>
      <xdr:colOff>66675</xdr:colOff>
      <xdr:row>17</xdr:row>
      <xdr:rowOff>76200</xdr:rowOff>
    </xdr:from>
    <xdr:to>
      <xdr:col>18</xdr:col>
      <xdr:colOff>0</xdr:colOff>
      <xdr:row>17</xdr:row>
      <xdr:rowOff>238125</xdr:rowOff>
    </xdr:to>
    <xdr:pic>
      <xdr:nvPicPr>
        <xdr:cNvPr id="13268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6120" y="4940300"/>
          <a:ext cx="44831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17</xdr:col>
      <xdr:colOff>123825</xdr:colOff>
      <xdr:row>18</xdr:row>
      <xdr:rowOff>28575</xdr:rowOff>
    </xdr:from>
    <xdr:to>
      <xdr:col>17</xdr:col>
      <xdr:colOff>495300</xdr:colOff>
      <xdr:row>18</xdr:row>
      <xdr:rowOff>285750</xdr:rowOff>
    </xdr:to>
    <xdr:pic>
      <xdr:nvPicPr>
        <xdr:cNvPr id="13269" name="Picture 5989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>
        <a:xfrm>
          <a:off x="5843270" y="519747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21</xdr:row>
      <xdr:rowOff>57150</xdr:rowOff>
    </xdr:from>
    <xdr:to>
      <xdr:col>17</xdr:col>
      <xdr:colOff>447675</xdr:colOff>
      <xdr:row>21</xdr:row>
      <xdr:rowOff>285750</xdr:rowOff>
    </xdr:to>
    <xdr:pic>
      <xdr:nvPicPr>
        <xdr:cNvPr id="13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5805170" y="614045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22</xdr:row>
      <xdr:rowOff>66675</xdr:rowOff>
    </xdr:from>
    <xdr:to>
      <xdr:col>17</xdr:col>
      <xdr:colOff>419100</xdr:colOff>
      <xdr:row>22</xdr:row>
      <xdr:rowOff>276225</xdr:rowOff>
    </xdr:to>
    <xdr:pic>
      <xdr:nvPicPr>
        <xdr:cNvPr id="13271" name="Picture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5814695" y="6454775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34</xdr:row>
      <xdr:rowOff>28575</xdr:rowOff>
    </xdr:from>
    <xdr:to>
      <xdr:col>17</xdr:col>
      <xdr:colOff>438150</xdr:colOff>
      <xdr:row>34</xdr:row>
      <xdr:rowOff>295275</xdr:rowOff>
    </xdr:to>
    <xdr:pic>
      <xdr:nvPicPr>
        <xdr:cNvPr id="13272" name="Picture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80" b="-1880"/>
        <a:stretch>
          <a:fillRect/>
        </a:stretch>
      </xdr:blipFill>
      <xdr:spPr>
        <a:xfrm>
          <a:off x="5833745" y="10074275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35</xdr:row>
      <xdr:rowOff>66675</xdr:rowOff>
    </xdr:from>
    <xdr:to>
      <xdr:col>17</xdr:col>
      <xdr:colOff>438150</xdr:colOff>
      <xdr:row>35</xdr:row>
      <xdr:rowOff>295275</xdr:rowOff>
    </xdr:to>
    <xdr:pic>
      <xdr:nvPicPr>
        <xdr:cNvPr id="13273" name="Picture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3" b="-723"/>
        <a:stretch>
          <a:fillRect/>
        </a:stretch>
      </xdr:blipFill>
      <xdr:spPr>
        <a:xfrm>
          <a:off x="5871845" y="104171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42</xdr:row>
      <xdr:rowOff>38100</xdr:rowOff>
    </xdr:from>
    <xdr:to>
      <xdr:col>17</xdr:col>
      <xdr:colOff>409575</xdr:colOff>
      <xdr:row>42</xdr:row>
      <xdr:rowOff>228600</xdr:rowOff>
    </xdr:to>
    <xdr:pic>
      <xdr:nvPicPr>
        <xdr:cNvPr id="13274" name="Picture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5852795" y="125222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31</xdr:row>
      <xdr:rowOff>9525</xdr:rowOff>
    </xdr:from>
    <xdr:to>
      <xdr:col>17</xdr:col>
      <xdr:colOff>514350</xdr:colOff>
      <xdr:row>31</xdr:row>
      <xdr:rowOff>285750</xdr:rowOff>
    </xdr:to>
    <xdr:pic>
      <xdr:nvPicPr>
        <xdr:cNvPr id="13275" name="Picture 1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5805170" y="914082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43</xdr:row>
      <xdr:rowOff>47625</xdr:rowOff>
    </xdr:from>
    <xdr:to>
      <xdr:col>17</xdr:col>
      <xdr:colOff>476250</xdr:colOff>
      <xdr:row>43</xdr:row>
      <xdr:rowOff>285750</xdr:rowOff>
    </xdr:to>
    <xdr:pic>
      <xdr:nvPicPr>
        <xdr:cNvPr id="13276" name="Picture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5871845" y="1283652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38</xdr:row>
      <xdr:rowOff>38100</xdr:rowOff>
    </xdr:from>
    <xdr:to>
      <xdr:col>17</xdr:col>
      <xdr:colOff>409575</xdr:colOff>
      <xdr:row>38</xdr:row>
      <xdr:rowOff>228600</xdr:rowOff>
    </xdr:to>
    <xdr:pic>
      <xdr:nvPicPr>
        <xdr:cNvPr id="13277" name="Picture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5852795" y="113030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39</xdr:row>
      <xdr:rowOff>47625</xdr:rowOff>
    </xdr:from>
    <xdr:to>
      <xdr:col>17</xdr:col>
      <xdr:colOff>476250</xdr:colOff>
      <xdr:row>39</xdr:row>
      <xdr:rowOff>285750</xdr:rowOff>
    </xdr:to>
    <xdr:pic>
      <xdr:nvPicPr>
        <xdr:cNvPr id="13278" name="Picture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5871845" y="1161732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41</xdr:row>
      <xdr:rowOff>38100</xdr:rowOff>
    </xdr:from>
    <xdr:to>
      <xdr:col>17</xdr:col>
      <xdr:colOff>428625</xdr:colOff>
      <xdr:row>41</xdr:row>
      <xdr:rowOff>285750</xdr:rowOff>
    </xdr:to>
    <xdr:pic>
      <xdr:nvPicPr>
        <xdr:cNvPr id="13279" name="图片 770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2795" y="122174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37</xdr:row>
      <xdr:rowOff>38100</xdr:rowOff>
    </xdr:from>
    <xdr:to>
      <xdr:col>17</xdr:col>
      <xdr:colOff>409575</xdr:colOff>
      <xdr:row>37</xdr:row>
      <xdr:rowOff>285750</xdr:rowOff>
    </xdr:to>
    <xdr:pic>
      <xdr:nvPicPr>
        <xdr:cNvPr id="13280" name="图片 770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3745" y="109982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20</xdr:row>
      <xdr:rowOff>57150</xdr:rowOff>
    </xdr:from>
    <xdr:to>
      <xdr:col>17</xdr:col>
      <xdr:colOff>552450</xdr:colOff>
      <xdr:row>20</xdr:row>
      <xdr:rowOff>238125</xdr:rowOff>
    </xdr:to>
    <xdr:pic>
      <xdr:nvPicPr>
        <xdr:cNvPr id="13281" name="Picture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5786120" y="5835650"/>
          <a:ext cx="44831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32</xdr:row>
      <xdr:rowOff>47625</xdr:rowOff>
    </xdr:from>
    <xdr:to>
      <xdr:col>17</xdr:col>
      <xdr:colOff>447675</xdr:colOff>
      <xdr:row>32</xdr:row>
      <xdr:rowOff>247650</xdr:rowOff>
    </xdr:to>
    <xdr:pic>
      <xdr:nvPicPr>
        <xdr:cNvPr id="13282" name="图片 31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9483725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44</xdr:row>
      <xdr:rowOff>47625</xdr:rowOff>
    </xdr:from>
    <xdr:to>
      <xdr:col>17</xdr:col>
      <xdr:colOff>457200</xdr:colOff>
      <xdr:row>44</xdr:row>
      <xdr:rowOff>295275</xdr:rowOff>
    </xdr:to>
    <xdr:pic>
      <xdr:nvPicPr>
        <xdr:cNvPr id="13283" name="图片 31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0895" y="1314132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45</xdr:row>
      <xdr:rowOff>19050</xdr:rowOff>
    </xdr:from>
    <xdr:to>
      <xdr:col>17</xdr:col>
      <xdr:colOff>457200</xdr:colOff>
      <xdr:row>45</xdr:row>
      <xdr:rowOff>266700</xdr:rowOff>
    </xdr:to>
    <xdr:pic>
      <xdr:nvPicPr>
        <xdr:cNvPr id="13284" name="图片 31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0895" y="1341755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46</xdr:row>
      <xdr:rowOff>66675</xdr:rowOff>
    </xdr:from>
    <xdr:to>
      <xdr:col>17</xdr:col>
      <xdr:colOff>447675</xdr:colOff>
      <xdr:row>46</xdr:row>
      <xdr:rowOff>266700</xdr:rowOff>
    </xdr:to>
    <xdr:pic>
      <xdr:nvPicPr>
        <xdr:cNvPr id="13285" name="图片 31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1370" y="1376997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26</xdr:row>
      <xdr:rowOff>47625</xdr:rowOff>
    </xdr:from>
    <xdr:to>
      <xdr:col>17</xdr:col>
      <xdr:colOff>409575</xdr:colOff>
      <xdr:row>26</xdr:row>
      <xdr:rowOff>276225</xdr:rowOff>
    </xdr:to>
    <xdr:pic>
      <xdr:nvPicPr>
        <xdr:cNvPr id="13286" name="图片 314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765492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28</xdr:row>
      <xdr:rowOff>38100</xdr:rowOff>
    </xdr:from>
    <xdr:to>
      <xdr:col>17</xdr:col>
      <xdr:colOff>361950</xdr:colOff>
      <xdr:row>28</xdr:row>
      <xdr:rowOff>266700</xdr:rowOff>
    </xdr:to>
    <xdr:pic>
      <xdr:nvPicPr>
        <xdr:cNvPr id="13287" name="图片 31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1370" y="8255000"/>
          <a:ext cx="200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27</xdr:row>
      <xdr:rowOff>38100</xdr:rowOff>
    </xdr:from>
    <xdr:to>
      <xdr:col>17</xdr:col>
      <xdr:colOff>419100</xdr:colOff>
      <xdr:row>27</xdr:row>
      <xdr:rowOff>266700</xdr:rowOff>
    </xdr:to>
    <xdr:pic>
      <xdr:nvPicPr>
        <xdr:cNvPr id="13288" name="图片 316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795020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30</xdr:row>
      <xdr:rowOff>38100</xdr:rowOff>
    </xdr:from>
    <xdr:to>
      <xdr:col>17</xdr:col>
      <xdr:colOff>495300</xdr:colOff>
      <xdr:row>30</xdr:row>
      <xdr:rowOff>257175</xdr:rowOff>
    </xdr:to>
    <xdr:pic>
      <xdr:nvPicPr>
        <xdr:cNvPr id="13289" name="图片 317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886460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36</xdr:row>
      <xdr:rowOff>28575</xdr:rowOff>
    </xdr:from>
    <xdr:to>
      <xdr:col>17</xdr:col>
      <xdr:colOff>428625</xdr:colOff>
      <xdr:row>36</xdr:row>
      <xdr:rowOff>276225</xdr:rowOff>
    </xdr:to>
    <xdr:pic>
      <xdr:nvPicPr>
        <xdr:cNvPr id="13290" name="图片 318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10683875"/>
          <a:ext cx="333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33</xdr:row>
      <xdr:rowOff>0</xdr:rowOff>
    </xdr:from>
    <xdr:to>
      <xdr:col>17</xdr:col>
      <xdr:colOff>495300</xdr:colOff>
      <xdr:row>33</xdr:row>
      <xdr:rowOff>285750</xdr:rowOff>
    </xdr:to>
    <xdr:pic>
      <xdr:nvPicPr>
        <xdr:cNvPr id="13291" name="图片 31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9740900"/>
          <a:ext cx="457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</xdr:colOff>
      <xdr:row>47</xdr:row>
      <xdr:rowOff>19050</xdr:rowOff>
    </xdr:from>
    <xdr:to>
      <xdr:col>18</xdr:col>
      <xdr:colOff>0</xdr:colOff>
      <xdr:row>47</xdr:row>
      <xdr:rowOff>247650</xdr:rowOff>
    </xdr:to>
    <xdr:pic>
      <xdr:nvPicPr>
        <xdr:cNvPr id="13292" name="图片 320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8495" y="14027150"/>
          <a:ext cx="49593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42</xdr:row>
      <xdr:rowOff>38100</xdr:rowOff>
    </xdr:from>
    <xdr:to>
      <xdr:col>17</xdr:col>
      <xdr:colOff>409575</xdr:colOff>
      <xdr:row>42</xdr:row>
      <xdr:rowOff>228600</xdr:rowOff>
    </xdr:to>
    <xdr:pic>
      <xdr:nvPicPr>
        <xdr:cNvPr id="13293" name="Picture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5852795" y="125222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43</xdr:row>
      <xdr:rowOff>47625</xdr:rowOff>
    </xdr:from>
    <xdr:to>
      <xdr:col>17</xdr:col>
      <xdr:colOff>476250</xdr:colOff>
      <xdr:row>43</xdr:row>
      <xdr:rowOff>285750</xdr:rowOff>
    </xdr:to>
    <xdr:pic>
      <xdr:nvPicPr>
        <xdr:cNvPr id="13294" name="Picture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5871845" y="1283652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41</xdr:row>
      <xdr:rowOff>38100</xdr:rowOff>
    </xdr:from>
    <xdr:to>
      <xdr:col>17</xdr:col>
      <xdr:colOff>409575</xdr:colOff>
      <xdr:row>41</xdr:row>
      <xdr:rowOff>285750</xdr:rowOff>
    </xdr:to>
    <xdr:pic>
      <xdr:nvPicPr>
        <xdr:cNvPr id="13295" name="图片 770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3745" y="122174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29</xdr:row>
      <xdr:rowOff>38100</xdr:rowOff>
    </xdr:from>
    <xdr:to>
      <xdr:col>17</xdr:col>
      <xdr:colOff>457200</xdr:colOff>
      <xdr:row>29</xdr:row>
      <xdr:rowOff>228600</xdr:rowOff>
    </xdr:to>
    <xdr:pic>
      <xdr:nvPicPr>
        <xdr:cNvPr id="13296" name="图片 324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595" y="8559800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40</xdr:row>
      <xdr:rowOff>57150</xdr:rowOff>
    </xdr:from>
    <xdr:to>
      <xdr:col>18</xdr:col>
      <xdr:colOff>0</xdr:colOff>
      <xdr:row>40</xdr:row>
      <xdr:rowOff>228600</xdr:rowOff>
    </xdr:to>
    <xdr:pic>
      <xdr:nvPicPr>
        <xdr:cNvPr id="13297" name="图片 325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11931650"/>
          <a:ext cx="47688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58</xdr:row>
      <xdr:rowOff>66675</xdr:rowOff>
    </xdr:from>
    <xdr:to>
      <xdr:col>17</xdr:col>
      <xdr:colOff>400050</xdr:colOff>
      <xdr:row>58</xdr:row>
      <xdr:rowOff>276225</xdr:rowOff>
    </xdr:to>
    <xdr:pic>
      <xdr:nvPicPr>
        <xdr:cNvPr id="13298" name="Picture 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66" b="-1566"/>
        <a:stretch>
          <a:fillRect/>
        </a:stretch>
      </xdr:blipFill>
      <xdr:spPr>
        <a:xfrm>
          <a:off x="5890895" y="17427575"/>
          <a:ext cx="228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59</xdr:row>
      <xdr:rowOff>19050</xdr:rowOff>
    </xdr:from>
    <xdr:to>
      <xdr:col>17</xdr:col>
      <xdr:colOff>466725</xdr:colOff>
      <xdr:row>59</xdr:row>
      <xdr:rowOff>304800</xdr:rowOff>
    </xdr:to>
    <xdr:pic>
      <xdr:nvPicPr>
        <xdr:cNvPr id="13299" name="Picture 4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66" b="-1566"/>
        <a:stretch>
          <a:fillRect/>
        </a:stretch>
      </xdr:blipFill>
      <xdr:spPr>
        <a:xfrm>
          <a:off x="5862320" y="1768475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60</xdr:row>
      <xdr:rowOff>19050</xdr:rowOff>
    </xdr:from>
    <xdr:to>
      <xdr:col>17</xdr:col>
      <xdr:colOff>504825</xdr:colOff>
      <xdr:row>61</xdr:row>
      <xdr:rowOff>0</xdr:rowOff>
    </xdr:to>
    <xdr:pic>
      <xdr:nvPicPr>
        <xdr:cNvPr id="13300" name="Picture 5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98" b="-1498"/>
        <a:stretch>
          <a:fillRect/>
        </a:stretch>
      </xdr:blipFill>
      <xdr:spPr>
        <a:xfrm>
          <a:off x="5871845" y="17989550"/>
          <a:ext cx="352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53</xdr:row>
      <xdr:rowOff>66675</xdr:rowOff>
    </xdr:from>
    <xdr:to>
      <xdr:col>17</xdr:col>
      <xdr:colOff>428625</xdr:colOff>
      <xdr:row>53</xdr:row>
      <xdr:rowOff>247650</xdr:rowOff>
    </xdr:to>
    <xdr:pic>
      <xdr:nvPicPr>
        <xdr:cNvPr id="13301" name="Picture 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5890895" y="1590357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54</xdr:row>
      <xdr:rowOff>47625</xdr:rowOff>
    </xdr:from>
    <xdr:to>
      <xdr:col>17</xdr:col>
      <xdr:colOff>457200</xdr:colOff>
      <xdr:row>54</xdr:row>
      <xdr:rowOff>285750</xdr:rowOff>
    </xdr:to>
    <xdr:pic>
      <xdr:nvPicPr>
        <xdr:cNvPr id="13302" name="Picture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5852795" y="1618932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67</xdr:row>
      <xdr:rowOff>66675</xdr:rowOff>
    </xdr:from>
    <xdr:to>
      <xdr:col>17</xdr:col>
      <xdr:colOff>476250</xdr:colOff>
      <xdr:row>67</xdr:row>
      <xdr:rowOff>276225</xdr:rowOff>
    </xdr:to>
    <xdr:pic>
      <xdr:nvPicPr>
        <xdr:cNvPr id="13303" name="Picture 15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" b="-645"/>
        <a:stretch>
          <a:fillRect/>
        </a:stretch>
      </xdr:blipFill>
      <xdr:spPr>
        <a:xfrm>
          <a:off x="5852795" y="20170775"/>
          <a:ext cx="342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68</xdr:row>
      <xdr:rowOff>28575</xdr:rowOff>
    </xdr:from>
    <xdr:to>
      <xdr:col>17</xdr:col>
      <xdr:colOff>457200</xdr:colOff>
      <xdr:row>68</xdr:row>
      <xdr:rowOff>276225</xdr:rowOff>
    </xdr:to>
    <xdr:pic>
      <xdr:nvPicPr>
        <xdr:cNvPr id="13304" name="Picture 1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1" b="-601"/>
        <a:stretch>
          <a:fillRect/>
        </a:stretch>
      </xdr:blipFill>
      <xdr:spPr>
        <a:xfrm>
          <a:off x="5833745" y="2043747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56</xdr:row>
      <xdr:rowOff>28575</xdr:rowOff>
    </xdr:from>
    <xdr:to>
      <xdr:col>17</xdr:col>
      <xdr:colOff>504825</xdr:colOff>
      <xdr:row>56</xdr:row>
      <xdr:rowOff>276225</xdr:rowOff>
    </xdr:to>
    <xdr:pic>
      <xdr:nvPicPr>
        <xdr:cNvPr id="13305" name="图片 353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16779875"/>
          <a:ext cx="466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57</xdr:row>
      <xdr:rowOff>38100</xdr:rowOff>
    </xdr:from>
    <xdr:to>
      <xdr:col>17</xdr:col>
      <xdr:colOff>485775</xdr:colOff>
      <xdr:row>57</xdr:row>
      <xdr:rowOff>276225</xdr:rowOff>
    </xdr:to>
    <xdr:pic>
      <xdr:nvPicPr>
        <xdr:cNvPr id="13306" name="图片 354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7070" y="17094200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61</xdr:row>
      <xdr:rowOff>76200</xdr:rowOff>
    </xdr:from>
    <xdr:to>
      <xdr:col>17</xdr:col>
      <xdr:colOff>533400</xdr:colOff>
      <xdr:row>61</xdr:row>
      <xdr:rowOff>247650</xdr:rowOff>
    </xdr:to>
    <xdr:pic>
      <xdr:nvPicPr>
        <xdr:cNvPr id="13307" name="图片 355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8495" y="18351500"/>
          <a:ext cx="4959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63</xdr:row>
      <xdr:rowOff>38100</xdr:rowOff>
    </xdr:from>
    <xdr:to>
      <xdr:col>17</xdr:col>
      <xdr:colOff>485775</xdr:colOff>
      <xdr:row>63</xdr:row>
      <xdr:rowOff>266700</xdr:rowOff>
    </xdr:to>
    <xdr:pic>
      <xdr:nvPicPr>
        <xdr:cNvPr id="13308" name="图片 35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3745" y="1892300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66</xdr:row>
      <xdr:rowOff>38100</xdr:rowOff>
    </xdr:from>
    <xdr:to>
      <xdr:col>17</xdr:col>
      <xdr:colOff>428625</xdr:colOff>
      <xdr:row>66</xdr:row>
      <xdr:rowOff>266700</xdr:rowOff>
    </xdr:to>
    <xdr:pic>
      <xdr:nvPicPr>
        <xdr:cNvPr id="13309" name="图片 35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3745" y="1983740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65</xdr:row>
      <xdr:rowOff>28575</xdr:rowOff>
    </xdr:from>
    <xdr:to>
      <xdr:col>17</xdr:col>
      <xdr:colOff>485775</xdr:colOff>
      <xdr:row>65</xdr:row>
      <xdr:rowOff>295275</xdr:rowOff>
    </xdr:to>
    <xdr:pic>
      <xdr:nvPicPr>
        <xdr:cNvPr id="13310" name="Picture 16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5928995" y="1952307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64</xdr:row>
      <xdr:rowOff>38100</xdr:rowOff>
    </xdr:from>
    <xdr:to>
      <xdr:col>17</xdr:col>
      <xdr:colOff>466725</xdr:colOff>
      <xdr:row>65</xdr:row>
      <xdr:rowOff>28575</xdr:rowOff>
    </xdr:to>
    <xdr:pic>
      <xdr:nvPicPr>
        <xdr:cNvPr id="13311" name="Picture 7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5843270" y="19227800"/>
          <a:ext cx="342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50</xdr:row>
      <xdr:rowOff>0</xdr:rowOff>
    </xdr:from>
    <xdr:to>
      <xdr:col>17</xdr:col>
      <xdr:colOff>495300</xdr:colOff>
      <xdr:row>50</xdr:row>
      <xdr:rowOff>276225</xdr:rowOff>
    </xdr:to>
    <xdr:pic>
      <xdr:nvPicPr>
        <xdr:cNvPr id="25600" name="Picture 13522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5881370" y="1492250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50</xdr:row>
      <xdr:rowOff>228600</xdr:rowOff>
    </xdr:from>
    <xdr:to>
      <xdr:col>17</xdr:col>
      <xdr:colOff>171450</xdr:colOff>
      <xdr:row>50</xdr:row>
      <xdr:rowOff>228600</xdr:rowOff>
    </xdr:to>
    <xdr:pic>
      <xdr:nvPicPr>
        <xdr:cNvPr id="25601" name="Picture 13522"/>
        <xdr:cNvPicPr>
          <a:picLocks noChangeAspect="1" noChangeArrowheads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5890895" y="1515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55</xdr:row>
      <xdr:rowOff>47625</xdr:rowOff>
    </xdr:from>
    <xdr:to>
      <xdr:col>17</xdr:col>
      <xdr:colOff>438150</xdr:colOff>
      <xdr:row>55</xdr:row>
      <xdr:rowOff>266700</xdr:rowOff>
    </xdr:to>
    <xdr:pic>
      <xdr:nvPicPr>
        <xdr:cNvPr id="25602" name="Picture 6"/>
        <xdr:cNvPicPr>
          <a:picLocks noChangeAspect="1" noChangeArrowheads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2795" y="164941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200025</xdr:colOff>
      <xdr:row>52</xdr:row>
      <xdr:rowOff>28575</xdr:rowOff>
    </xdr:from>
    <xdr:to>
      <xdr:col>17</xdr:col>
      <xdr:colOff>390525</xdr:colOff>
      <xdr:row>52</xdr:row>
      <xdr:rowOff>247650</xdr:rowOff>
    </xdr:to>
    <xdr:pic>
      <xdr:nvPicPr>
        <xdr:cNvPr id="25603" name="图片 774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9470" y="15560675"/>
          <a:ext cx="190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62</xdr:row>
      <xdr:rowOff>38100</xdr:rowOff>
    </xdr:from>
    <xdr:to>
      <xdr:col>17</xdr:col>
      <xdr:colOff>457200</xdr:colOff>
      <xdr:row>63</xdr:row>
      <xdr:rowOff>0</xdr:rowOff>
    </xdr:to>
    <xdr:pic>
      <xdr:nvPicPr>
        <xdr:cNvPr id="25604" name="Picture 16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5900420" y="18618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49</xdr:row>
      <xdr:rowOff>19050</xdr:rowOff>
    </xdr:from>
    <xdr:to>
      <xdr:col>17</xdr:col>
      <xdr:colOff>438150</xdr:colOff>
      <xdr:row>49</xdr:row>
      <xdr:rowOff>276225</xdr:rowOff>
    </xdr:to>
    <xdr:pic>
      <xdr:nvPicPr>
        <xdr:cNvPr id="25605" name="图片 345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1463675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51</xdr:row>
      <xdr:rowOff>66675</xdr:rowOff>
    </xdr:from>
    <xdr:to>
      <xdr:col>17</xdr:col>
      <xdr:colOff>514350</xdr:colOff>
      <xdr:row>51</xdr:row>
      <xdr:rowOff>276225</xdr:rowOff>
    </xdr:to>
    <xdr:pic>
      <xdr:nvPicPr>
        <xdr:cNvPr id="25606" name="图片 346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020" y="1529397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69</xdr:row>
      <xdr:rowOff>47625</xdr:rowOff>
    </xdr:from>
    <xdr:to>
      <xdr:col>17</xdr:col>
      <xdr:colOff>504825</xdr:colOff>
      <xdr:row>69</xdr:row>
      <xdr:rowOff>285750</xdr:rowOff>
    </xdr:to>
    <xdr:pic>
      <xdr:nvPicPr>
        <xdr:cNvPr id="25607" name="图片 362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8495" y="20761325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74</xdr:row>
      <xdr:rowOff>19050</xdr:rowOff>
    </xdr:from>
    <xdr:to>
      <xdr:col>17</xdr:col>
      <xdr:colOff>466725</xdr:colOff>
      <xdr:row>75</xdr:row>
      <xdr:rowOff>9525</xdr:rowOff>
    </xdr:to>
    <xdr:pic>
      <xdr:nvPicPr>
        <xdr:cNvPr id="25608" name="Picture 19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5805170" y="22256750"/>
          <a:ext cx="381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72</xdr:row>
      <xdr:rowOff>38100</xdr:rowOff>
    </xdr:from>
    <xdr:to>
      <xdr:col>17</xdr:col>
      <xdr:colOff>523875</xdr:colOff>
      <xdr:row>73</xdr:row>
      <xdr:rowOff>0</xdr:rowOff>
    </xdr:to>
    <xdr:pic>
      <xdr:nvPicPr>
        <xdr:cNvPr id="25609" name="Picture 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595" y="21666200"/>
          <a:ext cx="45783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71</xdr:row>
      <xdr:rowOff>0</xdr:rowOff>
    </xdr:from>
    <xdr:to>
      <xdr:col>17</xdr:col>
      <xdr:colOff>533400</xdr:colOff>
      <xdr:row>71</xdr:row>
      <xdr:rowOff>295275</xdr:rowOff>
    </xdr:to>
    <xdr:pic>
      <xdr:nvPicPr>
        <xdr:cNvPr id="25610" name="Picture 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020" y="21323300"/>
          <a:ext cx="48641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73</xdr:row>
      <xdr:rowOff>28575</xdr:rowOff>
    </xdr:from>
    <xdr:to>
      <xdr:col>17</xdr:col>
      <xdr:colOff>504825</xdr:colOff>
      <xdr:row>73</xdr:row>
      <xdr:rowOff>266700</xdr:rowOff>
    </xdr:to>
    <xdr:pic>
      <xdr:nvPicPr>
        <xdr:cNvPr id="25611" name="Picture 3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595" y="21961475"/>
          <a:ext cx="447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70</xdr:row>
      <xdr:rowOff>47625</xdr:rowOff>
    </xdr:from>
    <xdr:to>
      <xdr:col>17</xdr:col>
      <xdr:colOff>542925</xdr:colOff>
      <xdr:row>70</xdr:row>
      <xdr:rowOff>276225</xdr:rowOff>
    </xdr:to>
    <xdr:pic>
      <xdr:nvPicPr>
        <xdr:cNvPr id="25612" name="Picture 22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21066125"/>
          <a:ext cx="4768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75</xdr:row>
      <xdr:rowOff>28575</xdr:rowOff>
    </xdr:from>
    <xdr:to>
      <xdr:col>17</xdr:col>
      <xdr:colOff>514350</xdr:colOff>
      <xdr:row>75</xdr:row>
      <xdr:rowOff>276225</xdr:rowOff>
    </xdr:to>
    <xdr:pic>
      <xdr:nvPicPr>
        <xdr:cNvPr id="25613" name="Picture 20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5833745" y="2257107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76</xdr:row>
      <xdr:rowOff>28575</xdr:rowOff>
    </xdr:from>
    <xdr:to>
      <xdr:col>17</xdr:col>
      <xdr:colOff>542925</xdr:colOff>
      <xdr:row>76</xdr:row>
      <xdr:rowOff>238125</xdr:rowOff>
    </xdr:to>
    <xdr:pic>
      <xdr:nvPicPr>
        <xdr:cNvPr id="25614" name="Picture 21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5805170" y="22875875"/>
          <a:ext cx="42926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77</xdr:row>
      <xdr:rowOff>28575</xdr:rowOff>
    </xdr:from>
    <xdr:to>
      <xdr:col>17</xdr:col>
      <xdr:colOff>504825</xdr:colOff>
      <xdr:row>77</xdr:row>
      <xdr:rowOff>276225</xdr:rowOff>
    </xdr:to>
    <xdr:pic>
      <xdr:nvPicPr>
        <xdr:cNvPr id="25615" name="Picture 22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5843270" y="23180675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78</xdr:row>
      <xdr:rowOff>38100</xdr:rowOff>
    </xdr:from>
    <xdr:to>
      <xdr:col>17</xdr:col>
      <xdr:colOff>466725</xdr:colOff>
      <xdr:row>78</xdr:row>
      <xdr:rowOff>266700</xdr:rowOff>
    </xdr:to>
    <xdr:pic>
      <xdr:nvPicPr>
        <xdr:cNvPr id="25616" name="Picture 23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5805170" y="2349500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86</xdr:row>
      <xdr:rowOff>38100</xdr:rowOff>
    </xdr:from>
    <xdr:to>
      <xdr:col>17</xdr:col>
      <xdr:colOff>428625</xdr:colOff>
      <xdr:row>86</xdr:row>
      <xdr:rowOff>266700</xdr:rowOff>
    </xdr:to>
    <xdr:pic>
      <xdr:nvPicPr>
        <xdr:cNvPr id="25617" name="Picture 30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5843270" y="2593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85</xdr:row>
      <xdr:rowOff>38100</xdr:rowOff>
    </xdr:from>
    <xdr:to>
      <xdr:col>17</xdr:col>
      <xdr:colOff>466725</xdr:colOff>
      <xdr:row>85</xdr:row>
      <xdr:rowOff>257175</xdr:rowOff>
    </xdr:to>
    <xdr:pic>
      <xdr:nvPicPr>
        <xdr:cNvPr id="25618" name="Picture 15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7" b="-1157"/>
        <a:stretch>
          <a:fillRect/>
        </a:stretch>
      </xdr:blipFill>
      <xdr:spPr>
        <a:xfrm>
          <a:off x="5881370" y="2562860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79</xdr:row>
      <xdr:rowOff>47625</xdr:rowOff>
    </xdr:from>
    <xdr:to>
      <xdr:col>17</xdr:col>
      <xdr:colOff>447675</xdr:colOff>
      <xdr:row>79</xdr:row>
      <xdr:rowOff>257175</xdr:rowOff>
    </xdr:to>
    <xdr:pic>
      <xdr:nvPicPr>
        <xdr:cNvPr id="25619" name="Picture 16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5890895" y="23809325"/>
          <a:ext cx="2762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81</xdr:row>
      <xdr:rowOff>47625</xdr:rowOff>
    </xdr:from>
    <xdr:to>
      <xdr:col>17</xdr:col>
      <xdr:colOff>476250</xdr:colOff>
      <xdr:row>81</xdr:row>
      <xdr:rowOff>276225</xdr:rowOff>
    </xdr:to>
    <xdr:pic>
      <xdr:nvPicPr>
        <xdr:cNvPr id="25620" name="Picture 24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5881370" y="2441892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84</xdr:row>
      <xdr:rowOff>57150</xdr:rowOff>
    </xdr:from>
    <xdr:to>
      <xdr:col>17</xdr:col>
      <xdr:colOff>400050</xdr:colOff>
      <xdr:row>84</xdr:row>
      <xdr:rowOff>285750</xdr:rowOff>
    </xdr:to>
    <xdr:pic>
      <xdr:nvPicPr>
        <xdr:cNvPr id="25621" name="图片 381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1" t="29170" r="44370" b="63235"/>
        <a:stretch>
          <a:fillRect/>
        </a:stretch>
      </xdr:blipFill>
      <xdr:spPr>
        <a:xfrm>
          <a:off x="5890895" y="253428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82</xdr:row>
      <xdr:rowOff>28575</xdr:rowOff>
    </xdr:from>
    <xdr:to>
      <xdr:col>17</xdr:col>
      <xdr:colOff>514350</xdr:colOff>
      <xdr:row>82</xdr:row>
      <xdr:rowOff>276225</xdr:rowOff>
    </xdr:to>
    <xdr:pic>
      <xdr:nvPicPr>
        <xdr:cNvPr id="25622" name="图片 382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6120" y="24704675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83</xdr:row>
      <xdr:rowOff>28575</xdr:rowOff>
    </xdr:from>
    <xdr:to>
      <xdr:col>17</xdr:col>
      <xdr:colOff>428625</xdr:colOff>
      <xdr:row>83</xdr:row>
      <xdr:rowOff>295275</xdr:rowOff>
    </xdr:to>
    <xdr:pic>
      <xdr:nvPicPr>
        <xdr:cNvPr id="25623" name="图片 383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2795" y="250094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89</xdr:row>
      <xdr:rowOff>19050</xdr:rowOff>
    </xdr:from>
    <xdr:to>
      <xdr:col>17</xdr:col>
      <xdr:colOff>381000</xdr:colOff>
      <xdr:row>89</xdr:row>
      <xdr:rowOff>276225</xdr:rowOff>
    </xdr:to>
    <xdr:pic>
      <xdr:nvPicPr>
        <xdr:cNvPr id="25624" name="图片 384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4220" y="2682875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88</xdr:row>
      <xdr:rowOff>28575</xdr:rowOff>
    </xdr:from>
    <xdr:to>
      <xdr:col>17</xdr:col>
      <xdr:colOff>381000</xdr:colOff>
      <xdr:row>88</xdr:row>
      <xdr:rowOff>295275</xdr:rowOff>
    </xdr:to>
    <xdr:pic>
      <xdr:nvPicPr>
        <xdr:cNvPr id="25625" name="图片 385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4220" y="2653347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87</xdr:row>
      <xdr:rowOff>28575</xdr:rowOff>
    </xdr:from>
    <xdr:to>
      <xdr:col>17</xdr:col>
      <xdr:colOff>447675</xdr:colOff>
      <xdr:row>87</xdr:row>
      <xdr:rowOff>276225</xdr:rowOff>
    </xdr:to>
    <xdr:pic>
      <xdr:nvPicPr>
        <xdr:cNvPr id="25626" name="图片 386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9945" y="2622867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80</xdr:row>
      <xdr:rowOff>38100</xdr:rowOff>
    </xdr:from>
    <xdr:to>
      <xdr:col>17</xdr:col>
      <xdr:colOff>447675</xdr:colOff>
      <xdr:row>80</xdr:row>
      <xdr:rowOff>257175</xdr:rowOff>
    </xdr:to>
    <xdr:pic>
      <xdr:nvPicPr>
        <xdr:cNvPr id="25627" name="Picture 77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2320" y="2410460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93</xdr:row>
      <xdr:rowOff>38100</xdr:rowOff>
    </xdr:from>
    <xdr:to>
      <xdr:col>17</xdr:col>
      <xdr:colOff>419100</xdr:colOff>
      <xdr:row>94</xdr:row>
      <xdr:rowOff>0</xdr:rowOff>
    </xdr:to>
    <xdr:pic>
      <xdr:nvPicPr>
        <xdr:cNvPr id="25628" name="Picture 36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843270" y="280670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109</xdr:row>
      <xdr:rowOff>38100</xdr:rowOff>
    </xdr:from>
    <xdr:to>
      <xdr:col>17</xdr:col>
      <xdr:colOff>476250</xdr:colOff>
      <xdr:row>110</xdr:row>
      <xdr:rowOff>0</xdr:rowOff>
    </xdr:to>
    <xdr:pic>
      <xdr:nvPicPr>
        <xdr:cNvPr id="25629" name="Picture 3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814695" y="3294380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91</xdr:row>
      <xdr:rowOff>38100</xdr:rowOff>
    </xdr:from>
    <xdr:to>
      <xdr:col>17</xdr:col>
      <xdr:colOff>485775</xdr:colOff>
      <xdr:row>91</xdr:row>
      <xdr:rowOff>276225</xdr:rowOff>
    </xdr:to>
    <xdr:pic>
      <xdr:nvPicPr>
        <xdr:cNvPr id="25630" name="Picture 6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5881370" y="27457400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101</xdr:row>
      <xdr:rowOff>38100</xdr:rowOff>
    </xdr:from>
    <xdr:to>
      <xdr:col>17</xdr:col>
      <xdr:colOff>533400</xdr:colOff>
      <xdr:row>101</xdr:row>
      <xdr:rowOff>238125</xdr:rowOff>
    </xdr:to>
    <xdr:pic>
      <xdr:nvPicPr>
        <xdr:cNvPr id="25631" name="Picture 12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37" b="-1437"/>
        <a:stretch>
          <a:fillRect/>
        </a:stretch>
      </xdr:blipFill>
      <xdr:spPr>
        <a:xfrm>
          <a:off x="5767070" y="30505400"/>
          <a:ext cx="46736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102</xdr:row>
      <xdr:rowOff>66675</xdr:rowOff>
    </xdr:from>
    <xdr:to>
      <xdr:col>17</xdr:col>
      <xdr:colOff>523875</xdr:colOff>
      <xdr:row>102</xdr:row>
      <xdr:rowOff>276225</xdr:rowOff>
    </xdr:to>
    <xdr:pic>
      <xdr:nvPicPr>
        <xdr:cNvPr id="25632" name="Picture 13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80" b="-2179"/>
        <a:stretch>
          <a:fillRect/>
        </a:stretch>
      </xdr:blipFill>
      <xdr:spPr>
        <a:xfrm>
          <a:off x="5757545" y="30838775"/>
          <a:ext cx="47688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95</xdr:row>
      <xdr:rowOff>57150</xdr:rowOff>
    </xdr:from>
    <xdr:to>
      <xdr:col>17</xdr:col>
      <xdr:colOff>476250</xdr:colOff>
      <xdr:row>96</xdr:row>
      <xdr:rowOff>0</xdr:rowOff>
    </xdr:to>
    <xdr:pic>
      <xdr:nvPicPr>
        <xdr:cNvPr id="25633" name="Picture 39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881370" y="28695650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100</xdr:row>
      <xdr:rowOff>66675</xdr:rowOff>
    </xdr:from>
    <xdr:to>
      <xdr:col>17</xdr:col>
      <xdr:colOff>400050</xdr:colOff>
      <xdr:row>101</xdr:row>
      <xdr:rowOff>28575</xdr:rowOff>
    </xdr:to>
    <xdr:pic>
      <xdr:nvPicPr>
        <xdr:cNvPr id="25634" name="Picture 9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>
          <a:off x="5948045" y="30229175"/>
          <a:ext cx="171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96</xdr:row>
      <xdr:rowOff>47625</xdr:rowOff>
    </xdr:from>
    <xdr:to>
      <xdr:col>17</xdr:col>
      <xdr:colOff>438150</xdr:colOff>
      <xdr:row>96</xdr:row>
      <xdr:rowOff>276225</xdr:rowOff>
    </xdr:to>
    <xdr:pic>
      <xdr:nvPicPr>
        <xdr:cNvPr id="25635" name="Picture 1152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56" b="-1056"/>
        <a:stretch>
          <a:fillRect/>
        </a:stretch>
      </xdr:blipFill>
      <xdr:spPr>
        <a:xfrm>
          <a:off x="5871845" y="289909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97</xdr:row>
      <xdr:rowOff>66675</xdr:rowOff>
    </xdr:from>
    <xdr:to>
      <xdr:col>17</xdr:col>
      <xdr:colOff>504825</xdr:colOff>
      <xdr:row>98</xdr:row>
      <xdr:rowOff>9525</xdr:rowOff>
    </xdr:to>
    <xdr:pic>
      <xdr:nvPicPr>
        <xdr:cNvPr id="25636" name="Picture 91" descr="888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45" b="-7545"/>
        <a:stretch>
          <a:fillRect/>
        </a:stretch>
      </xdr:blipFill>
      <xdr:spPr>
        <a:xfrm>
          <a:off x="5814695" y="29314775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98</xdr:row>
      <xdr:rowOff>85725</xdr:rowOff>
    </xdr:from>
    <xdr:to>
      <xdr:col>17</xdr:col>
      <xdr:colOff>438150</xdr:colOff>
      <xdr:row>99</xdr:row>
      <xdr:rowOff>38100</xdr:rowOff>
    </xdr:to>
    <xdr:pic>
      <xdr:nvPicPr>
        <xdr:cNvPr id="25637" name="Picture 92" descr="888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>
        <a:xfrm>
          <a:off x="5852795" y="296386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99</xdr:row>
      <xdr:rowOff>47625</xdr:rowOff>
    </xdr:from>
    <xdr:to>
      <xdr:col>17</xdr:col>
      <xdr:colOff>457200</xdr:colOff>
      <xdr:row>100</xdr:row>
      <xdr:rowOff>38100</xdr:rowOff>
    </xdr:to>
    <xdr:pic>
      <xdr:nvPicPr>
        <xdr:cNvPr id="25638" name="Picture 118" descr="888"/>
        <xdr:cNvPicPr>
          <a:picLocks noChangeAspect="1" noChangeArrowheads="1"/>
        </xdr:cNvPicPr>
      </xdr:nvPicPr>
      <xdr:blipFill>
        <a:blip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>
        <a:xfrm>
          <a:off x="5843270" y="29905325"/>
          <a:ext cx="3333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107</xdr:row>
      <xdr:rowOff>38100</xdr:rowOff>
    </xdr:from>
    <xdr:to>
      <xdr:col>17</xdr:col>
      <xdr:colOff>390525</xdr:colOff>
      <xdr:row>107</xdr:row>
      <xdr:rowOff>266700</xdr:rowOff>
    </xdr:to>
    <xdr:pic>
      <xdr:nvPicPr>
        <xdr:cNvPr id="25639" name="Picture 34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862320" y="32334200"/>
          <a:ext cx="247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111</xdr:row>
      <xdr:rowOff>0</xdr:rowOff>
    </xdr:from>
    <xdr:to>
      <xdr:col>17</xdr:col>
      <xdr:colOff>457200</xdr:colOff>
      <xdr:row>111</xdr:row>
      <xdr:rowOff>295275</xdr:rowOff>
    </xdr:to>
    <xdr:pic>
      <xdr:nvPicPr>
        <xdr:cNvPr id="25640" name="Picture 1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56" b="-1656"/>
        <a:stretch>
          <a:fillRect/>
        </a:stretch>
      </xdr:blipFill>
      <xdr:spPr>
        <a:xfrm>
          <a:off x="5890895" y="33515300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112</xdr:row>
      <xdr:rowOff>66675</xdr:rowOff>
    </xdr:from>
    <xdr:to>
      <xdr:col>17</xdr:col>
      <xdr:colOff>533400</xdr:colOff>
      <xdr:row>112</xdr:row>
      <xdr:rowOff>276225</xdr:rowOff>
    </xdr:to>
    <xdr:pic>
      <xdr:nvPicPr>
        <xdr:cNvPr id="25641" name="Picture 6"/>
        <xdr:cNvPicPr>
          <a:picLocks noChangeAspect="1" noChangeArrowheads="1"/>
        </xdr:cNvPicPr>
      </xdr:nvPicPr>
      <xdr:blipFill>
        <a:blip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963" b="-3963"/>
        <a:stretch>
          <a:fillRect/>
        </a:stretch>
      </xdr:blipFill>
      <xdr:spPr>
        <a:xfrm>
          <a:off x="5738495" y="33886775"/>
          <a:ext cx="49593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112</xdr:row>
      <xdr:rowOff>295275</xdr:rowOff>
    </xdr:from>
    <xdr:to>
      <xdr:col>17</xdr:col>
      <xdr:colOff>447675</xdr:colOff>
      <xdr:row>113</xdr:row>
      <xdr:rowOff>285750</xdr:rowOff>
    </xdr:to>
    <xdr:pic>
      <xdr:nvPicPr>
        <xdr:cNvPr id="25642" name="Picture 7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5824220" y="34115375"/>
          <a:ext cx="342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114</xdr:row>
      <xdr:rowOff>66675</xdr:rowOff>
    </xdr:from>
    <xdr:to>
      <xdr:col>17</xdr:col>
      <xdr:colOff>447675</xdr:colOff>
      <xdr:row>115</xdr:row>
      <xdr:rowOff>19050</xdr:rowOff>
    </xdr:to>
    <xdr:pic>
      <xdr:nvPicPr>
        <xdr:cNvPr id="25643" name="Picture 8"/>
        <xdr:cNvPicPr>
          <a:picLocks noChangeAspect="1" noChangeArrowheads="1"/>
        </xdr:cNvPicPr>
      </xdr:nvPicPr>
      <xdr:blipFill>
        <a:blip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93" b="-2293"/>
        <a:stretch>
          <a:fillRect/>
        </a:stretch>
      </xdr:blipFill>
      <xdr:spPr>
        <a:xfrm>
          <a:off x="5852795" y="3449637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92</xdr:row>
      <xdr:rowOff>85725</xdr:rowOff>
    </xdr:from>
    <xdr:to>
      <xdr:col>17</xdr:col>
      <xdr:colOff>514350</xdr:colOff>
      <xdr:row>92</xdr:row>
      <xdr:rowOff>266700</xdr:rowOff>
    </xdr:to>
    <xdr:pic>
      <xdr:nvPicPr>
        <xdr:cNvPr id="25644" name="Picture 1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b="-1202"/>
        <a:stretch>
          <a:fillRect/>
        </a:stretch>
      </xdr:blipFill>
      <xdr:spPr>
        <a:xfrm>
          <a:off x="5786120" y="27809825"/>
          <a:ext cx="447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106</xdr:row>
      <xdr:rowOff>38100</xdr:rowOff>
    </xdr:from>
    <xdr:to>
      <xdr:col>17</xdr:col>
      <xdr:colOff>447675</xdr:colOff>
      <xdr:row>106</xdr:row>
      <xdr:rowOff>257175</xdr:rowOff>
    </xdr:to>
    <xdr:pic>
      <xdr:nvPicPr>
        <xdr:cNvPr id="25645" name="Picture 8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5876290" y="3195764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104</xdr:row>
      <xdr:rowOff>123825</xdr:rowOff>
    </xdr:from>
    <xdr:to>
      <xdr:col>17</xdr:col>
      <xdr:colOff>552450</xdr:colOff>
      <xdr:row>104</xdr:row>
      <xdr:rowOff>228600</xdr:rowOff>
    </xdr:to>
    <xdr:pic>
      <xdr:nvPicPr>
        <xdr:cNvPr id="25646" name="Picture 14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020" y="31505525"/>
          <a:ext cx="48641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103</xdr:row>
      <xdr:rowOff>47625</xdr:rowOff>
    </xdr:from>
    <xdr:to>
      <xdr:col>17</xdr:col>
      <xdr:colOff>542925</xdr:colOff>
      <xdr:row>103</xdr:row>
      <xdr:rowOff>257175</xdr:rowOff>
    </xdr:to>
    <xdr:pic>
      <xdr:nvPicPr>
        <xdr:cNvPr id="25647" name="Picture 13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595" y="31124525"/>
          <a:ext cx="45783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104</xdr:row>
      <xdr:rowOff>123825</xdr:rowOff>
    </xdr:from>
    <xdr:to>
      <xdr:col>17</xdr:col>
      <xdr:colOff>552450</xdr:colOff>
      <xdr:row>104</xdr:row>
      <xdr:rowOff>228600</xdr:rowOff>
    </xdr:to>
    <xdr:pic>
      <xdr:nvPicPr>
        <xdr:cNvPr id="25648" name="Picture 14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020" y="31505525"/>
          <a:ext cx="48641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110</xdr:row>
      <xdr:rowOff>57150</xdr:rowOff>
    </xdr:from>
    <xdr:to>
      <xdr:col>17</xdr:col>
      <xdr:colOff>523875</xdr:colOff>
      <xdr:row>111</xdr:row>
      <xdr:rowOff>0</xdr:rowOff>
    </xdr:to>
    <xdr:pic>
      <xdr:nvPicPr>
        <xdr:cNvPr id="25649" name="Picture 3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862320" y="33267650"/>
          <a:ext cx="37211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110</xdr:row>
      <xdr:rowOff>38100</xdr:rowOff>
    </xdr:from>
    <xdr:to>
      <xdr:col>17</xdr:col>
      <xdr:colOff>476250</xdr:colOff>
      <xdr:row>111</xdr:row>
      <xdr:rowOff>0</xdr:rowOff>
    </xdr:to>
    <xdr:pic>
      <xdr:nvPicPr>
        <xdr:cNvPr id="25650" name="Picture 3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814695" y="3324860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94</xdr:row>
      <xdr:rowOff>19050</xdr:rowOff>
    </xdr:from>
    <xdr:to>
      <xdr:col>17</xdr:col>
      <xdr:colOff>447675</xdr:colOff>
      <xdr:row>94</xdr:row>
      <xdr:rowOff>276225</xdr:rowOff>
    </xdr:to>
    <xdr:pic>
      <xdr:nvPicPr>
        <xdr:cNvPr id="25651" name="Picture 92" descr="888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>
        <a:xfrm>
          <a:off x="5862320" y="2835275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115</xdr:row>
      <xdr:rowOff>47625</xdr:rowOff>
    </xdr:from>
    <xdr:to>
      <xdr:col>17</xdr:col>
      <xdr:colOff>447675</xdr:colOff>
      <xdr:row>115</xdr:row>
      <xdr:rowOff>285750</xdr:rowOff>
    </xdr:to>
    <xdr:pic>
      <xdr:nvPicPr>
        <xdr:cNvPr id="25652" name="图片 439"/>
        <xdr:cNvPicPr>
          <a:picLocks noChangeAspect="1"/>
        </xdr:cNvPicPr>
      </xdr:nvPicPr>
      <xdr:blipFill>
        <a:blip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2320" y="3478212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116</xdr:row>
      <xdr:rowOff>66675</xdr:rowOff>
    </xdr:from>
    <xdr:to>
      <xdr:col>17</xdr:col>
      <xdr:colOff>504825</xdr:colOff>
      <xdr:row>116</xdr:row>
      <xdr:rowOff>247650</xdr:rowOff>
    </xdr:to>
    <xdr:pic>
      <xdr:nvPicPr>
        <xdr:cNvPr id="25653" name="图片 440"/>
        <xdr:cNvPicPr>
          <a:picLocks noChangeAspect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5170" y="35105975"/>
          <a:ext cx="4191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108</xdr:row>
      <xdr:rowOff>28575</xdr:rowOff>
    </xdr:from>
    <xdr:to>
      <xdr:col>17</xdr:col>
      <xdr:colOff>400050</xdr:colOff>
      <xdr:row>108</xdr:row>
      <xdr:rowOff>257175</xdr:rowOff>
    </xdr:to>
    <xdr:pic>
      <xdr:nvPicPr>
        <xdr:cNvPr id="25654" name="Picture 34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871845" y="32629475"/>
          <a:ext cx="247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121</xdr:row>
      <xdr:rowOff>57150</xdr:rowOff>
    </xdr:from>
    <xdr:to>
      <xdr:col>17</xdr:col>
      <xdr:colOff>495300</xdr:colOff>
      <xdr:row>122</xdr:row>
      <xdr:rowOff>0</xdr:rowOff>
    </xdr:to>
    <xdr:pic>
      <xdr:nvPicPr>
        <xdr:cNvPr id="25655" name="Picture 52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29" b="-929"/>
        <a:stretch>
          <a:fillRect/>
        </a:stretch>
      </xdr:blipFill>
      <xdr:spPr>
        <a:xfrm>
          <a:off x="5814695" y="366204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123</xdr:row>
      <xdr:rowOff>9525</xdr:rowOff>
    </xdr:from>
    <xdr:to>
      <xdr:col>17</xdr:col>
      <xdr:colOff>457200</xdr:colOff>
      <xdr:row>123</xdr:row>
      <xdr:rowOff>276225</xdr:rowOff>
    </xdr:to>
    <xdr:pic>
      <xdr:nvPicPr>
        <xdr:cNvPr id="25656" name="Picture 53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5833745" y="3718242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122</xdr:row>
      <xdr:rowOff>38100</xdr:rowOff>
    </xdr:from>
    <xdr:to>
      <xdr:col>17</xdr:col>
      <xdr:colOff>476250</xdr:colOff>
      <xdr:row>123</xdr:row>
      <xdr:rowOff>9525</xdr:rowOff>
    </xdr:to>
    <xdr:pic>
      <xdr:nvPicPr>
        <xdr:cNvPr id="25657" name="Picture 8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5862320" y="3690620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125</xdr:row>
      <xdr:rowOff>38100</xdr:rowOff>
    </xdr:from>
    <xdr:to>
      <xdr:col>17</xdr:col>
      <xdr:colOff>438150</xdr:colOff>
      <xdr:row>125</xdr:row>
      <xdr:rowOff>276225</xdr:rowOff>
    </xdr:to>
    <xdr:pic>
      <xdr:nvPicPr>
        <xdr:cNvPr id="25658" name="Picture 54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5862320" y="37820600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127</xdr:row>
      <xdr:rowOff>47625</xdr:rowOff>
    </xdr:from>
    <xdr:to>
      <xdr:col>17</xdr:col>
      <xdr:colOff>457200</xdr:colOff>
      <xdr:row>127</xdr:row>
      <xdr:rowOff>266700</xdr:rowOff>
    </xdr:to>
    <xdr:pic>
      <xdr:nvPicPr>
        <xdr:cNvPr id="25659" name="Picture 53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5833745" y="38439725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126</xdr:row>
      <xdr:rowOff>38100</xdr:rowOff>
    </xdr:from>
    <xdr:to>
      <xdr:col>17</xdr:col>
      <xdr:colOff>457200</xdr:colOff>
      <xdr:row>126</xdr:row>
      <xdr:rowOff>238125</xdr:rowOff>
    </xdr:to>
    <xdr:pic>
      <xdr:nvPicPr>
        <xdr:cNvPr id="25660" name="Picture 8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5852795" y="38125400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136</xdr:row>
      <xdr:rowOff>19050</xdr:rowOff>
    </xdr:from>
    <xdr:to>
      <xdr:col>17</xdr:col>
      <xdr:colOff>438150</xdr:colOff>
      <xdr:row>136</xdr:row>
      <xdr:rowOff>285750</xdr:rowOff>
    </xdr:to>
    <xdr:pic>
      <xdr:nvPicPr>
        <xdr:cNvPr id="25661" name="Picture 3640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3270" y="41154350"/>
          <a:ext cx="314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137</xdr:row>
      <xdr:rowOff>0</xdr:rowOff>
    </xdr:from>
    <xdr:to>
      <xdr:col>17</xdr:col>
      <xdr:colOff>504825</xdr:colOff>
      <xdr:row>137</xdr:row>
      <xdr:rowOff>247650</xdr:rowOff>
    </xdr:to>
    <xdr:pic>
      <xdr:nvPicPr>
        <xdr:cNvPr id="25662" name="Picture 4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6120" y="4144010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132</xdr:row>
      <xdr:rowOff>9525</xdr:rowOff>
    </xdr:from>
    <xdr:to>
      <xdr:col>17</xdr:col>
      <xdr:colOff>495300</xdr:colOff>
      <xdr:row>132</xdr:row>
      <xdr:rowOff>285750</xdr:rowOff>
    </xdr:to>
    <xdr:pic>
      <xdr:nvPicPr>
        <xdr:cNvPr id="25663" name="Picture 5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3270" y="399256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133</xdr:row>
      <xdr:rowOff>95250</xdr:rowOff>
    </xdr:from>
    <xdr:to>
      <xdr:col>18</xdr:col>
      <xdr:colOff>0</xdr:colOff>
      <xdr:row>133</xdr:row>
      <xdr:rowOff>266700</xdr:rowOff>
    </xdr:to>
    <xdr:pic>
      <xdr:nvPicPr>
        <xdr:cNvPr id="25664" name="Picture 6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40316150"/>
          <a:ext cx="47688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134</xdr:row>
      <xdr:rowOff>9525</xdr:rowOff>
    </xdr:from>
    <xdr:to>
      <xdr:col>17</xdr:col>
      <xdr:colOff>457200</xdr:colOff>
      <xdr:row>134</xdr:row>
      <xdr:rowOff>257175</xdr:rowOff>
    </xdr:to>
    <xdr:pic>
      <xdr:nvPicPr>
        <xdr:cNvPr id="25665" name="Picture 7"/>
        <xdr:cNvPicPr>
          <a:picLocks noChangeAspect="1" noChangeArrowheads="1"/>
        </xdr:cNvPicPr>
      </xdr:nvPicPr>
      <xdr:blipFill>
        <a:blip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4220" y="4053522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135</xdr:row>
      <xdr:rowOff>38100</xdr:rowOff>
    </xdr:from>
    <xdr:to>
      <xdr:col>18</xdr:col>
      <xdr:colOff>0</xdr:colOff>
      <xdr:row>135</xdr:row>
      <xdr:rowOff>276225</xdr:rowOff>
    </xdr:to>
    <xdr:pic>
      <xdr:nvPicPr>
        <xdr:cNvPr id="25666" name="Picture 8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5645" y="40868600"/>
          <a:ext cx="43878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131</xdr:row>
      <xdr:rowOff>38100</xdr:rowOff>
    </xdr:from>
    <xdr:to>
      <xdr:col>17</xdr:col>
      <xdr:colOff>485775</xdr:colOff>
      <xdr:row>131</xdr:row>
      <xdr:rowOff>266700</xdr:rowOff>
    </xdr:to>
    <xdr:pic>
      <xdr:nvPicPr>
        <xdr:cNvPr id="25667" name="Picture 9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3964940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150</xdr:row>
      <xdr:rowOff>47625</xdr:rowOff>
    </xdr:from>
    <xdr:to>
      <xdr:col>17</xdr:col>
      <xdr:colOff>466725</xdr:colOff>
      <xdr:row>150</xdr:row>
      <xdr:rowOff>266700</xdr:rowOff>
    </xdr:to>
    <xdr:pic>
      <xdr:nvPicPr>
        <xdr:cNvPr id="25668" name="Picture 67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5805170" y="45450125"/>
          <a:ext cx="3810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151</xdr:row>
      <xdr:rowOff>38100</xdr:rowOff>
    </xdr:from>
    <xdr:to>
      <xdr:col>17</xdr:col>
      <xdr:colOff>533400</xdr:colOff>
      <xdr:row>151</xdr:row>
      <xdr:rowOff>266700</xdr:rowOff>
    </xdr:to>
    <xdr:pic>
      <xdr:nvPicPr>
        <xdr:cNvPr id="25669" name="图片 383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4220" y="45745400"/>
          <a:ext cx="41021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153</xdr:row>
      <xdr:rowOff>38100</xdr:rowOff>
    </xdr:from>
    <xdr:to>
      <xdr:col>17</xdr:col>
      <xdr:colOff>533400</xdr:colOff>
      <xdr:row>153</xdr:row>
      <xdr:rowOff>285750</xdr:rowOff>
    </xdr:to>
    <xdr:pic>
      <xdr:nvPicPr>
        <xdr:cNvPr id="25670" name="Picture 45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5890895" y="46355000"/>
          <a:ext cx="34353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154</xdr:row>
      <xdr:rowOff>28575</xdr:rowOff>
    </xdr:from>
    <xdr:to>
      <xdr:col>17</xdr:col>
      <xdr:colOff>476250</xdr:colOff>
      <xdr:row>154</xdr:row>
      <xdr:rowOff>257175</xdr:rowOff>
    </xdr:to>
    <xdr:pic>
      <xdr:nvPicPr>
        <xdr:cNvPr id="25671" name="Picture 46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5852795" y="46650275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11</xdr:row>
      <xdr:rowOff>9525</xdr:rowOff>
    </xdr:from>
    <xdr:to>
      <xdr:col>17</xdr:col>
      <xdr:colOff>485775</xdr:colOff>
      <xdr:row>11</xdr:row>
      <xdr:rowOff>266700</xdr:rowOff>
    </xdr:to>
    <xdr:pic>
      <xdr:nvPicPr>
        <xdr:cNvPr id="25672" name="图片 130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3745" y="304482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12</xdr:row>
      <xdr:rowOff>47625</xdr:rowOff>
    </xdr:from>
    <xdr:to>
      <xdr:col>17</xdr:col>
      <xdr:colOff>400050</xdr:colOff>
      <xdr:row>12</xdr:row>
      <xdr:rowOff>257175</xdr:rowOff>
    </xdr:to>
    <xdr:pic>
      <xdr:nvPicPr>
        <xdr:cNvPr id="25673" name="图片 131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3387725"/>
          <a:ext cx="3619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13</xdr:row>
      <xdr:rowOff>0</xdr:rowOff>
    </xdr:from>
    <xdr:to>
      <xdr:col>17</xdr:col>
      <xdr:colOff>314325</xdr:colOff>
      <xdr:row>13</xdr:row>
      <xdr:rowOff>257175</xdr:rowOff>
    </xdr:to>
    <xdr:pic>
      <xdr:nvPicPr>
        <xdr:cNvPr id="25674" name="图片 132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5170" y="364490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15</xdr:row>
      <xdr:rowOff>76200</xdr:rowOff>
    </xdr:from>
    <xdr:to>
      <xdr:col>17</xdr:col>
      <xdr:colOff>390525</xdr:colOff>
      <xdr:row>15</xdr:row>
      <xdr:rowOff>247650</xdr:rowOff>
    </xdr:to>
    <xdr:pic>
      <xdr:nvPicPr>
        <xdr:cNvPr id="25675" name="图片 133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3270" y="4330700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16</xdr:row>
      <xdr:rowOff>47625</xdr:rowOff>
    </xdr:from>
    <xdr:to>
      <xdr:col>17</xdr:col>
      <xdr:colOff>323850</xdr:colOff>
      <xdr:row>17</xdr:row>
      <xdr:rowOff>0</xdr:rowOff>
    </xdr:to>
    <xdr:pic>
      <xdr:nvPicPr>
        <xdr:cNvPr id="25676" name="图片 134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4606925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90</xdr:row>
      <xdr:rowOff>28575</xdr:rowOff>
    </xdr:from>
    <xdr:to>
      <xdr:col>18</xdr:col>
      <xdr:colOff>0</xdr:colOff>
      <xdr:row>90</xdr:row>
      <xdr:rowOff>276225</xdr:rowOff>
    </xdr:to>
    <xdr:pic>
      <xdr:nvPicPr>
        <xdr:cNvPr id="25677" name="图片 135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27143075"/>
          <a:ext cx="47688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117</xdr:row>
      <xdr:rowOff>76200</xdr:rowOff>
    </xdr:from>
    <xdr:to>
      <xdr:col>17</xdr:col>
      <xdr:colOff>457200</xdr:colOff>
      <xdr:row>117</xdr:row>
      <xdr:rowOff>238125</xdr:rowOff>
    </xdr:to>
    <xdr:pic>
      <xdr:nvPicPr>
        <xdr:cNvPr id="25678" name="图片 136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595" y="35420300"/>
          <a:ext cx="4000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118</xdr:row>
      <xdr:rowOff>28575</xdr:rowOff>
    </xdr:from>
    <xdr:to>
      <xdr:col>17</xdr:col>
      <xdr:colOff>409575</xdr:colOff>
      <xdr:row>118</xdr:row>
      <xdr:rowOff>285750</xdr:rowOff>
    </xdr:to>
    <xdr:pic>
      <xdr:nvPicPr>
        <xdr:cNvPr id="25679" name="图片 137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4220" y="35677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119</xdr:row>
      <xdr:rowOff>0</xdr:rowOff>
    </xdr:from>
    <xdr:to>
      <xdr:col>17</xdr:col>
      <xdr:colOff>400050</xdr:colOff>
      <xdr:row>119</xdr:row>
      <xdr:rowOff>247650</xdr:rowOff>
    </xdr:to>
    <xdr:pic>
      <xdr:nvPicPr>
        <xdr:cNvPr id="25680" name="图片 138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9445" y="3595370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120</xdr:row>
      <xdr:rowOff>28575</xdr:rowOff>
    </xdr:from>
    <xdr:to>
      <xdr:col>17</xdr:col>
      <xdr:colOff>390525</xdr:colOff>
      <xdr:row>120</xdr:row>
      <xdr:rowOff>247650</xdr:rowOff>
    </xdr:to>
    <xdr:pic>
      <xdr:nvPicPr>
        <xdr:cNvPr id="25681" name="图片 139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7070" y="36287075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124</xdr:row>
      <xdr:rowOff>28575</xdr:rowOff>
    </xdr:from>
    <xdr:to>
      <xdr:col>17</xdr:col>
      <xdr:colOff>400050</xdr:colOff>
      <xdr:row>124</xdr:row>
      <xdr:rowOff>276225</xdr:rowOff>
    </xdr:to>
    <xdr:pic>
      <xdr:nvPicPr>
        <xdr:cNvPr id="25682" name="图片 140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5170" y="3750627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128</xdr:row>
      <xdr:rowOff>0</xdr:rowOff>
    </xdr:from>
    <xdr:to>
      <xdr:col>17</xdr:col>
      <xdr:colOff>466725</xdr:colOff>
      <xdr:row>129</xdr:row>
      <xdr:rowOff>19050</xdr:rowOff>
    </xdr:to>
    <xdr:pic>
      <xdr:nvPicPr>
        <xdr:cNvPr id="25683" name="图片 141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3869690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139</xdr:row>
      <xdr:rowOff>28575</xdr:rowOff>
    </xdr:from>
    <xdr:to>
      <xdr:col>17</xdr:col>
      <xdr:colOff>476250</xdr:colOff>
      <xdr:row>139</xdr:row>
      <xdr:rowOff>285750</xdr:rowOff>
    </xdr:to>
    <xdr:pic>
      <xdr:nvPicPr>
        <xdr:cNvPr id="25684" name="图片 142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020" y="42078275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142</xdr:row>
      <xdr:rowOff>28575</xdr:rowOff>
    </xdr:from>
    <xdr:to>
      <xdr:col>17</xdr:col>
      <xdr:colOff>495300</xdr:colOff>
      <xdr:row>142</xdr:row>
      <xdr:rowOff>266700</xdr:rowOff>
    </xdr:to>
    <xdr:pic>
      <xdr:nvPicPr>
        <xdr:cNvPr id="25685" name="图片 143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5645" y="4299267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140</xdr:row>
      <xdr:rowOff>19050</xdr:rowOff>
    </xdr:from>
    <xdr:to>
      <xdr:col>17</xdr:col>
      <xdr:colOff>409575</xdr:colOff>
      <xdr:row>140</xdr:row>
      <xdr:rowOff>228600</xdr:rowOff>
    </xdr:to>
    <xdr:pic>
      <xdr:nvPicPr>
        <xdr:cNvPr id="25686" name="图片 144"/>
        <xdr:cNvPicPr>
          <a:picLocks noChangeAspect="1"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4237355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129</xdr:row>
      <xdr:rowOff>0</xdr:rowOff>
    </xdr:from>
    <xdr:to>
      <xdr:col>17</xdr:col>
      <xdr:colOff>342900</xdr:colOff>
      <xdr:row>129</xdr:row>
      <xdr:rowOff>276225</xdr:rowOff>
    </xdr:to>
    <xdr:pic>
      <xdr:nvPicPr>
        <xdr:cNvPr id="25687" name="图片 145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5170" y="39001700"/>
          <a:ext cx="2571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141</xdr:row>
      <xdr:rowOff>47625</xdr:rowOff>
    </xdr:from>
    <xdr:to>
      <xdr:col>17</xdr:col>
      <xdr:colOff>342900</xdr:colOff>
      <xdr:row>141</xdr:row>
      <xdr:rowOff>285750</xdr:rowOff>
    </xdr:to>
    <xdr:pic>
      <xdr:nvPicPr>
        <xdr:cNvPr id="25688" name="图片 146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5645" y="427069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143</xdr:row>
      <xdr:rowOff>28575</xdr:rowOff>
    </xdr:from>
    <xdr:to>
      <xdr:col>17</xdr:col>
      <xdr:colOff>495300</xdr:colOff>
      <xdr:row>143</xdr:row>
      <xdr:rowOff>228600</xdr:rowOff>
    </xdr:to>
    <xdr:pic>
      <xdr:nvPicPr>
        <xdr:cNvPr id="25689" name="图片 147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595" y="4329747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146</xdr:row>
      <xdr:rowOff>47625</xdr:rowOff>
    </xdr:from>
    <xdr:to>
      <xdr:col>18</xdr:col>
      <xdr:colOff>0</xdr:colOff>
      <xdr:row>146</xdr:row>
      <xdr:rowOff>266700</xdr:rowOff>
    </xdr:to>
    <xdr:pic>
      <xdr:nvPicPr>
        <xdr:cNvPr id="25690" name="图片 148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7070" y="44230925"/>
          <a:ext cx="46736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144</xdr:row>
      <xdr:rowOff>38100</xdr:rowOff>
    </xdr:from>
    <xdr:to>
      <xdr:col>17</xdr:col>
      <xdr:colOff>504825</xdr:colOff>
      <xdr:row>144</xdr:row>
      <xdr:rowOff>238125</xdr:rowOff>
    </xdr:to>
    <xdr:pic>
      <xdr:nvPicPr>
        <xdr:cNvPr id="25691" name="图片 149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6120" y="4361180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130</xdr:row>
      <xdr:rowOff>28575</xdr:rowOff>
    </xdr:from>
    <xdr:to>
      <xdr:col>17</xdr:col>
      <xdr:colOff>314325</xdr:colOff>
      <xdr:row>130</xdr:row>
      <xdr:rowOff>276225</xdr:rowOff>
    </xdr:to>
    <xdr:pic>
      <xdr:nvPicPr>
        <xdr:cNvPr id="25692" name="图片 150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5645" y="393350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145</xdr:row>
      <xdr:rowOff>38100</xdr:rowOff>
    </xdr:from>
    <xdr:to>
      <xdr:col>17</xdr:col>
      <xdr:colOff>361950</xdr:colOff>
      <xdr:row>145</xdr:row>
      <xdr:rowOff>276225</xdr:rowOff>
    </xdr:to>
    <xdr:pic>
      <xdr:nvPicPr>
        <xdr:cNvPr id="25693" name="图片 151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43916600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147</xdr:row>
      <xdr:rowOff>57150</xdr:rowOff>
    </xdr:from>
    <xdr:to>
      <xdr:col>18</xdr:col>
      <xdr:colOff>0</xdr:colOff>
      <xdr:row>147</xdr:row>
      <xdr:rowOff>219075</xdr:rowOff>
    </xdr:to>
    <xdr:pic>
      <xdr:nvPicPr>
        <xdr:cNvPr id="25694" name="图片 152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020" y="44545250"/>
          <a:ext cx="4864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148</xdr:row>
      <xdr:rowOff>47625</xdr:rowOff>
    </xdr:from>
    <xdr:to>
      <xdr:col>17</xdr:col>
      <xdr:colOff>476250</xdr:colOff>
      <xdr:row>148</xdr:row>
      <xdr:rowOff>238125</xdr:rowOff>
    </xdr:to>
    <xdr:pic>
      <xdr:nvPicPr>
        <xdr:cNvPr id="25695" name="图片 153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5170" y="44840525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149</xdr:row>
      <xdr:rowOff>57150</xdr:rowOff>
    </xdr:from>
    <xdr:to>
      <xdr:col>17</xdr:col>
      <xdr:colOff>476250</xdr:colOff>
      <xdr:row>149</xdr:row>
      <xdr:rowOff>238125</xdr:rowOff>
    </xdr:to>
    <xdr:pic>
      <xdr:nvPicPr>
        <xdr:cNvPr id="25696" name="图片 154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4515485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152</xdr:row>
      <xdr:rowOff>28575</xdr:rowOff>
    </xdr:from>
    <xdr:to>
      <xdr:col>17</xdr:col>
      <xdr:colOff>457200</xdr:colOff>
      <xdr:row>152</xdr:row>
      <xdr:rowOff>276225</xdr:rowOff>
    </xdr:to>
    <xdr:pic>
      <xdr:nvPicPr>
        <xdr:cNvPr id="25697" name="图片 155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4604067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25</xdr:row>
      <xdr:rowOff>47625</xdr:rowOff>
    </xdr:from>
    <xdr:to>
      <xdr:col>17</xdr:col>
      <xdr:colOff>438150</xdr:colOff>
      <xdr:row>25</xdr:row>
      <xdr:rowOff>266700</xdr:rowOff>
    </xdr:to>
    <xdr:pic>
      <xdr:nvPicPr>
        <xdr:cNvPr id="25698" name="图片 441"/>
        <xdr:cNvPicPr>
          <a:picLocks noChangeAspect="1"/>
        </xdr:cNvPicPr>
      </xdr:nvPicPr>
      <xdr:blipFill>
        <a:blip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8045" y="735012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23</xdr:row>
      <xdr:rowOff>104775</xdr:rowOff>
    </xdr:from>
    <xdr:to>
      <xdr:col>17</xdr:col>
      <xdr:colOff>419100</xdr:colOff>
      <xdr:row>23</xdr:row>
      <xdr:rowOff>276225</xdr:rowOff>
    </xdr:to>
    <xdr:pic>
      <xdr:nvPicPr>
        <xdr:cNvPr id="25699" name="图片 442"/>
        <xdr:cNvPicPr>
          <a:picLocks noChangeAspect="1" noChangeArrowheads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679767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24</xdr:row>
      <xdr:rowOff>114300</xdr:rowOff>
    </xdr:from>
    <xdr:to>
      <xdr:col>17</xdr:col>
      <xdr:colOff>428625</xdr:colOff>
      <xdr:row>24</xdr:row>
      <xdr:rowOff>295275</xdr:rowOff>
    </xdr:to>
    <xdr:pic>
      <xdr:nvPicPr>
        <xdr:cNvPr id="25700" name="图片 443"/>
        <xdr:cNvPicPr>
          <a:picLocks noChangeAspect="1" noChangeArrowheads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3745" y="71120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19</xdr:row>
      <xdr:rowOff>47625</xdr:rowOff>
    </xdr:from>
    <xdr:to>
      <xdr:col>17</xdr:col>
      <xdr:colOff>438150</xdr:colOff>
      <xdr:row>19</xdr:row>
      <xdr:rowOff>257175</xdr:rowOff>
    </xdr:to>
    <xdr:pic>
      <xdr:nvPicPr>
        <xdr:cNvPr id="25701" name="图片 162"/>
        <xdr:cNvPicPr>
          <a:picLocks noChangeAspect="1" noChangeArrowheads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6120" y="5521325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48</xdr:row>
      <xdr:rowOff>47625</xdr:rowOff>
    </xdr:from>
    <xdr:to>
      <xdr:col>17</xdr:col>
      <xdr:colOff>447675</xdr:colOff>
      <xdr:row>49</xdr:row>
      <xdr:rowOff>0</xdr:rowOff>
    </xdr:to>
    <xdr:pic>
      <xdr:nvPicPr>
        <xdr:cNvPr id="25702" name="图片 345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4220" y="1436052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158</xdr:row>
      <xdr:rowOff>38100</xdr:rowOff>
    </xdr:from>
    <xdr:to>
      <xdr:col>17</xdr:col>
      <xdr:colOff>485775</xdr:colOff>
      <xdr:row>158</xdr:row>
      <xdr:rowOff>238125</xdr:rowOff>
    </xdr:to>
    <xdr:pic>
      <xdr:nvPicPr>
        <xdr:cNvPr id="25703" name="Picture 452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45" b="-1945"/>
        <a:stretch>
          <a:fillRect/>
        </a:stretch>
      </xdr:blipFill>
      <xdr:spPr>
        <a:xfrm>
          <a:off x="5843270" y="4787900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157</xdr:row>
      <xdr:rowOff>38100</xdr:rowOff>
    </xdr:from>
    <xdr:to>
      <xdr:col>17</xdr:col>
      <xdr:colOff>533400</xdr:colOff>
      <xdr:row>157</xdr:row>
      <xdr:rowOff>285750</xdr:rowOff>
    </xdr:to>
    <xdr:pic>
      <xdr:nvPicPr>
        <xdr:cNvPr id="25704" name="Picture 13630"/>
        <xdr:cNvPicPr>
          <a:picLocks noChangeAspect="1" noChangeArrowheads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>
        <a:xfrm>
          <a:off x="5738495" y="47574200"/>
          <a:ext cx="49593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138</xdr:row>
      <xdr:rowOff>38100</xdr:rowOff>
    </xdr:from>
    <xdr:to>
      <xdr:col>17</xdr:col>
      <xdr:colOff>438150</xdr:colOff>
      <xdr:row>138</xdr:row>
      <xdr:rowOff>257175</xdr:rowOff>
    </xdr:to>
    <xdr:pic>
      <xdr:nvPicPr>
        <xdr:cNvPr id="25705" name="图片 2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4695" y="41783000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155</xdr:row>
      <xdr:rowOff>28575</xdr:rowOff>
    </xdr:from>
    <xdr:to>
      <xdr:col>17</xdr:col>
      <xdr:colOff>495300</xdr:colOff>
      <xdr:row>156</xdr:row>
      <xdr:rowOff>0</xdr:rowOff>
    </xdr:to>
    <xdr:pic>
      <xdr:nvPicPr>
        <xdr:cNvPr id="25706" name="图片 13"/>
        <xdr:cNvPicPr>
          <a:picLocks noChangeAspect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9945" y="4695507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156</xdr:row>
      <xdr:rowOff>47625</xdr:rowOff>
    </xdr:from>
    <xdr:to>
      <xdr:col>17</xdr:col>
      <xdr:colOff>466725</xdr:colOff>
      <xdr:row>156</xdr:row>
      <xdr:rowOff>247650</xdr:rowOff>
    </xdr:to>
    <xdr:pic>
      <xdr:nvPicPr>
        <xdr:cNvPr id="25707" name="图片 17"/>
        <xdr:cNvPicPr>
          <a:picLocks noChangeAspect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2320" y="4727892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238125</xdr:colOff>
      <xdr:row>158</xdr:row>
      <xdr:rowOff>57150</xdr:rowOff>
    </xdr:from>
    <xdr:to>
      <xdr:col>17</xdr:col>
      <xdr:colOff>247650</xdr:colOff>
      <xdr:row>158</xdr:row>
      <xdr:rowOff>209550</xdr:rowOff>
    </xdr:to>
    <xdr:pic>
      <xdr:nvPicPr>
        <xdr:cNvPr id="25708" name="Picture 50954"/>
        <xdr:cNvPicPr>
          <a:picLocks noChangeAspect="1" noChangeArrowheads="1"/>
        </xdr:cNvPicPr>
      </xdr:nvPicPr>
      <xdr:blipFill>
        <a:blip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7570" y="478980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57150</xdr:colOff>
      <xdr:row>11</xdr:row>
      <xdr:rowOff>85725</xdr:rowOff>
    </xdr:from>
    <xdr:to>
      <xdr:col>17</xdr:col>
      <xdr:colOff>476250</xdr:colOff>
      <xdr:row>11</xdr:row>
      <xdr:rowOff>285750</xdr:rowOff>
    </xdr:to>
    <xdr:pic>
      <xdr:nvPicPr>
        <xdr:cNvPr id="20588" name="Picture 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2" b="-652"/>
        <a:stretch>
          <a:fillRect/>
        </a:stretch>
      </xdr:blipFill>
      <xdr:spPr>
        <a:xfrm>
          <a:off x="5776595" y="31210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</xdr:row>
      <xdr:rowOff>19050</xdr:rowOff>
    </xdr:from>
    <xdr:to>
      <xdr:col>17</xdr:col>
      <xdr:colOff>495300</xdr:colOff>
      <xdr:row>15</xdr:row>
      <xdr:rowOff>304800</xdr:rowOff>
    </xdr:to>
    <xdr:pic>
      <xdr:nvPicPr>
        <xdr:cNvPr id="20589" name="Picture 1359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5876290" y="4220845"/>
          <a:ext cx="285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</xdr:row>
      <xdr:rowOff>9525</xdr:rowOff>
    </xdr:from>
    <xdr:to>
      <xdr:col>17</xdr:col>
      <xdr:colOff>314325</xdr:colOff>
      <xdr:row>14</xdr:row>
      <xdr:rowOff>19050</xdr:rowOff>
    </xdr:to>
    <xdr:pic>
      <xdr:nvPicPr>
        <xdr:cNvPr id="20590" name="Picture 1359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>
        <a:xfrm>
          <a:off x="5843270" y="3654425"/>
          <a:ext cx="1905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18</xdr:row>
      <xdr:rowOff>66675</xdr:rowOff>
    </xdr:from>
    <xdr:to>
      <xdr:col>17</xdr:col>
      <xdr:colOff>342900</xdr:colOff>
      <xdr:row>18</xdr:row>
      <xdr:rowOff>247650</xdr:rowOff>
    </xdr:to>
    <xdr:pic>
      <xdr:nvPicPr>
        <xdr:cNvPr id="20591" name="Picture 1359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5" b="-285"/>
        <a:stretch>
          <a:fillRect/>
        </a:stretch>
      </xdr:blipFill>
      <xdr:spPr>
        <a:xfrm>
          <a:off x="5833745" y="5235575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17</xdr:row>
      <xdr:rowOff>47625</xdr:rowOff>
    </xdr:from>
    <xdr:to>
      <xdr:col>17</xdr:col>
      <xdr:colOff>390525</xdr:colOff>
      <xdr:row>17</xdr:row>
      <xdr:rowOff>257175</xdr:rowOff>
    </xdr:to>
    <xdr:pic>
      <xdr:nvPicPr>
        <xdr:cNvPr id="20592" name="Picture 1359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5824220" y="491172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19</xdr:row>
      <xdr:rowOff>28575</xdr:rowOff>
    </xdr:from>
    <xdr:to>
      <xdr:col>17</xdr:col>
      <xdr:colOff>419100</xdr:colOff>
      <xdr:row>19</xdr:row>
      <xdr:rowOff>247650</xdr:rowOff>
    </xdr:to>
    <xdr:pic>
      <xdr:nvPicPr>
        <xdr:cNvPr id="20593" name="Picture 18700" descr="J)5YS357X@ZA`GLO%GGAFF2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263" b="-5263"/>
        <a:stretch>
          <a:fillRect/>
        </a:stretch>
      </xdr:blipFill>
      <xdr:spPr>
        <a:xfrm>
          <a:off x="5900420" y="550227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25</xdr:row>
      <xdr:rowOff>57150</xdr:rowOff>
    </xdr:from>
    <xdr:to>
      <xdr:col>17</xdr:col>
      <xdr:colOff>495300</xdr:colOff>
      <xdr:row>26</xdr:row>
      <xdr:rowOff>0</xdr:rowOff>
    </xdr:to>
    <xdr:pic>
      <xdr:nvPicPr>
        <xdr:cNvPr id="20594" name="Picture 1359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6" b="-186"/>
        <a:stretch>
          <a:fillRect/>
        </a:stretch>
      </xdr:blipFill>
      <xdr:spPr>
        <a:xfrm>
          <a:off x="5795645" y="7359650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27</xdr:row>
      <xdr:rowOff>95250</xdr:rowOff>
    </xdr:from>
    <xdr:to>
      <xdr:col>17</xdr:col>
      <xdr:colOff>504825</xdr:colOff>
      <xdr:row>28</xdr:row>
      <xdr:rowOff>0</xdr:rowOff>
    </xdr:to>
    <xdr:pic>
      <xdr:nvPicPr>
        <xdr:cNvPr id="20595" name="Picture 1359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0" b="-410"/>
        <a:stretch>
          <a:fillRect/>
        </a:stretch>
      </xdr:blipFill>
      <xdr:spPr>
        <a:xfrm>
          <a:off x="5843270" y="8007350"/>
          <a:ext cx="381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29</xdr:row>
      <xdr:rowOff>133350</xdr:rowOff>
    </xdr:from>
    <xdr:to>
      <xdr:col>17</xdr:col>
      <xdr:colOff>390525</xdr:colOff>
      <xdr:row>29</xdr:row>
      <xdr:rowOff>276225</xdr:rowOff>
    </xdr:to>
    <xdr:pic>
      <xdr:nvPicPr>
        <xdr:cNvPr id="20596" name="Picture 1359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5862320" y="8655050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30</xdr:row>
      <xdr:rowOff>114300</xdr:rowOff>
    </xdr:from>
    <xdr:to>
      <xdr:col>17</xdr:col>
      <xdr:colOff>409575</xdr:colOff>
      <xdr:row>30</xdr:row>
      <xdr:rowOff>285750</xdr:rowOff>
    </xdr:to>
    <xdr:pic>
      <xdr:nvPicPr>
        <xdr:cNvPr id="20597" name="Picture 1359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5" b="-285"/>
        <a:stretch>
          <a:fillRect/>
        </a:stretch>
      </xdr:blipFill>
      <xdr:spPr>
        <a:xfrm>
          <a:off x="5862320" y="8940800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31</xdr:row>
      <xdr:rowOff>47625</xdr:rowOff>
    </xdr:from>
    <xdr:to>
      <xdr:col>17</xdr:col>
      <xdr:colOff>476250</xdr:colOff>
      <xdr:row>31</xdr:row>
      <xdr:rowOff>266700</xdr:rowOff>
    </xdr:to>
    <xdr:pic>
      <xdr:nvPicPr>
        <xdr:cNvPr id="20598" name="Picture 18699" descr="J)5YS357X@ZA`GLO%GGAFF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8" b="-6248"/>
        <a:stretch>
          <a:fillRect/>
        </a:stretch>
      </xdr:blipFill>
      <xdr:spPr>
        <a:xfrm>
          <a:off x="5833745" y="9178925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</xdr:row>
      <xdr:rowOff>19050</xdr:rowOff>
    </xdr:from>
    <xdr:to>
      <xdr:col>17</xdr:col>
      <xdr:colOff>390525</xdr:colOff>
      <xdr:row>22</xdr:row>
      <xdr:rowOff>257175</xdr:rowOff>
    </xdr:to>
    <xdr:pic>
      <xdr:nvPicPr>
        <xdr:cNvPr id="20599" name="Picture 620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5" b="-885"/>
        <a:stretch>
          <a:fillRect/>
        </a:stretch>
      </xdr:blipFill>
      <xdr:spPr>
        <a:xfrm>
          <a:off x="5786120" y="6407150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12</xdr:row>
      <xdr:rowOff>57150</xdr:rowOff>
    </xdr:from>
    <xdr:to>
      <xdr:col>17</xdr:col>
      <xdr:colOff>419100</xdr:colOff>
      <xdr:row>12</xdr:row>
      <xdr:rowOff>266700</xdr:rowOff>
    </xdr:to>
    <xdr:pic>
      <xdr:nvPicPr>
        <xdr:cNvPr id="20600" name="Picture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73" b="-1073"/>
        <a:stretch>
          <a:fillRect/>
        </a:stretch>
      </xdr:blipFill>
      <xdr:spPr>
        <a:xfrm>
          <a:off x="5843270" y="3397250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28</xdr:row>
      <xdr:rowOff>47625</xdr:rowOff>
    </xdr:from>
    <xdr:to>
      <xdr:col>17</xdr:col>
      <xdr:colOff>495300</xdr:colOff>
      <xdr:row>29</xdr:row>
      <xdr:rowOff>0</xdr:rowOff>
    </xdr:to>
    <xdr:pic>
      <xdr:nvPicPr>
        <xdr:cNvPr id="20601" name="Picture 1088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5852795" y="8264525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23</xdr:row>
      <xdr:rowOff>9525</xdr:rowOff>
    </xdr:from>
    <xdr:to>
      <xdr:col>17</xdr:col>
      <xdr:colOff>409575</xdr:colOff>
      <xdr:row>24</xdr:row>
      <xdr:rowOff>19050</xdr:rowOff>
    </xdr:to>
    <xdr:pic>
      <xdr:nvPicPr>
        <xdr:cNvPr id="20602" name="Picture 1359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1370" y="6702425"/>
          <a:ext cx="2476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24</xdr:row>
      <xdr:rowOff>57150</xdr:rowOff>
    </xdr:from>
    <xdr:to>
      <xdr:col>17</xdr:col>
      <xdr:colOff>457200</xdr:colOff>
      <xdr:row>24</xdr:row>
      <xdr:rowOff>257175</xdr:rowOff>
    </xdr:to>
    <xdr:pic>
      <xdr:nvPicPr>
        <xdr:cNvPr id="20603" name="Picture 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9945" y="7054850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20</xdr:row>
      <xdr:rowOff>57150</xdr:rowOff>
    </xdr:from>
    <xdr:to>
      <xdr:col>17</xdr:col>
      <xdr:colOff>523875</xdr:colOff>
      <xdr:row>20</xdr:row>
      <xdr:rowOff>285750</xdr:rowOff>
    </xdr:to>
    <xdr:pic>
      <xdr:nvPicPr>
        <xdr:cNvPr id="20604" name="Picture 1874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020" y="5835650"/>
          <a:ext cx="48641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32</xdr:row>
      <xdr:rowOff>57150</xdr:rowOff>
    </xdr:from>
    <xdr:to>
      <xdr:col>17</xdr:col>
      <xdr:colOff>523875</xdr:colOff>
      <xdr:row>32</xdr:row>
      <xdr:rowOff>285750</xdr:rowOff>
    </xdr:to>
    <xdr:pic>
      <xdr:nvPicPr>
        <xdr:cNvPr id="20605" name="Picture 1874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020" y="9493250"/>
          <a:ext cx="48641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16</xdr:row>
      <xdr:rowOff>28575</xdr:rowOff>
    </xdr:from>
    <xdr:to>
      <xdr:col>17</xdr:col>
      <xdr:colOff>457200</xdr:colOff>
      <xdr:row>16</xdr:row>
      <xdr:rowOff>285750</xdr:rowOff>
    </xdr:to>
    <xdr:pic>
      <xdr:nvPicPr>
        <xdr:cNvPr id="20606" name="Picture 1088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5814695" y="4587875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14</xdr:row>
      <xdr:rowOff>28575</xdr:rowOff>
    </xdr:from>
    <xdr:to>
      <xdr:col>17</xdr:col>
      <xdr:colOff>371475</xdr:colOff>
      <xdr:row>14</xdr:row>
      <xdr:rowOff>285750</xdr:rowOff>
    </xdr:to>
    <xdr:pic>
      <xdr:nvPicPr>
        <xdr:cNvPr id="20607" name="图片 2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1845" y="3978275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</xdr:row>
      <xdr:rowOff>0</xdr:rowOff>
    </xdr:from>
    <xdr:to>
      <xdr:col>17</xdr:col>
      <xdr:colOff>495300</xdr:colOff>
      <xdr:row>15</xdr:row>
      <xdr:rowOff>0</xdr:rowOff>
    </xdr:to>
    <xdr:pic>
      <xdr:nvPicPr>
        <xdr:cNvPr id="20608" name="Picture 1359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6019165" y="405892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14</xdr:row>
      <xdr:rowOff>0</xdr:rowOff>
    </xdr:from>
    <xdr:to>
      <xdr:col>17</xdr:col>
      <xdr:colOff>314325</xdr:colOff>
      <xdr:row>14</xdr:row>
      <xdr:rowOff>19050</xdr:rowOff>
    </xdr:to>
    <xdr:pic>
      <xdr:nvPicPr>
        <xdr:cNvPr id="20609" name="Picture 1359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>
        <a:xfrm>
          <a:off x="5843270" y="3949700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14</xdr:row>
      <xdr:rowOff>28575</xdr:rowOff>
    </xdr:from>
    <xdr:to>
      <xdr:col>17</xdr:col>
      <xdr:colOff>371475</xdr:colOff>
      <xdr:row>14</xdr:row>
      <xdr:rowOff>285750</xdr:rowOff>
    </xdr:to>
    <xdr:pic>
      <xdr:nvPicPr>
        <xdr:cNvPr id="20610" name="图片 277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1845" y="3978275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26</xdr:row>
      <xdr:rowOff>38100</xdr:rowOff>
    </xdr:from>
    <xdr:to>
      <xdr:col>17</xdr:col>
      <xdr:colOff>390525</xdr:colOff>
      <xdr:row>26</xdr:row>
      <xdr:rowOff>295275</xdr:rowOff>
    </xdr:to>
    <xdr:pic>
      <xdr:nvPicPr>
        <xdr:cNvPr id="20611" name="图片 279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30326">
          <a:off x="5881370" y="764540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76200</xdr:colOff>
      <xdr:row>13</xdr:row>
      <xdr:rowOff>76200</xdr:rowOff>
    </xdr:from>
    <xdr:to>
      <xdr:col>17</xdr:col>
      <xdr:colOff>514350</xdr:colOff>
      <xdr:row>13</xdr:row>
      <xdr:rowOff>276225</xdr:rowOff>
    </xdr:to>
    <xdr:pic>
      <xdr:nvPicPr>
        <xdr:cNvPr id="23669" name="Picture 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65" b="-11765"/>
        <a:stretch>
          <a:fillRect/>
        </a:stretch>
      </xdr:blipFill>
      <xdr:spPr>
        <a:xfrm>
          <a:off x="5795645" y="376936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12</xdr:row>
      <xdr:rowOff>95250</xdr:rowOff>
    </xdr:from>
    <xdr:to>
      <xdr:col>17</xdr:col>
      <xdr:colOff>523875</xdr:colOff>
      <xdr:row>12</xdr:row>
      <xdr:rowOff>257175</xdr:rowOff>
    </xdr:to>
    <xdr:pic>
      <xdr:nvPicPr>
        <xdr:cNvPr id="23670" name="Picture 7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999" b="-15999"/>
        <a:stretch>
          <a:fillRect/>
        </a:stretch>
      </xdr:blipFill>
      <xdr:spPr>
        <a:xfrm>
          <a:off x="5814695" y="3471545"/>
          <a:ext cx="4197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15</xdr:row>
      <xdr:rowOff>0</xdr:rowOff>
    </xdr:from>
    <xdr:to>
      <xdr:col>17</xdr:col>
      <xdr:colOff>466725</xdr:colOff>
      <xdr:row>15</xdr:row>
      <xdr:rowOff>0</xdr:rowOff>
    </xdr:to>
    <xdr:pic>
      <xdr:nvPicPr>
        <xdr:cNvPr id="23671" name="Picture 2441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019165" y="415988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14</xdr:row>
      <xdr:rowOff>66675</xdr:rowOff>
    </xdr:from>
    <xdr:to>
      <xdr:col>17</xdr:col>
      <xdr:colOff>447675</xdr:colOff>
      <xdr:row>14</xdr:row>
      <xdr:rowOff>266700</xdr:rowOff>
    </xdr:to>
    <xdr:pic>
      <xdr:nvPicPr>
        <xdr:cNvPr id="23672" name="Picture 217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72" b="-7272"/>
        <a:stretch>
          <a:fillRect/>
        </a:stretch>
      </xdr:blipFill>
      <xdr:spPr>
        <a:xfrm>
          <a:off x="5948045" y="40767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11</xdr:row>
      <xdr:rowOff>76200</xdr:rowOff>
    </xdr:from>
    <xdr:to>
      <xdr:col>17</xdr:col>
      <xdr:colOff>514350</xdr:colOff>
      <xdr:row>11</xdr:row>
      <xdr:rowOff>247650</xdr:rowOff>
    </xdr:to>
    <xdr:pic>
      <xdr:nvPicPr>
        <xdr:cNvPr id="23673" name="图片 23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2320" y="3135630"/>
          <a:ext cx="371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9</xdr:row>
      <xdr:rowOff>47625</xdr:rowOff>
    </xdr:from>
    <xdr:to>
      <xdr:col>17</xdr:col>
      <xdr:colOff>514350</xdr:colOff>
      <xdr:row>10</xdr:row>
      <xdr:rowOff>0</xdr:rowOff>
    </xdr:to>
    <xdr:pic>
      <xdr:nvPicPr>
        <xdr:cNvPr id="23674" name="图片 254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7095" y="2473325"/>
          <a:ext cx="26670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10</xdr:row>
      <xdr:rowOff>47625</xdr:rowOff>
    </xdr:from>
    <xdr:to>
      <xdr:col>17</xdr:col>
      <xdr:colOff>514350</xdr:colOff>
      <xdr:row>11</xdr:row>
      <xdr:rowOff>0</xdr:rowOff>
    </xdr:to>
    <xdr:pic>
      <xdr:nvPicPr>
        <xdr:cNvPr id="23675" name="图片 254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7095" y="2790190"/>
          <a:ext cx="26670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200025</xdr:colOff>
      <xdr:row>19</xdr:row>
      <xdr:rowOff>152400</xdr:rowOff>
    </xdr:from>
    <xdr:to>
      <xdr:col>17</xdr:col>
      <xdr:colOff>561975</xdr:colOff>
      <xdr:row>19</xdr:row>
      <xdr:rowOff>238125</xdr:rowOff>
    </xdr:to>
    <xdr:pic>
      <xdr:nvPicPr>
        <xdr:cNvPr id="23676" name="Picture 22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94" b="-4594"/>
        <a:stretch>
          <a:fillRect/>
        </a:stretch>
      </xdr:blipFill>
      <xdr:spPr>
        <a:xfrm>
          <a:off x="5919470" y="5746750"/>
          <a:ext cx="31496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18</xdr:row>
      <xdr:rowOff>152400</xdr:rowOff>
    </xdr:from>
    <xdr:to>
      <xdr:col>17</xdr:col>
      <xdr:colOff>561975</xdr:colOff>
      <xdr:row>18</xdr:row>
      <xdr:rowOff>228600</xdr:rowOff>
    </xdr:to>
    <xdr:pic>
      <xdr:nvPicPr>
        <xdr:cNvPr id="23677" name="Picture 22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94" b="-4594"/>
        <a:stretch>
          <a:fillRect/>
        </a:stretch>
      </xdr:blipFill>
      <xdr:spPr>
        <a:xfrm>
          <a:off x="5881370" y="5429885"/>
          <a:ext cx="35306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15</xdr:row>
      <xdr:rowOff>95250</xdr:rowOff>
    </xdr:from>
    <xdr:to>
      <xdr:col>17</xdr:col>
      <xdr:colOff>561975</xdr:colOff>
      <xdr:row>15</xdr:row>
      <xdr:rowOff>342900</xdr:rowOff>
    </xdr:to>
    <xdr:pic>
      <xdr:nvPicPr>
        <xdr:cNvPr id="23678" name="Picture 244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5980430" y="4389755"/>
          <a:ext cx="221615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16</xdr:row>
      <xdr:rowOff>57150</xdr:rowOff>
    </xdr:from>
    <xdr:to>
      <xdr:col>17</xdr:col>
      <xdr:colOff>561975</xdr:colOff>
      <xdr:row>16</xdr:row>
      <xdr:rowOff>342900</xdr:rowOff>
    </xdr:to>
    <xdr:pic>
      <xdr:nvPicPr>
        <xdr:cNvPr id="23679" name="Picture 244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5970905" y="4697095"/>
          <a:ext cx="259715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21</xdr:row>
      <xdr:rowOff>209550</xdr:rowOff>
    </xdr:from>
    <xdr:to>
      <xdr:col>17</xdr:col>
      <xdr:colOff>476250</xdr:colOff>
      <xdr:row>21</xdr:row>
      <xdr:rowOff>276225</xdr:rowOff>
    </xdr:to>
    <xdr:pic>
      <xdr:nvPicPr>
        <xdr:cNvPr id="23680" name="Picture 250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5795645" y="6437630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257175</xdr:colOff>
      <xdr:row>23</xdr:row>
      <xdr:rowOff>95250</xdr:rowOff>
    </xdr:from>
    <xdr:to>
      <xdr:col>17</xdr:col>
      <xdr:colOff>561975</xdr:colOff>
      <xdr:row>23</xdr:row>
      <xdr:rowOff>447675</xdr:rowOff>
    </xdr:to>
    <xdr:pic>
      <xdr:nvPicPr>
        <xdr:cNvPr id="23681" name="Picture 736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>
        <a:xfrm>
          <a:off x="5976620" y="6957060"/>
          <a:ext cx="257810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28</xdr:row>
      <xdr:rowOff>76200</xdr:rowOff>
    </xdr:from>
    <xdr:to>
      <xdr:col>17</xdr:col>
      <xdr:colOff>552450</xdr:colOff>
      <xdr:row>28</xdr:row>
      <xdr:rowOff>352425</xdr:rowOff>
    </xdr:to>
    <xdr:pic>
      <xdr:nvPicPr>
        <xdr:cNvPr id="23682" name="Picture 1352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5938520" y="8522335"/>
          <a:ext cx="295910" cy="24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31</xdr:row>
      <xdr:rowOff>66675</xdr:rowOff>
    </xdr:from>
    <xdr:to>
      <xdr:col>17</xdr:col>
      <xdr:colOff>561975</xdr:colOff>
      <xdr:row>31</xdr:row>
      <xdr:rowOff>323850</xdr:rowOff>
    </xdr:to>
    <xdr:pic>
      <xdr:nvPicPr>
        <xdr:cNvPr id="23683" name="Picture 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3" b="-803"/>
        <a:stretch>
          <a:fillRect/>
        </a:stretch>
      </xdr:blipFill>
      <xdr:spPr>
        <a:xfrm rot="-5400000">
          <a:off x="5956300" y="9435465"/>
          <a:ext cx="250190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35</xdr:row>
      <xdr:rowOff>85725</xdr:rowOff>
    </xdr:from>
    <xdr:to>
      <xdr:col>17</xdr:col>
      <xdr:colOff>523875</xdr:colOff>
      <xdr:row>35</xdr:row>
      <xdr:rowOff>209550</xdr:rowOff>
    </xdr:to>
    <xdr:pic>
      <xdr:nvPicPr>
        <xdr:cNvPr id="23684" name="Picture 99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5767070" y="10749915"/>
          <a:ext cx="46736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24</xdr:row>
      <xdr:rowOff>152400</xdr:rowOff>
    </xdr:from>
    <xdr:to>
      <xdr:col>17</xdr:col>
      <xdr:colOff>561975</xdr:colOff>
      <xdr:row>24</xdr:row>
      <xdr:rowOff>304800</xdr:rowOff>
    </xdr:to>
    <xdr:pic>
      <xdr:nvPicPr>
        <xdr:cNvPr id="23685" name="图片 30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2795" y="7331075"/>
          <a:ext cx="38163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27</xdr:row>
      <xdr:rowOff>190500</xdr:rowOff>
    </xdr:from>
    <xdr:to>
      <xdr:col>18</xdr:col>
      <xdr:colOff>0</xdr:colOff>
      <xdr:row>28</xdr:row>
      <xdr:rowOff>0</xdr:rowOff>
    </xdr:to>
    <xdr:pic>
      <xdr:nvPicPr>
        <xdr:cNvPr id="23686" name="图片 30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595" y="8319770"/>
          <a:ext cx="457835" cy="126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30</xdr:row>
      <xdr:rowOff>171450</xdr:rowOff>
    </xdr:from>
    <xdr:to>
      <xdr:col>17</xdr:col>
      <xdr:colOff>561975</xdr:colOff>
      <xdr:row>31</xdr:row>
      <xdr:rowOff>0</xdr:rowOff>
    </xdr:to>
    <xdr:pic>
      <xdr:nvPicPr>
        <xdr:cNvPr id="23687" name="图片 30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8995" y="9251315"/>
          <a:ext cx="305435" cy="14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32</xdr:row>
      <xdr:rowOff>114300</xdr:rowOff>
    </xdr:from>
    <xdr:to>
      <xdr:col>17</xdr:col>
      <xdr:colOff>561975</xdr:colOff>
      <xdr:row>32</xdr:row>
      <xdr:rowOff>238125</xdr:rowOff>
    </xdr:to>
    <xdr:pic>
      <xdr:nvPicPr>
        <xdr:cNvPr id="23688" name="图片 30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48045" y="9827895"/>
          <a:ext cx="28638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17</xdr:row>
      <xdr:rowOff>219075</xdr:rowOff>
    </xdr:from>
    <xdr:to>
      <xdr:col>17</xdr:col>
      <xdr:colOff>561975</xdr:colOff>
      <xdr:row>17</xdr:row>
      <xdr:rowOff>285750</xdr:rowOff>
    </xdr:to>
    <xdr:pic>
      <xdr:nvPicPr>
        <xdr:cNvPr id="23689" name="Picture 250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5909945" y="5179695"/>
          <a:ext cx="3244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20</xdr:row>
      <xdr:rowOff>238125</xdr:rowOff>
    </xdr:from>
    <xdr:to>
      <xdr:col>17</xdr:col>
      <xdr:colOff>514350</xdr:colOff>
      <xdr:row>20</xdr:row>
      <xdr:rowOff>304800</xdr:rowOff>
    </xdr:to>
    <xdr:pic>
      <xdr:nvPicPr>
        <xdr:cNvPr id="23690" name="Picture 250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5833745" y="6149340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33</xdr:row>
      <xdr:rowOff>47625</xdr:rowOff>
    </xdr:from>
    <xdr:to>
      <xdr:col>17</xdr:col>
      <xdr:colOff>409575</xdr:colOff>
      <xdr:row>33</xdr:row>
      <xdr:rowOff>228600</xdr:rowOff>
    </xdr:to>
    <xdr:pic>
      <xdr:nvPicPr>
        <xdr:cNvPr id="23691" name="Picture 1352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5909945" y="10078085"/>
          <a:ext cx="219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34</xdr:row>
      <xdr:rowOff>114300</xdr:rowOff>
    </xdr:from>
    <xdr:to>
      <xdr:col>17</xdr:col>
      <xdr:colOff>561975</xdr:colOff>
      <xdr:row>34</xdr:row>
      <xdr:rowOff>228600</xdr:rowOff>
    </xdr:to>
    <xdr:pic>
      <xdr:nvPicPr>
        <xdr:cNvPr id="23692" name="图片 314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5170" y="10461625"/>
          <a:ext cx="4292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</xdr:row>
      <xdr:rowOff>95250</xdr:rowOff>
    </xdr:from>
    <xdr:to>
      <xdr:col>17</xdr:col>
      <xdr:colOff>533400</xdr:colOff>
      <xdr:row>22</xdr:row>
      <xdr:rowOff>276225</xdr:rowOff>
    </xdr:to>
    <xdr:pic>
      <xdr:nvPicPr>
        <xdr:cNvPr id="23693" name="图片 317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6120" y="6640195"/>
          <a:ext cx="44831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25</xdr:row>
      <xdr:rowOff>76200</xdr:rowOff>
    </xdr:from>
    <xdr:to>
      <xdr:col>17</xdr:col>
      <xdr:colOff>485775</xdr:colOff>
      <xdr:row>25</xdr:row>
      <xdr:rowOff>304800</xdr:rowOff>
    </xdr:to>
    <xdr:pic>
      <xdr:nvPicPr>
        <xdr:cNvPr id="23694" name="图片 318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595" y="757174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26</xdr:row>
      <xdr:rowOff>85725</xdr:rowOff>
    </xdr:from>
    <xdr:to>
      <xdr:col>18</xdr:col>
      <xdr:colOff>0</xdr:colOff>
      <xdr:row>26</xdr:row>
      <xdr:rowOff>304800</xdr:rowOff>
    </xdr:to>
    <xdr:pic>
      <xdr:nvPicPr>
        <xdr:cNvPr id="23695" name="图片 319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545" y="7898130"/>
          <a:ext cx="47688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29</xdr:row>
      <xdr:rowOff>180975</xdr:rowOff>
    </xdr:from>
    <xdr:to>
      <xdr:col>18</xdr:col>
      <xdr:colOff>0</xdr:colOff>
      <xdr:row>30</xdr:row>
      <xdr:rowOff>0</xdr:rowOff>
    </xdr:to>
    <xdr:pic>
      <xdr:nvPicPr>
        <xdr:cNvPr id="23696" name="图片 32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1370" y="8943975"/>
          <a:ext cx="353060" cy="13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104775</xdr:colOff>
      <xdr:row>9</xdr:row>
      <xdr:rowOff>28575</xdr:rowOff>
    </xdr:from>
    <xdr:to>
      <xdr:col>17</xdr:col>
      <xdr:colOff>419100</xdr:colOff>
      <xdr:row>9</xdr:row>
      <xdr:rowOff>266700</xdr:rowOff>
    </xdr:to>
    <xdr:pic>
      <xdr:nvPicPr>
        <xdr:cNvPr id="17469" name="图片 45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4220" y="245427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10</xdr:row>
      <xdr:rowOff>66675</xdr:rowOff>
    </xdr:from>
    <xdr:to>
      <xdr:col>17</xdr:col>
      <xdr:colOff>476250</xdr:colOff>
      <xdr:row>10</xdr:row>
      <xdr:rowOff>266700</xdr:rowOff>
    </xdr:to>
    <xdr:pic>
      <xdr:nvPicPr>
        <xdr:cNvPr id="17470" name="Picture 265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5767070" y="2797175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14</xdr:row>
      <xdr:rowOff>47625</xdr:rowOff>
    </xdr:from>
    <xdr:to>
      <xdr:col>17</xdr:col>
      <xdr:colOff>428625</xdr:colOff>
      <xdr:row>14</xdr:row>
      <xdr:rowOff>257175</xdr:rowOff>
    </xdr:to>
    <xdr:pic>
      <xdr:nvPicPr>
        <xdr:cNvPr id="17471" name="Picture 265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5814695" y="3997325"/>
          <a:ext cx="333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11</xdr:row>
      <xdr:rowOff>47625</xdr:rowOff>
    </xdr:from>
    <xdr:to>
      <xdr:col>17</xdr:col>
      <xdr:colOff>495300</xdr:colOff>
      <xdr:row>12</xdr:row>
      <xdr:rowOff>9525</xdr:rowOff>
    </xdr:to>
    <xdr:pic>
      <xdr:nvPicPr>
        <xdr:cNvPr id="17472" name="Picture 265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5805170" y="3082925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13</xdr:row>
      <xdr:rowOff>76200</xdr:rowOff>
    </xdr:from>
    <xdr:to>
      <xdr:col>17</xdr:col>
      <xdr:colOff>419100</xdr:colOff>
      <xdr:row>13</xdr:row>
      <xdr:rowOff>247650</xdr:rowOff>
    </xdr:to>
    <xdr:pic>
      <xdr:nvPicPr>
        <xdr:cNvPr id="17473" name="Picture 265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5833745" y="3721100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13</xdr:row>
      <xdr:rowOff>0</xdr:rowOff>
    </xdr:from>
    <xdr:to>
      <xdr:col>17</xdr:col>
      <xdr:colOff>533400</xdr:colOff>
      <xdr:row>13</xdr:row>
      <xdr:rowOff>276225</xdr:rowOff>
    </xdr:to>
    <xdr:pic>
      <xdr:nvPicPr>
        <xdr:cNvPr id="17474" name="Picture 265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5748020" y="3644900"/>
          <a:ext cx="48641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12</xdr:row>
      <xdr:rowOff>19050</xdr:rowOff>
    </xdr:from>
    <xdr:to>
      <xdr:col>17</xdr:col>
      <xdr:colOff>438150</xdr:colOff>
      <xdr:row>12</xdr:row>
      <xdr:rowOff>285750</xdr:rowOff>
    </xdr:to>
    <xdr:pic>
      <xdr:nvPicPr>
        <xdr:cNvPr id="17475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6" t="11404" r="6673" b="9357"/>
        <a:stretch>
          <a:fillRect/>
        </a:stretch>
      </xdr:blipFill>
      <xdr:spPr>
        <a:xfrm>
          <a:off x="5871845" y="335915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47625</xdr:colOff>
      <xdr:row>41</xdr:row>
      <xdr:rowOff>0</xdr:rowOff>
    </xdr:from>
    <xdr:to>
      <xdr:col>17</xdr:col>
      <xdr:colOff>47625</xdr:colOff>
      <xdr:row>41</xdr:row>
      <xdr:rowOff>0</xdr:rowOff>
    </xdr:to>
    <xdr:pic>
      <xdr:nvPicPr>
        <xdr:cNvPr id="8278" name="图片 212" descr="IMG_1131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4785" y="1215961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35</xdr:row>
      <xdr:rowOff>76200</xdr:rowOff>
    </xdr:from>
    <xdr:to>
      <xdr:col>17</xdr:col>
      <xdr:colOff>390525</xdr:colOff>
      <xdr:row>36</xdr:row>
      <xdr:rowOff>19050</xdr:rowOff>
    </xdr:to>
    <xdr:pic>
      <xdr:nvPicPr>
        <xdr:cNvPr id="8279" name="Picture 1" descr="C:\Users\Administrator\AppData\Roaming\feiq\RichOle\985730979.bmp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2410" y="10334625"/>
          <a:ext cx="295275" cy="2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9</xdr:row>
      <xdr:rowOff>85725</xdr:rowOff>
    </xdr:from>
    <xdr:to>
      <xdr:col>17</xdr:col>
      <xdr:colOff>333375</xdr:colOff>
      <xdr:row>9</xdr:row>
      <xdr:rowOff>257175</xdr:rowOff>
    </xdr:to>
    <xdr:pic>
      <xdr:nvPicPr>
        <xdr:cNvPr id="8280" name="图片 208" descr="IMG_1128.JPG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5735" y="2108200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10</xdr:row>
      <xdr:rowOff>95250</xdr:rowOff>
    </xdr:from>
    <xdr:to>
      <xdr:col>17</xdr:col>
      <xdr:colOff>514350</xdr:colOff>
      <xdr:row>10</xdr:row>
      <xdr:rowOff>266700</xdr:rowOff>
    </xdr:to>
    <xdr:pic>
      <xdr:nvPicPr>
        <xdr:cNvPr id="8281" name="Picture 493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5260" y="2434590"/>
          <a:ext cx="47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12</xdr:row>
      <xdr:rowOff>95250</xdr:rowOff>
    </xdr:from>
    <xdr:to>
      <xdr:col>17</xdr:col>
      <xdr:colOff>514350</xdr:colOff>
      <xdr:row>12</xdr:row>
      <xdr:rowOff>238125</xdr:rowOff>
    </xdr:to>
    <xdr:pic>
      <xdr:nvPicPr>
        <xdr:cNvPr id="8282" name="图片 211" descr="IMG_0994.JPG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2410" y="3068320"/>
          <a:ext cx="4191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13</xdr:row>
      <xdr:rowOff>57150</xdr:rowOff>
    </xdr:from>
    <xdr:to>
      <xdr:col>17</xdr:col>
      <xdr:colOff>419100</xdr:colOff>
      <xdr:row>13</xdr:row>
      <xdr:rowOff>266700</xdr:rowOff>
    </xdr:to>
    <xdr:pic>
      <xdr:nvPicPr>
        <xdr:cNvPr id="8283" name="图片 213" descr="IMG_1132.JPG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4785" y="3347085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36</xdr:row>
      <xdr:rowOff>142875</xdr:rowOff>
    </xdr:from>
    <xdr:to>
      <xdr:col>17</xdr:col>
      <xdr:colOff>466725</xdr:colOff>
      <xdr:row>37</xdr:row>
      <xdr:rowOff>47625</xdr:rowOff>
    </xdr:to>
    <xdr:pic>
      <xdr:nvPicPr>
        <xdr:cNvPr id="8284" name="Picture 63205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5260" y="10718165"/>
          <a:ext cx="428625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29</xdr:row>
      <xdr:rowOff>47625</xdr:rowOff>
    </xdr:from>
    <xdr:to>
      <xdr:col>17</xdr:col>
      <xdr:colOff>495300</xdr:colOff>
      <xdr:row>29</xdr:row>
      <xdr:rowOff>266700</xdr:rowOff>
    </xdr:to>
    <xdr:pic>
      <xdr:nvPicPr>
        <xdr:cNvPr id="8285" name="Picture 1335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5260" y="840486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14</xdr:row>
      <xdr:rowOff>57150</xdr:rowOff>
    </xdr:from>
    <xdr:to>
      <xdr:col>17</xdr:col>
      <xdr:colOff>457200</xdr:colOff>
      <xdr:row>14</xdr:row>
      <xdr:rowOff>285750</xdr:rowOff>
    </xdr:to>
    <xdr:pic>
      <xdr:nvPicPr>
        <xdr:cNvPr id="8286" name="图片 10" descr="0308_3.jpg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9085" y="36639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371475</xdr:colOff>
      <xdr:row>9</xdr:row>
      <xdr:rowOff>85725</xdr:rowOff>
    </xdr:from>
    <xdr:to>
      <xdr:col>17</xdr:col>
      <xdr:colOff>600075</xdr:colOff>
      <xdr:row>9</xdr:row>
      <xdr:rowOff>257175</xdr:rowOff>
    </xdr:to>
    <xdr:pic>
      <xdr:nvPicPr>
        <xdr:cNvPr id="8287" name="图片 11" descr="P80302-143850.jpg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635" y="210820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38</xdr:row>
      <xdr:rowOff>47625</xdr:rowOff>
    </xdr:from>
    <xdr:to>
      <xdr:col>17</xdr:col>
      <xdr:colOff>457200</xdr:colOff>
      <xdr:row>39</xdr:row>
      <xdr:rowOff>0</xdr:rowOff>
    </xdr:to>
    <xdr:pic>
      <xdr:nvPicPr>
        <xdr:cNvPr id="8288" name="图片 12" descr="0308_1 (1).jpg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64" t="34500" r="34090" b="21143"/>
        <a:stretch>
          <a:fillRect/>
        </a:stretch>
      </xdr:blipFill>
      <xdr:spPr>
        <a:xfrm>
          <a:off x="6620510" y="11256645"/>
          <a:ext cx="32385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37</xdr:row>
      <xdr:rowOff>104775</xdr:rowOff>
    </xdr:from>
    <xdr:to>
      <xdr:col>17</xdr:col>
      <xdr:colOff>504825</xdr:colOff>
      <xdr:row>38</xdr:row>
      <xdr:rowOff>19050</xdr:rowOff>
    </xdr:to>
    <xdr:pic>
      <xdr:nvPicPr>
        <xdr:cNvPr id="8289" name="Picture 6320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3360" y="10996930"/>
          <a:ext cx="428625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20</xdr:row>
      <xdr:rowOff>66675</xdr:rowOff>
    </xdr:from>
    <xdr:to>
      <xdr:col>17</xdr:col>
      <xdr:colOff>390525</xdr:colOff>
      <xdr:row>20</xdr:row>
      <xdr:rowOff>304800</xdr:rowOff>
    </xdr:to>
    <xdr:pic>
      <xdr:nvPicPr>
        <xdr:cNvPr id="8290" name="图片 14" descr="0308_5.jpg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885" y="557466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41</xdr:row>
      <xdr:rowOff>76200</xdr:rowOff>
    </xdr:from>
    <xdr:to>
      <xdr:col>17</xdr:col>
      <xdr:colOff>447675</xdr:colOff>
      <xdr:row>41</xdr:row>
      <xdr:rowOff>228600</xdr:rowOff>
    </xdr:to>
    <xdr:pic>
      <xdr:nvPicPr>
        <xdr:cNvPr id="8291" name="Picture 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6639560" y="12235815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15</xdr:row>
      <xdr:rowOff>19050</xdr:rowOff>
    </xdr:from>
    <xdr:to>
      <xdr:col>17</xdr:col>
      <xdr:colOff>400050</xdr:colOff>
      <xdr:row>15</xdr:row>
      <xdr:rowOff>247650</xdr:rowOff>
    </xdr:to>
    <xdr:pic>
      <xdr:nvPicPr>
        <xdr:cNvPr id="8292" name="图片 16" descr="0308_3.jpg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1935" y="394271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16</xdr:row>
      <xdr:rowOff>47625</xdr:rowOff>
    </xdr:from>
    <xdr:to>
      <xdr:col>17</xdr:col>
      <xdr:colOff>390525</xdr:colOff>
      <xdr:row>16</xdr:row>
      <xdr:rowOff>276225</xdr:rowOff>
    </xdr:to>
    <xdr:pic>
      <xdr:nvPicPr>
        <xdr:cNvPr id="8293" name="图片 17" descr="0308_3.jpg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2410" y="428815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27</xdr:row>
      <xdr:rowOff>9525</xdr:rowOff>
    </xdr:from>
    <xdr:to>
      <xdr:col>17</xdr:col>
      <xdr:colOff>438150</xdr:colOff>
      <xdr:row>27</xdr:row>
      <xdr:rowOff>247650</xdr:rowOff>
    </xdr:to>
    <xdr:pic>
      <xdr:nvPicPr>
        <xdr:cNvPr id="8294" name="图片 19" descr="0308_5.jpg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0510" y="773557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42</xdr:row>
      <xdr:rowOff>85725</xdr:rowOff>
    </xdr:from>
    <xdr:to>
      <xdr:col>17</xdr:col>
      <xdr:colOff>619125</xdr:colOff>
      <xdr:row>42</xdr:row>
      <xdr:rowOff>533400</xdr:rowOff>
    </xdr:to>
    <xdr:pic>
      <xdr:nvPicPr>
        <xdr:cNvPr id="8295" name="图片 23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0035" y="12562205"/>
          <a:ext cx="476250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238125</xdr:colOff>
      <xdr:row>44</xdr:row>
      <xdr:rowOff>47625</xdr:rowOff>
    </xdr:from>
    <xdr:to>
      <xdr:col>17</xdr:col>
      <xdr:colOff>523875</xdr:colOff>
      <xdr:row>44</xdr:row>
      <xdr:rowOff>276225</xdr:rowOff>
    </xdr:to>
    <xdr:pic>
      <xdr:nvPicPr>
        <xdr:cNvPr id="8296" name="Picture 9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5285" y="1315783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43</xdr:row>
      <xdr:rowOff>38100</xdr:rowOff>
    </xdr:from>
    <xdr:to>
      <xdr:col>17</xdr:col>
      <xdr:colOff>523875</xdr:colOff>
      <xdr:row>43</xdr:row>
      <xdr:rowOff>304800</xdr:rowOff>
    </xdr:to>
    <xdr:pic>
      <xdr:nvPicPr>
        <xdr:cNvPr id="8297" name="Picture 4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760" y="1283144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30</xdr:row>
      <xdr:rowOff>47625</xdr:rowOff>
    </xdr:from>
    <xdr:to>
      <xdr:col>17</xdr:col>
      <xdr:colOff>609600</xdr:colOff>
      <xdr:row>30</xdr:row>
      <xdr:rowOff>295275</xdr:rowOff>
    </xdr:to>
    <xdr:pic>
      <xdr:nvPicPr>
        <xdr:cNvPr id="8298" name="图片 205" descr="IMG_0823.JPG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985" y="8721725"/>
          <a:ext cx="485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45</xdr:row>
      <xdr:rowOff>38100</xdr:rowOff>
    </xdr:from>
    <xdr:to>
      <xdr:col>17</xdr:col>
      <xdr:colOff>447675</xdr:colOff>
      <xdr:row>46</xdr:row>
      <xdr:rowOff>0</xdr:rowOff>
    </xdr:to>
    <xdr:pic>
      <xdr:nvPicPr>
        <xdr:cNvPr id="8299" name="图片 23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9560" y="13465175"/>
          <a:ext cx="2952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11</xdr:row>
      <xdr:rowOff>57150</xdr:rowOff>
    </xdr:from>
    <xdr:to>
      <xdr:col>17</xdr:col>
      <xdr:colOff>514350</xdr:colOff>
      <xdr:row>11</xdr:row>
      <xdr:rowOff>266700</xdr:rowOff>
    </xdr:to>
    <xdr:pic>
      <xdr:nvPicPr>
        <xdr:cNvPr id="8300" name="图片 210" descr="IMG_1129.JPG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0035" y="2713355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39</xdr:row>
      <xdr:rowOff>76200</xdr:rowOff>
    </xdr:from>
    <xdr:to>
      <xdr:col>17</xdr:col>
      <xdr:colOff>447675</xdr:colOff>
      <xdr:row>39</xdr:row>
      <xdr:rowOff>228600</xdr:rowOff>
    </xdr:to>
    <xdr:pic>
      <xdr:nvPicPr>
        <xdr:cNvPr id="8301" name="Picture 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6639560" y="11602085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40</xdr:row>
      <xdr:rowOff>76200</xdr:rowOff>
    </xdr:from>
    <xdr:to>
      <xdr:col>17</xdr:col>
      <xdr:colOff>447675</xdr:colOff>
      <xdr:row>40</xdr:row>
      <xdr:rowOff>228600</xdr:rowOff>
    </xdr:to>
    <xdr:pic>
      <xdr:nvPicPr>
        <xdr:cNvPr id="8302" name="Picture 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6639560" y="11918950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104775</xdr:colOff>
      <xdr:row>10</xdr:row>
      <xdr:rowOff>47625</xdr:rowOff>
    </xdr:from>
    <xdr:to>
      <xdr:col>17</xdr:col>
      <xdr:colOff>361950</xdr:colOff>
      <xdr:row>10</xdr:row>
      <xdr:rowOff>276225</xdr:rowOff>
    </xdr:to>
    <xdr:pic>
      <xdr:nvPicPr>
        <xdr:cNvPr id="18494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2960" y="27781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13</xdr:row>
      <xdr:rowOff>66675</xdr:rowOff>
    </xdr:from>
    <xdr:to>
      <xdr:col>17</xdr:col>
      <xdr:colOff>466725</xdr:colOff>
      <xdr:row>13</xdr:row>
      <xdr:rowOff>276225</xdr:rowOff>
    </xdr:to>
    <xdr:pic>
      <xdr:nvPicPr>
        <xdr:cNvPr id="18495" name="图片 1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5983605" y="3639820"/>
          <a:ext cx="209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9</xdr:row>
      <xdr:rowOff>19050</xdr:rowOff>
    </xdr:from>
    <xdr:to>
      <xdr:col>17</xdr:col>
      <xdr:colOff>485775</xdr:colOff>
      <xdr:row>9</xdr:row>
      <xdr:rowOff>295275</xdr:rowOff>
    </xdr:to>
    <xdr:pic>
      <xdr:nvPicPr>
        <xdr:cNvPr id="18496" name="图片 1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3435" y="2444750"/>
          <a:ext cx="3905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11</xdr:row>
      <xdr:rowOff>76200</xdr:rowOff>
    </xdr:from>
    <xdr:to>
      <xdr:col>18</xdr:col>
      <xdr:colOff>0</xdr:colOff>
      <xdr:row>11</xdr:row>
      <xdr:rowOff>266700</xdr:rowOff>
    </xdr:to>
    <xdr:pic>
      <xdr:nvPicPr>
        <xdr:cNvPr id="18497" name="图片 2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5988685" y="2977515"/>
          <a:ext cx="190500" cy="457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12</xdr:row>
      <xdr:rowOff>47625</xdr:rowOff>
    </xdr:from>
    <xdr:to>
      <xdr:col>17</xdr:col>
      <xdr:colOff>495300</xdr:colOff>
      <xdr:row>12</xdr:row>
      <xdr:rowOff>285750</xdr:rowOff>
    </xdr:to>
    <xdr:pic>
      <xdr:nvPicPr>
        <xdr:cNvPr id="18498" name="图片 2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964555" y="3296920"/>
          <a:ext cx="238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14</xdr:row>
      <xdr:rowOff>76200</xdr:rowOff>
    </xdr:from>
    <xdr:to>
      <xdr:col>17</xdr:col>
      <xdr:colOff>504825</xdr:colOff>
      <xdr:row>14</xdr:row>
      <xdr:rowOff>276225</xdr:rowOff>
    </xdr:to>
    <xdr:pic>
      <xdr:nvPicPr>
        <xdr:cNvPr id="18499" name="图片 24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3910" y="40544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hyperlink" Target="mailto:&#30005;&#25511;&#35774;&#21464;@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view="pageBreakPreview" zoomScale="70" zoomScaleNormal="100" workbookViewId="0">
      <selection activeCell="D8" sqref="D8"/>
    </sheetView>
  </sheetViews>
  <sheetFormatPr defaultColWidth="4.62727272727273" defaultRowHeight="16.5"/>
  <cols>
    <col min="1" max="1" width="3.75454545454545" style="374" customWidth="1"/>
    <col min="2" max="2" width="26.8727272727273" style="374" customWidth="1"/>
    <col min="3" max="3" width="19.5" style="374" customWidth="1"/>
    <col min="4" max="4" width="23.5" style="374" customWidth="1"/>
    <col min="5" max="5" width="18.5" style="374" customWidth="1"/>
    <col min="6" max="6" width="0.127272727272727" style="374" customWidth="1"/>
    <col min="7" max="7" width="33.7545454545455" style="374" customWidth="1"/>
    <col min="8" max="8" width="10.8727272727273" style="374" customWidth="1"/>
    <col min="9" max="9" width="8.5" style="374" customWidth="1"/>
    <col min="10" max="10" width="9.12727272727273" style="374" customWidth="1"/>
    <col min="11" max="11" width="15.7545454545455" style="374" customWidth="1"/>
    <col min="12" max="12" width="21" style="374" customWidth="1"/>
    <col min="13" max="13" width="4.62727272727273" style="374" customWidth="1"/>
    <col min="14" max="14" width="8" style="374" customWidth="1"/>
    <col min="15" max="15" width="11.5" style="374" customWidth="1"/>
    <col min="16" max="16" width="11.6272727272727" style="374" customWidth="1"/>
    <col min="17" max="17" width="13.1272727272727" style="374" customWidth="1"/>
    <col min="18" max="18" width="10" style="374" customWidth="1"/>
    <col min="19" max="19" width="11.2545454545455" style="374" customWidth="1"/>
    <col min="20" max="240" width="9" style="374" customWidth="1"/>
    <col min="241" max="241" width="3.12727272727273" style="374" customWidth="1"/>
    <col min="242" max="242" width="7.62727272727273" style="374" customWidth="1"/>
    <col min="243" max="243" width="4.12727272727273" style="374" customWidth="1"/>
    <col min="244" max="244" width="17" style="374" customWidth="1"/>
    <col min="245" max="245" width="3.62727272727273" style="374" customWidth="1"/>
    <col min="246" max="246" width="9.12727272727273" style="374" customWidth="1"/>
    <col min="247" max="247" width="3.62727272727273" style="374" customWidth="1"/>
    <col min="248" max="16384" width="4.62727272727273" style="374"/>
  </cols>
  <sheetData>
    <row r="1" s="373" customFormat="1" ht="30.75" customHeight="1" spans="1:20">
      <c r="A1" s="375"/>
      <c r="B1" s="375"/>
      <c r="C1" s="376"/>
      <c r="D1" s="376"/>
      <c r="E1" s="376"/>
      <c r="F1" s="376"/>
      <c r="G1" s="376"/>
      <c r="H1" s="376"/>
      <c r="I1" s="376"/>
      <c r="J1" s="376"/>
      <c r="K1" s="376"/>
      <c r="L1" s="391"/>
      <c r="M1" s="391"/>
      <c r="N1" s="391"/>
      <c r="O1" s="392" t="s">
        <v>0</v>
      </c>
      <c r="P1" s="392"/>
      <c r="Q1" s="392"/>
      <c r="R1" s="392"/>
      <c r="S1" s="392"/>
      <c r="T1" s="398"/>
    </row>
    <row r="2" s="373" customFormat="1" ht="34.5" customHeight="1" spans="1:19">
      <c r="A2" s="375" t="s">
        <v>1</v>
      </c>
      <c r="B2" s="375"/>
      <c r="C2" s="377"/>
      <c r="D2" s="378" t="s">
        <v>2</v>
      </c>
      <c r="E2" s="378"/>
      <c r="F2" s="378"/>
      <c r="G2" s="378"/>
      <c r="H2" s="378"/>
      <c r="I2" s="378"/>
      <c r="J2" s="378"/>
      <c r="K2" s="378"/>
      <c r="L2" s="393"/>
      <c r="M2" s="393"/>
      <c r="N2" s="393"/>
      <c r="O2" s="392"/>
      <c r="P2" s="392"/>
      <c r="Q2" s="392"/>
      <c r="R2" s="392"/>
      <c r="S2" s="392"/>
    </row>
    <row r="3" s="373" customFormat="1" ht="28.5" customHeight="1" spans="1:20">
      <c r="A3" s="379" t="s">
        <v>3</v>
      </c>
      <c r="B3" s="379"/>
      <c r="C3" s="376" t="s">
        <v>4</v>
      </c>
      <c r="D3" s="380" t="s">
        <v>5</v>
      </c>
      <c r="E3" s="380"/>
      <c r="F3" s="380"/>
      <c r="G3" s="380"/>
      <c r="H3" s="380"/>
      <c r="I3" s="380"/>
      <c r="J3" s="380"/>
      <c r="K3" s="380"/>
      <c r="L3" s="380"/>
      <c r="M3" s="394" t="s">
        <v>6</v>
      </c>
      <c r="N3" s="394"/>
      <c r="O3" s="394" t="s">
        <v>7</v>
      </c>
      <c r="P3" s="394" t="s">
        <v>8</v>
      </c>
      <c r="Q3" s="394" t="s">
        <v>9</v>
      </c>
      <c r="R3" s="399" t="s">
        <v>10</v>
      </c>
      <c r="S3" s="394" t="s">
        <v>11</v>
      </c>
      <c r="T3" s="400"/>
    </row>
    <row r="4" s="373" customFormat="1" ht="36" customHeight="1" spans="1:20">
      <c r="A4" s="379"/>
      <c r="B4" s="379"/>
      <c r="C4" s="376"/>
      <c r="D4" s="381" t="s">
        <v>12</v>
      </c>
      <c r="E4" s="381"/>
      <c r="F4" s="381"/>
      <c r="G4" s="381"/>
      <c r="H4" s="381"/>
      <c r="I4" s="381"/>
      <c r="J4" s="381"/>
      <c r="K4" s="381"/>
      <c r="L4" s="395"/>
      <c r="M4" s="396" t="s">
        <v>13</v>
      </c>
      <c r="N4" s="396"/>
      <c r="O4" s="396"/>
      <c r="P4" s="396"/>
      <c r="Q4" s="401"/>
      <c r="R4" s="402" t="s">
        <v>14</v>
      </c>
      <c r="S4" s="403">
        <v>45243</v>
      </c>
      <c r="T4" s="400"/>
    </row>
    <row r="5" ht="36.75" customHeight="1" spans="1:19">
      <c r="A5" s="382" t="s">
        <v>15</v>
      </c>
      <c r="B5" s="382"/>
      <c r="C5" s="383" t="s">
        <v>16</v>
      </c>
      <c r="D5" s="384" t="s">
        <v>17</v>
      </c>
      <c r="E5" s="383" t="s">
        <v>18</v>
      </c>
      <c r="F5" s="383"/>
      <c r="G5" s="383"/>
      <c r="H5" s="383"/>
      <c r="I5" s="383" t="s">
        <v>19</v>
      </c>
      <c r="J5" s="383"/>
      <c r="K5" s="383"/>
      <c r="L5" s="383"/>
      <c r="M5" s="383" t="s">
        <v>20</v>
      </c>
      <c r="N5" s="383"/>
      <c r="O5" s="388" t="s">
        <v>21</v>
      </c>
      <c r="P5" s="388"/>
      <c r="Q5" s="388" t="s">
        <v>22</v>
      </c>
      <c r="R5" s="388"/>
      <c r="S5" s="388"/>
    </row>
    <row r="6" ht="60" customHeight="1" spans="1:19">
      <c r="A6" s="383"/>
      <c r="B6" s="383"/>
      <c r="C6" s="383">
        <v>1</v>
      </c>
      <c r="D6" s="385" t="s">
        <v>23</v>
      </c>
      <c r="E6" s="386" t="s">
        <v>24</v>
      </c>
      <c r="F6" s="386"/>
      <c r="G6" s="386"/>
      <c r="H6" s="386"/>
      <c r="I6" s="397"/>
      <c r="J6" s="397"/>
      <c r="K6" s="397"/>
      <c r="L6" s="397"/>
      <c r="M6" s="386">
        <v>1</v>
      </c>
      <c r="N6" s="386"/>
      <c r="O6" s="388"/>
      <c r="P6" s="388"/>
      <c r="Q6" s="404" t="s">
        <v>25</v>
      </c>
      <c r="R6" s="404"/>
      <c r="S6" s="404"/>
    </row>
    <row r="7" ht="60" customHeight="1" spans="1:19">
      <c r="A7" s="383"/>
      <c r="B7" s="383"/>
      <c r="C7" s="383">
        <v>2</v>
      </c>
      <c r="D7" s="387"/>
      <c r="E7" s="386" t="s">
        <v>26</v>
      </c>
      <c r="F7" s="386"/>
      <c r="G7" s="386"/>
      <c r="H7" s="386"/>
      <c r="I7" s="397"/>
      <c r="J7" s="397"/>
      <c r="K7" s="397"/>
      <c r="L7" s="397"/>
      <c r="M7" s="386"/>
      <c r="N7" s="386"/>
      <c r="O7" s="388"/>
      <c r="P7" s="388"/>
      <c r="Q7" s="404"/>
      <c r="R7" s="404"/>
      <c r="S7" s="404"/>
    </row>
    <row r="8" ht="60" customHeight="1" spans="1:19">
      <c r="A8" s="383"/>
      <c r="B8" s="383"/>
      <c r="C8" s="383">
        <v>3</v>
      </c>
      <c r="D8" s="387"/>
      <c r="E8" s="388"/>
      <c r="F8" s="388"/>
      <c r="G8" s="388"/>
      <c r="H8" s="388"/>
      <c r="I8" s="397"/>
      <c r="J8" s="397"/>
      <c r="K8" s="397"/>
      <c r="L8" s="397"/>
      <c r="M8" s="386"/>
      <c r="N8" s="386"/>
      <c r="O8" s="388"/>
      <c r="P8" s="388"/>
      <c r="Q8" s="404"/>
      <c r="R8" s="404"/>
      <c r="S8" s="404"/>
    </row>
    <row r="9" ht="60" customHeight="1" spans="1:19">
      <c r="A9" s="383"/>
      <c r="B9" s="383"/>
      <c r="C9" s="383">
        <v>4</v>
      </c>
      <c r="D9" s="387"/>
      <c r="E9" s="386"/>
      <c r="F9" s="386"/>
      <c r="G9" s="386"/>
      <c r="H9" s="386"/>
      <c r="I9" s="397"/>
      <c r="J9" s="397"/>
      <c r="K9" s="397"/>
      <c r="L9" s="397"/>
      <c r="M9" s="386"/>
      <c r="N9" s="386"/>
      <c r="O9" s="388"/>
      <c r="P9" s="388"/>
      <c r="Q9" s="404"/>
      <c r="R9" s="404"/>
      <c r="S9" s="404"/>
    </row>
    <row r="10" ht="60" customHeight="1" spans="1:19">
      <c r="A10" s="383"/>
      <c r="B10" s="383"/>
      <c r="C10" s="383">
        <v>5</v>
      </c>
      <c r="D10" s="387"/>
      <c r="E10" s="386"/>
      <c r="F10" s="386"/>
      <c r="G10" s="386"/>
      <c r="H10" s="386"/>
      <c r="I10" s="397"/>
      <c r="J10" s="397"/>
      <c r="K10" s="397"/>
      <c r="L10" s="397"/>
      <c r="M10" s="386"/>
      <c r="N10" s="386"/>
      <c r="O10" s="388"/>
      <c r="P10" s="388"/>
      <c r="Q10" s="404"/>
      <c r="R10" s="404"/>
      <c r="S10" s="404"/>
    </row>
    <row r="11" ht="60" customHeight="1" spans="1:19">
      <c r="A11" s="383"/>
      <c r="B11" s="383"/>
      <c r="C11" s="383">
        <v>6</v>
      </c>
      <c r="D11" s="389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8"/>
      <c r="P11" s="388"/>
      <c r="Q11" s="405"/>
      <c r="R11" s="405"/>
      <c r="S11" s="405"/>
    </row>
    <row r="12" ht="30" customHeight="1" spans="1:19">
      <c r="A12" s="388" t="s">
        <v>27</v>
      </c>
      <c r="B12" s="388"/>
      <c r="C12" s="390"/>
      <c r="D12" s="389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</row>
    <row r="13" ht="33.75" customHeight="1" spans="1:19">
      <c r="A13" s="390" t="s">
        <v>28</v>
      </c>
      <c r="B13" s="388" t="s">
        <v>29</v>
      </c>
      <c r="C13" s="388" t="s">
        <v>30</v>
      </c>
      <c r="D13" s="388" t="s">
        <v>31</v>
      </c>
      <c r="E13" s="388" t="s">
        <v>32</v>
      </c>
      <c r="F13" s="388"/>
      <c r="G13" s="388" t="s">
        <v>33</v>
      </c>
      <c r="H13" s="388" t="s">
        <v>34</v>
      </c>
      <c r="I13" s="388" t="s">
        <v>28</v>
      </c>
      <c r="J13" s="388" t="s">
        <v>35</v>
      </c>
      <c r="K13" s="388" t="s">
        <v>30</v>
      </c>
      <c r="L13" s="388" t="s">
        <v>31</v>
      </c>
      <c r="M13" s="388" t="s">
        <v>32</v>
      </c>
      <c r="N13" s="388"/>
      <c r="O13" s="388"/>
      <c r="P13" s="388" t="s">
        <v>33</v>
      </c>
      <c r="Q13" s="388"/>
      <c r="R13" s="388" t="s">
        <v>34</v>
      </c>
      <c r="S13" s="388"/>
    </row>
    <row r="14" spans="1:19">
      <c r="A14" s="390">
        <v>1</v>
      </c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</row>
    <row r="15" spans="1:19">
      <c r="A15" s="390">
        <v>2</v>
      </c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</row>
    <row r="16" spans="1:19">
      <c r="A16" s="390">
        <v>3</v>
      </c>
      <c r="B16" s="390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</row>
    <row r="17" spans="1:19">
      <c r="A17" s="390">
        <v>4</v>
      </c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</row>
    <row r="18" spans="1:19">
      <c r="A18" s="390">
        <v>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</row>
    <row r="19" spans="1:19">
      <c r="A19" s="390">
        <v>6</v>
      </c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</row>
    <row r="20" spans="1:19">
      <c r="A20" s="390">
        <v>7</v>
      </c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</row>
    <row r="21" spans="1:19">
      <c r="A21" s="390">
        <v>8</v>
      </c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</row>
    <row r="22" spans="1:19">
      <c r="A22" s="390">
        <v>9</v>
      </c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</row>
    <row r="23" spans="1:19">
      <c r="A23" s="390">
        <v>10</v>
      </c>
      <c r="B23" s="390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0"/>
      <c r="S23" s="390"/>
    </row>
    <row r="24" spans="1:19">
      <c r="A24" s="390">
        <v>11</v>
      </c>
      <c r="B24" s="390"/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</row>
    <row r="25" spans="1:19">
      <c r="A25" s="390">
        <v>12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</row>
    <row r="26" spans="1:19">
      <c r="A26" s="390">
        <v>13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</row>
    <row r="27" spans="1:19">
      <c r="A27" s="390">
        <v>14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</row>
    <row r="28" spans="1:19">
      <c r="A28" s="390">
        <v>15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</row>
    <row r="29" spans="1:19">
      <c r="A29" s="390">
        <v>16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</row>
    <row r="30" spans="1:19">
      <c r="A30" s="390">
        <v>17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</row>
    <row r="31" spans="1:19">
      <c r="A31" s="390">
        <v>18</v>
      </c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</row>
    <row r="32" spans="1:19">
      <c r="A32" s="390">
        <v>19</v>
      </c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</row>
    <row r="33" spans="1:19">
      <c r="A33" s="390">
        <v>20</v>
      </c>
      <c r="B33" s="390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0"/>
      <c r="R33" s="390"/>
      <c r="S33" s="390"/>
    </row>
    <row r="34" spans="1:19">
      <c r="A34" s="390">
        <v>21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</row>
    <row r="35" spans="1:19">
      <c r="A35" s="390">
        <v>22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</row>
    <row r="36" spans="1:19">
      <c r="A36" s="390">
        <v>23</v>
      </c>
      <c r="B36" s="390"/>
      <c r="C36" s="390"/>
      <c r="D36" s="390"/>
      <c r="E36" s="390"/>
      <c r="F36" s="390"/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0"/>
      <c r="R36" s="390"/>
      <c r="S36" s="390"/>
    </row>
    <row r="37" spans="1:19">
      <c r="A37" s="390">
        <v>24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90"/>
      <c r="S37" s="390"/>
    </row>
    <row r="38" spans="1:19">
      <c r="A38" s="390">
        <v>25</v>
      </c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</row>
    <row r="39" spans="1:19">
      <c r="A39" s="390">
        <v>26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</row>
    <row r="40" spans="1:19">
      <c r="A40" s="390">
        <v>27</v>
      </c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</row>
    <row r="41" spans="1:19">
      <c r="A41" s="390">
        <v>28</v>
      </c>
      <c r="B41" s="390"/>
      <c r="C41" s="390"/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0"/>
      <c r="S41" s="390"/>
    </row>
    <row r="42" spans="1:19">
      <c r="A42" s="390">
        <v>29</v>
      </c>
      <c r="B42" s="390"/>
      <c r="C42" s="390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0"/>
      <c r="P42" s="390"/>
      <c r="Q42" s="390"/>
      <c r="R42" s="390"/>
      <c r="S42" s="390"/>
    </row>
    <row r="43" spans="1:19">
      <c r="A43" s="390">
        <v>30</v>
      </c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</row>
    <row r="44" spans="1:19">
      <c r="A44" s="390">
        <v>31</v>
      </c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</row>
    <row r="45" spans="1:19">
      <c r="A45" s="390">
        <v>32</v>
      </c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</row>
    <row r="46" spans="1:19">
      <c r="A46" s="390">
        <v>33</v>
      </c>
      <c r="B46" s="390"/>
      <c r="C46" s="390"/>
      <c r="D46" s="390"/>
      <c r="E46" s="390"/>
      <c r="F46" s="390"/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0"/>
      <c r="S46" s="390"/>
    </row>
    <row r="47" spans="1:19">
      <c r="A47" s="390">
        <v>34</v>
      </c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0"/>
      <c r="R47" s="390"/>
      <c r="S47" s="390"/>
    </row>
    <row r="48" spans="1:19">
      <c r="A48" s="390">
        <v>35</v>
      </c>
      <c r="B48" s="390"/>
      <c r="C48" s="390"/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0"/>
    </row>
    <row r="49" spans="1:19">
      <c r="A49" s="390">
        <v>36</v>
      </c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0"/>
    </row>
    <row r="50" spans="1:19">
      <c r="A50" s="390">
        <v>37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0"/>
    </row>
    <row r="51" spans="1:19">
      <c r="A51" s="390">
        <v>38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</row>
    <row r="52" spans="1:19">
      <c r="A52" s="390">
        <v>39</v>
      </c>
      <c r="B52" s="390"/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</row>
    <row r="53" spans="1:19">
      <c r="A53" s="390">
        <v>40</v>
      </c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</row>
    <row r="54" spans="1:19">
      <c r="A54" s="390">
        <v>41</v>
      </c>
      <c r="B54" s="390"/>
      <c r="C54" s="390"/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</row>
    <row r="55" spans="1:19">
      <c r="A55" s="390">
        <v>42</v>
      </c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</row>
    <row r="56" spans="1:19">
      <c r="A56" s="390">
        <v>43</v>
      </c>
      <c r="B56" s="390"/>
      <c r="C56" s="390"/>
      <c r="D56" s="390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</row>
    <row r="57" spans="1:19">
      <c r="A57" s="390">
        <v>44</v>
      </c>
      <c r="B57" s="390"/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</row>
    <row r="58" spans="1:19">
      <c r="A58" s="390">
        <v>45</v>
      </c>
      <c r="B58" s="390"/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</row>
    <row r="59" spans="1:19">
      <c r="A59" s="390">
        <v>46</v>
      </c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</row>
    <row r="60" spans="1:19">
      <c r="A60" s="390">
        <v>47</v>
      </c>
      <c r="B60" s="390"/>
      <c r="C60" s="390"/>
      <c r="D60" s="390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</row>
    <row r="61" spans="1:19">
      <c r="A61" s="390">
        <v>48</v>
      </c>
      <c r="B61" s="390"/>
      <c r="C61" s="390"/>
      <c r="D61" s="390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</row>
  </sheetData>
  <mergeCells count="58">
    <mergeCell ref="A1:B1"/>
    <mergeCell ref="C1:D1"/>
    <mergeCell ref="E1:K1"/>
    <mergeCell ref="D2:K2"/>
    <mergeCell ref="D3:K3"/>
    <mergeCell ref="M3:N3"/>
    <mergeCell ref="D4:K4"/>
    <mergeCell ref="M4:N4"/>
    <mergeCell ref="A5:B5"/>
    <mergeCell ref="E5:H5"/>
    <mergeCell ref="I5:L5"/>
    <mergeCell ref="M5:N5"/>
    <mergeCell ref="O5:P5"/>
    <mergeCell ref="Q5:S5"/>
    <mergeCell ref="E6:H6"/>
    <mergeCell ref="I6:L6"/>
    <mergeCell ref="M6:N6"/>
    <mergeCell ref="O6:P6"/>
    <mergeCell ref="Q6:S6"/>
    <mergeCell ref="E7:H7"/>
    <mergeCell ref="I7:L7"/>
    <mergeCell ref="M7:N7"/>
    <mergeCell ref="O7:P7"/>
    <mergeCell ref="Q7:S7"/>
    <mergeCell ref="E8:H8"/>
    <mergeCell ref="I8:L8"/>
    <mergeCell ref="M8:N8"/>
    <mergeCell ref="O8:P8"/>
    <mergeCell ref="Q8:S8"/>
    <mergeCell ref="E9:H9"/>
    <mergeCell ref="I9:L9"/>
    <mergeCell ref="M9:N9"/>
    <mergeCell ref="O9:P9"/>
    <mergeCell ref="Q9:S9"/>
    <mergeCell ref="E10:H10"/>
    <mergeCell ref="I10:L10"/>
    <mergeCell ref="M10:N10"/>
    <mergeCell ref="O10:P10"/>
    <mergeCell ref="Q10:S10"/>
    <mergeCell ref="E11:H11"/>
    <mergeCell ref="I11:L11"/>
    <mergeCell ref="M11:N11"/>
    <mergeCell ref="O11:P11"/>
    <mergeCell ref="Q11:S11"/>
    <mergeCell ref="A12:B12"/>
    <mergeCell ref="E12:H12"/>
    <mergeCell ref="I12:L12"/>
    <mergeCell ref="M12:N12"/>
    <mergeCell ref="O12:Q12"/>
    <mergeCell ref="R12:S12"/>
    <mergeCell ref="E13:F13"/>
    <mergeCell ref="M13:O13"/>
    <mergeCell ref="P13:Q13"/>
    <mergeCell ref="R13:S13"/>
    <mergeCell ref="C3:C4"/>
    <mergeCell ref="A6:B11"/>
    <mergeCell ref="A3:B4"/>
    <mergeCell ref="O1:S2"/>
  </mergeCells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09"/>
  <sheetViews>
    <sheetView tabSelected="1" view="pageBreakPreview" zoomScale="85" zoomScaleNormal="100" workbookViewId="0">
      <pane xSplit="11" ySplit="8" topLeftCell="AB47" activePane="bottomRight" state="frozen"/>
      <selection/>
      <selection pane="topRight"/>
      <selection pane="bottomLeft"/>
      <selection pane="bottomRight" activeCell="AI38" sqref="AI38"/>
    </sheetView>
  </sheetViews>
  <sheetFormatPr defaultColWidth="9" defaultRowHeight="14"/>
  <cols>
    <col min="1" max="1" width="5.75454545454545" style="237" customWidth="1"/>
    <col min="2" max="2" width="4.87272727272727" style="237" customWidth="1"/>
    <col min="3" max="3" width="8.66363636363636" style="237" customWidth="1"/>
    <col min="4" max="4" width="17.3090909090909" style="237" customWidth="1"/>
    <col min="5" max="5" width="13.1272727272727" style="238" customWidth="1"/>
    <col min="6" max="6" width="17.3727272727273" style="238" customWidth="1"/>
    <col min="7" max="7" width="9.12727272727273" style="237" hidden="1" customWidth="1" outlineLevel="1"/>
    <col min="8" max="8" width="4.12727272727273" style="237" hidden="1" customWidth="1" outlineLevel="1"/>
    <col min="9" max="9" width="3.25454545454545" style="237" hidden="1" customWidth="1" outlineLevel="1"/>
    <col min="10" max="10" width="7.37272727272727" style="237" customWidth="1" collapsed="1"/>
    <col min="11" max="11" width="5.12727272727273" style="237" hidden="1" customWidth="1" outlineLevel="1"/>
    <col min="12" max="12" width="12.5" style="238" hidden="1" customWidth="1" outlineLevel="1"/>
    <col min="13" max="13" width="5.12727272727273" style="237" hidden="1" customWidth="1" outlineLevel="1"/>
    <col min="14" max="14" width="7.62727272727273" style="237" hidden="1" customWidth="1" outlineLevel="1"/>
    <col min="15" max="15" width="5.62727272727273" style="237" hidden="1" customWidth="1" outlineLevel="1"/>
    <col min="16" max="16" width="8.75454545454545" style="237" customWidth="1" collapsed="1"/>
    <col min="17" max="17" width="13.2545454545455" style="237" hidden="1" customWidth="1" outlineLevel="1"/>
    <col min="18" max="18" width="9.62727272727273" style="237" hidden="1" customWidth="1" outlineLevel="1"/>
    <col min="19" max="19" width="9.37272727272727" style="237" hidden="1" customWidth="1" outlineLevel="1"/>
    <col min="20" max="20" width="12.3727272727273" style="238" hidden="1" customWidth="1" outlineLevel="1"/>
    <col min="21" max="21" width="7.5" style="237" hidden="1" customWidth="1" outlineLevel="1"/>
    <col min="22" max="22" width="10.7545454545455" style="239" customWidth="1" collapsed="1"/>
    <col min="23" max="23" width="6.12727272727273" style="240" hidden="1" customWidth="1" outlineLevel="1"/>
    <col min="24" max="24" width="6.37272727272727" style="240" hidden="1" customWidth="1" outlineLevel="1"/>
    <col min="25" max="25" width="6.62727272727273" style="240" hidden="1" customWidth="1" outlineLevel="1"/>
    <col min="26" max="26" width="5.87272727272727" style="237" customWidth="1" collapsed="1"/>
    <col min="27" max="27" width="7.18181818181818" style="241" customWidth="1"/>
    <col min="28" max="28" width="5.87272727272727" style="241" customWidth="1" outlineLevel="1"/>
    <col min="29" max="29" width="6.90909090909091" style="242" customWidth="1" outlineLevel="1"/>
    <col min="30" max="30" width="7.63636363636364" style="242" customWidth="1" outlineLevel="1"/>
    <col min="31" max="31" width="5.87272727272727" style="242" customWidth="1" outlineLevel="1"/>
    <col min="32" max="32" width="7.18181818181818" style="242" customWidth="1" outlineLevel="1"/>
    <col min="33" max="33" width="6.81818181818182" style="243" customWidth="1" outlineLevel="1"/>
    <col min="34" max="34" width="7.04545454545455" style="241" customWidth="1" outlineLevel="1"/>
    <col min="35" max="35" width="8.23636363636364" style="241" customWidth="1" outlineLevel="1"/>
    <col min="36" max="36" width="5.87272727272727" style="241" customWidth="1"/>
    <col min="37" max="37" width="10" style="241" customWidth="1"/>
    <col min="38" max="48" width="5.87272727272727" style="237" hidden="1" customWidth="1" outlineLevel="1"/>
    <col min="49" max="49" width="7.25454545454545" style="237" customWidth="1" collapsed="1"/>
    <col min="50" max="50" width="17.6272727272727" style="244" customWidth="1"/>
    <col min="51" max="16384" width="9" style="237"/>
  </cols>
  <sheetData>
    <row r="1" hidden="1" outlineLevel="1" spans="1:50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66"/>
      <c r="AB1" s="266"/>
      <c r="AC1" s="267"/>
      <c r="AD1" s="267"/>
      <c r="AE1" s="267"/>
      <c r="AF1" s="267"/>
      <c r="AG1" s="280"/>
      <c r="AH1" s="266"/>
      <c r="AI1" s="266"/>
      <c r="AJ1" s="266"/>
      <c r="AK1" s="266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</row>
    <row r="2" ht="25.5" hidden="1" customHeight="1" outlineLevel="1" spans="1:50">
      <c r="A2" s="246" t="s">
        <v>36</v>
      </c>
      <c r="B2" s="246"/>
      <c r="C2" s="247" t="s">
        <v>37</v>
      </c>
      <c r="D2" s="247"/>
      <c r="E2" s="247"/>
      <c r="F2" s="247"/>
      <c r="G2" s="248" t="s">
        <v>38</v>
      </c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68"/>
      <c r="AB2" s="268"/>
      <c r="AC2" s="269"/>
      <c r="AD2" s="269"/>
      <c r="AE2" s="269"/>
      <c r="AF2" s="269"/>
      <c r="AG2" s="281"/>
      <c r="AH2" s="268"/>
      <c r="AI2" s="268"/>
      <c r="AJ2" s="268"/>
      <c r="AK2" s="26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301" t="s">
        <v>30</v>
      </c>
      <c r="AX2" s="301" t="s">
        <v>23</v>
      </c>
    </row>
    <row r="3" ht="28" hidden="1" outlineLevel="1" spans="1:50">
      <c r="A3" s="249" t="s">
        <v>39</v>
      </c>
      <c r="B3" s="249"/>
      <c r="C3" s="249"/>
      <c r="D3" s="249"/>
      <c r="E3" s="249"/>
      <c r="F3" s="249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68"/>
      <c r="AB3" s="268"/>
      <c r="AC3" s="269"/>
      <c r="AD3" s="269"/>
      <c r="AE3" s="269"/>
      <c r="AF3" s="269"/>
      <c r="AG3" s="281"/>
      <c r="AH3" s="268"/>
      <c r="AI3" s="268"/>
      <c r="AJ3" s="268"/>
      <c r="AK3" s="26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301" t="s">
        <v>40</v>
      </c>
      <c r="AX3" s="301" t="s">
        <v>41</v>
      </c>
    </row>
    <row r="4" ht="28" hidden="1" outlineLevel="1" spans="1:50">
      <c r="A4" s="250" t="s">
        <v>42</v>
      </c>
      <c r="B4" s="250"/>
      <c r="C4" s="247" t="s">
        <v>43</v>
      </c>
      <c r="D4" s="247"/>
      <c r="E4" s="247"/>
      <c r="F4" s="250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68"/>
      <c r="AB4" s="268"/>
      <c r="AC4" s="269"/>
      <c r="AD4" s="269"/>
      <c r="AE4" s="269"/>
      <c r="AF4" s="269"/>
      <c r="AG4" s="281"/>
      <c r="AH4" s="268"/>
      <c r="AI4" s="268"/>
      <c r="AJ4" s="268"/>
      <c r="AK4" s="26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301" t="s">
        <v>44</v>
      </c>
      <c r="AX4" s="248"/>
    </row>
    <row r="5" ht="28" hidden="1" outlineLevel="1" spans="1:50">
      <c r="A5" s="247" t="s">
        <v>45</v>
      </c>
      <c r="B5" s="247"/>
      <c r="C5" s="247"/>
      <c r="D5" s="247"/>
      <c r="E5" s="247"/>
      <c r="F5" s="247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68"/>
      <c r="AB5" s="268"/>
      <c r="AC5" s="269"/>
      <c r="AD5" s="269"/>
      <c r="AE5" s="269"/>
      <c r="AF5" s="269"/>
      <c r="AG5" s="281"/>
      <c r="AH5" s="268"/>
      <c r="AI5" s="268"/>
      <c r="AJ5" s="268"/>
      <c r="AK5" s="26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301" t="s">
        <v>21</v>
      </c>
      <c r="AX5" s="301" t="s">
        <v>4</v>
      </c>
    </row>
    <row r="6" ht="25.5" hidden="1" outlineLevel="1" spans="1:50">
      <c r="A6" s="251" t="s">
        <v>46</v>
      </c>
      <c r="B6" s="251"/>
      <c r="C6" s="251"/>
      <c r="D6" s="251"/>
      <c r="E6" s="251"/>
      <c r="F6" s="251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68"/>
      <c r="AB6" s="268"/>
      <c r="AC6" s="269"/>
      <c r="AD6" s="269"/>
      <c r="AE6" s="269"/>
      <c r="AF6" s="269"/>
      <c r="AG6" s="281"/>
      <c r="AH6" s="268"/>
      <c r="AI6" s="268"/>
      <c r="AJ6" s="268"/>
      <c r="AK6" s="26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301" t="s">
        <v>47</v>
      </c>
      <c r="AX6" s="248"/>
    </row>
    <row r="7" ht="13.5" hidden="1" customHeight="1" outlineLevel="1" spans="1:50">
      <c r="A7" s="251"/>
      <c r="B7" s="251"/>
      <c r="C7" s="251"/>
      <c r="D7" s="251"/>
      <c r="E7" s="251"/>
      <c r="F7" s="251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68"/>
      <c r="AB7" s="268"/>
      <c r="AC7" s="269"/>
      <c r="AD7" s="269"/>
      <c r="AE7" s="269"/>
      <c r="AF7" s="269"/>
      <c r="AG7" s="281"/>
      <c r="AH7" s="268"/>
      <c r="AI7" s="268"/>
      <c r="AJ7" s="268"/>
      <c r="AK7" s="26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301" t="s">
        <v>48</v>
      </c>
      <c r="AX7" s="248"/>
    </row>
    <row r="8" s="234" customFormat="1" ht="23.25" customHeight="1" collapsed="1" spans="1:50">
      <c r="A8" s="252" t="s">
        <v>49</v>
      </c>
      <c r="B8" s="252" t="s">
        <v>50</v>
      </c>
      <c r="C8" s="252" t="s">
        <v>51</v>
      </c>
      <c r="D8" s="252" t="s">
        <v>52</v>
      </c>
      <c r="E8" s="252" t="s">
        <v>30</v>
      </c>
      <c r="F8" s="252" t="s">
        <v>40</v>
      </c>
      <c r="G8" s="252" t="s">
        <v>53</v>
      </c>
      <c r="H8" s="252" t="s">
        <v>54</v>
      </c>
      <c r="I8" s="252" t="s">
        <v>55</v>
      </c>
      <c r="J8" s="252" t="s">
        <v>56</v>
      </c>
      <c r="K8" s="252" t="s">
        <v>57</v>
      </c>
      <c r="L8" s="252" t="s">
        <v>58</v>
      </c>
      <c r="M8" s="252" t="s">
        <v>59</v>
      </c>
      <c r="N8" s="252" t="s">
        <v>60</v>
      </c>
      <c r="O8" s="252" t="s">
        <v>61</v>
      </c>
      <c r="P8" s="252" t="s">
        <v>62</v>
      </c>
      <c r="Q8" s="252" t="s">
        <v>63</v>
      </c>
      <c r="R8" s="252" t="s">
        <v>64</v>
      </c>
      <c r="S8" s="252" t="s">
        <v>65</v>
      </c>
      <c r="T8" s="252" t="s">
        <v>66</v>
      </c>
      <c r="U8" s="252" t="s">
        <v>67</v>
      </c>
      <c r="V8" s="252" t="s">
        <v>68</v>
      </c>
      <c r="W8" s="252" t="s">
        <v>69</v>
      </c>
      <c r="X8" s="252" t="s">
        <v>70</v>
      </c>
      <c r="Y8" s="252" t="s">
        <v>71</v>
      </c>
      <c r="Z8" s="252" t="s">
        <v>72</v>
      </c>
      <c r="AA8" s="270" t="s">
        <v>73</v>
      </c>
      <c r="AB8" s="271" t="s">
        <v>74</v>
      </c>
      <c r="AC8" s="272" t="s">
        <v>75</v>
      </c>
      <c r="AD8" s="272"/>
      <c r="AE8" s="272"/>
      <c r="AF8" s="273" t="s">
        <v>76</v>
      </c>
      <c r="AG8" s="282" t="s">
        <v>77</v>
      </c>
      <c r="AH8" s="283" t="s">
        <v>78</v>
      </c>
      <c r="AI8" s="284" t="s">
        <v>79</v>
      </c>
      <c r="AJ8" s="285" t="s">
        <v>80</v>
      </c>
      <c r="AK8" s="285" t="s">
        <v>81</v>
      </c>
      <c r="AL8" s="286" t="s">
        <v>82</v>
      </c>
      <c r="AM8" s="287" t="s">
        <v>83</v>
      </c>
      <c r="AN8" s="288" t="s">
        <v>84</v>
      </c>
      <c r="AO8" s="288" t="s">
        <v>85</v>
      </c>
      <c r="AP8" s="299" t="s">
        <v>86</v>
      </c>
      <c r="AQ8" s="288" t="s">
        <v>87</v>
      </c>
      <c r="AR8" s="288" t="s">
        <v>88</v>
      </c>
      <c r="AS8" s="288" t="s">
        <v>89</v>
      </c>
      <c r="AT8" s="287" t="s">
        <v>90</v>
      </c>
      <c r="AU8" s="288" t="s">
        <v>91</v>
      </c>
      <c r="AV8" s="288" t="s">
        <v>92</v>
      </c>
      <c r="AW8" s="302" t="s">
        <v>22</v>
      </c>
      <c r="AX8" s="303" t="s">
        <v>93</v>
      </c>
    </row>
    <row r="9" s="234" customFormat="1" ht="23.25" customHeight="1" spans="1:50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70"/>
      <c r="AB9" s="274"/>
      <c r="AC9" s="272" t="s">
        <v>94</v>
      </c>
      <c r="AD9" s="272" t="s">
        <v>95</v>
      </c>
      <c r="AE9" s="272" t="s">
        <v>96</v>
      </c>
      <c r="AF9" s="273"/>
      <c r="AG9" s="282"/>
      <c r="AH9" s="283"/>
      <c r="AI9" s="284"/>
      <c r="AJ9" s="289"/>
      <c r="AK9" s="289"/>
      <c r="AL9" s="290"/>
      <c r="AM9" s="291"/>
      <c r="AN9" s="292"/>
      <c r="AO9" s="292"/>
      <c r="AP9" s="300"/>
      <c r="AQ9" s="292"/>
      <c r="AR9" s="292"/>
      <c r="AS9" s="292"/>
      <c r="AT9" s="291"/>
      <c r="AU9" s="292"/>
      <c r="AV9" s="292"/>
      <c r="AW9" s="302"/>
      <c r="AX9" s="303"/>
    </row>
    <row r="10" s="235" customFormat="1" ht="23.25" customHeight="1" spans="1:50">
      <c r="A10" s="253">
        <v>1</v>
      </c>
      <c r="B10" s="254">
        <v>0</v>
      </c>
      <c r="C10" s="254" t="s">
        <v>97</v>
      </c>
      <c r="D10" s="255" t="s">
        <v>98</v>
      </c>
      <c r="E10" s="255" t="s">
        <v>98</v>
      </c>
      <c r="F10" s="254" t="s">
        <v>99</v>
      </c>
      <c r="G10" s="256" t="s">
        <v>100</v>
      </c>
      <c r="H10" s="254" t="s">
        <v>101</v>
      </c>
      <c r="I10" s="254" t="s">
        <v>102</v>
      </c>
      <c r="J10" s="254"/>
      <c r="K10" s="255" t="s">
        <v>101</v>
      </c>
      <c r="L10" s="255" t="s">
        <v>98</v>
      </c>
      <c r="M10" s="255" t="s">
        <v>101</v>
      </c>
      <c r="N10" s="255" t="s">
        <v>103</v>
      </c>
      <c r="O10" s="255" t="s">
        <v>104</v>
      </c>
      <c r="P10" s="256" t="s">
        <v>105</v>
      </c>
      <c r="Q10" s="256" t="s">
        <v>106</v>
      </c>
      <c r="R10" s="256" t="s">
        <v>100</v>
      </c>
      <c r="S10" s="256" t="s">
        <v>100</v>
      </c>
      <c r="T10" s="254" t="s">
        <v>107</v>
      </c>
      <c r="U10" s="256" t="s">
        <v>100</v>
      </c>
      <c r="V10" s="262">
        <v>20</v>
      </c>
      <c r="W10" s="262" t="s">
        <v>100</v>
      </c>
      <c r="X10" s="262" t="s">
        <v>100</v>
      </c>
      <c r="Y10" s="262" t="s">
        <v>100</v>
      </c>
      <c r="Z10" s="262" t="s">
        <v>100</v>
      </c>
      <c r="AA10" s="275" t="s">
        <v>108</v>
      </c>
      <c r="AB10" s="275"/>
      <c r="AC10" s="276"/>
      <c r="AD10" s="276"/>
      <c r="AE10" s="276"/>
      <c r="AF10" s="276"/>
      <c r="AG10" s="293"/>
      <c r="AH10" s="275"/>
      <c r="AI10" s="275"/>
      <c r="AJ10" s="275" t="s">
        <v>109</v>
      </c>
      <c r="AK10" s="275" t="s">
        <v>110</v>
      </c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 t="s">
        <v>100</v>
      </c>
      <c r="AX10" s="304">
        <v>1</v>
      </c>
    </row>
    <row r="11" s="235" customFormat="1" ht="23.25" customHeight="1" spans="1:50">
      <c r="A11" s="253">
        <v>2</v>
      </c>
      <c r="B11" s="254">
        <v>1</v>
      </c>
      <c r="C11" s="254" t="s">
        <v>97</v>
      </c>
      <c r="D11" s="255" t="s">
        <v>111</v>
      </c>
      <c r="E11" s="255" t="s">
        <v>111</v>
      </c>
      <c r="F11" s="254" t="s">
        <v>112</v>
      </c>
      <c r="G11" s="256" t="s">
        <v>100</v>
      </c>
      <c r="H11" s="254" t="s">
        <v>113</v>
      </c>
      <c r="I11" s="254" t="s">
        <v>102</v>
      </c>
      <c r="J11" s="254"/>
      <c r="K11" s="255" t="s">
        <v>101</v>
      </c>
      <c r="L11" s="255" t="s">
        <v>111</v>
      </c>
      <c r="M11" s="255" t="s">
        <v>101</v>
      </c>
      <c r="N11" s="255" t="s">
        <v>103</v>
      </c>
      <c r="O11" s="255" t="s">
        <v>104</v>
      </c>
      <c r="P11" s="256" t="s">
        <v>100</v>
      </c>
      <c r="Q11" s="256" t="s">
        <v>106</v>
      </c>
      <c r="R11" s="256" t="s">
        <v>100</v>
      </c>
      <c r="S11" s="256" t="s">
        <v>100</v>
      </c>
      <c r="T11" s="256" t="s">
        <v>100</v>
      </c>
      <c r="U11" s="256" t="s">
        <v>100</v>
      </c>
      <c r="V11" s="262">
        <v>1</v>
      </c>
      <c r="W11" s="262" t="s">
        <v>100</v>
      </c>
      <c r="X11" s="262" t="s">
        <v>100</v>
      </c>
      <c r="Y11" s="262" t="s">
        <v>100</v>
      </c>
      <c r="Z11" s="262" t="s">
        <v>100</v>
      </c>
      <c r="AA11" s="275" t="s">
        <v>114</v>
      </c>
      <c r="AB11" s="275"/>
      <c r="AC11" s="276"/>
      <c r="AD11" s="276"/>
      <c r="AE11" s="276"/>
      <c r="AF11" s="276"/>
      <c r="AG11" s="293"/>
      <c r="AH11" s="275"/>
      <c r="AI11" s="275"/>
      <c r="AJ11" s="275" t="s">
        <v>115</v>
      </c>
      <c r="AK11" s="275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 t="s">
        <v>100</v>
      </c>
      <c r="AX11" s="304">
        <v>1</v>
      </c>
    </row>
    <row r="12" s="235" customFormat="1" ht="23.25" customHeight="1" spans="1:50">
      <c r="A12" s="253">
        <v>3</v>
      </c>
      <c r="B12" s="254">
        <v>1</v>
      </c>
      <c r="C12" s="254" t="s">
        <v>97</v>
      </c>
      <c r="D12" s="255" t="s">
        <v>116</v>
      </c>
      <c r="E12" s="255" t="s">
        <v>116</v>
      </c>
      <c r="F12" s="254" t="s">
        <v>117</v>
      </c>
      <c r="G12" s="256" t="s">
        <v>100</v>
      </c>
      <c r="H12" s="254" t="s">
        <v>113</v>
      </c>
      <c r="I12" s="254" t="s">
        <v>102</v>
      </c>
      <c r="J12" s="254"/>
      <c r="K12" s="255" t="s">
        <v>101</v>
      </c>
      <c r="L12" s="255" t="s">
        <v>116</v>
      </c>
      <c r="M12" s="255" t="s">
        <v>101</v>
      </c>
      <c r="N12" s="255" t="s">
        <v>103</v>
      </c>
      <c r="O12" s="255" t="s">
        <v>104</v>
      </c>
      <c r="P12" s="256" t="s">
        <v>100</v>
      </c>
      <c r="Q12" s="256" t="s">
        <v>118</v>
      </c>
      <c r="R12" s="256" t="s">
        <v>100</v>
      </c>
      <c r="S12" s="256" t="s">
        <v>100</v>
      </c>
      <c r="T12" s="254" t="s">
        <v>119</v>
      </c>
      <c r="U12" s="256" t="s">
        <v>100</v>
      </c>
      <c r="V12" s="262">
        <v>0.676</v>
      </c>
      <c r="W12" s="262" t="s">
        <v>100</v>
      </c>
      <c r="X12" s="262" t="s">
        <v>100</v>
      </c>
      <c r="Y12" s="262" t="s">
        <v>100</v>
      </c>
      <c r="Z12" s="262" t="s">
        <v>100</v>
      </c>
      <c r="AA12" s="275" t="s">
        <v>120</v>
      </c>
      <c r="AB12" s="275"/>
      <c r="AC12" s="276" t="s">
        <v>121</v>
      </c>
      <c r="AD12" s="276"/>
      <c r="AE12" s="276"/>
      <c r="AF12" s="276">
        <f>V12*1.08</f>
        <v>0.73008</v>
      </c>
      <c r="AG12" s="293">
        <f t="shared" ref="AG12:AG16" si="0">V12/AF12</f>
        <v>0.925925925925926</v>
      </c>
      <c r="AH12" s="275"/>
      <c r="AI12" s="275"/>
      <c r="AJ12" s="275" t="s">
        <v>109</v>
      </c>
      <c r="AK12" s="275" t="s">
        <v>122</v>
      </c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 t="s">
        <v>100</v>
      </c>
      <c r="AX12" s="304">
        <v>1</v>
      </c>
    </row>
    <row r="13" s="235" customFormat="1" ht="23.25" customHeight="1" spans="1:50">
      <c r="A13" s="253">
        <v>4</v>
      </c>
      <c r="B13" s="254">
        <v>1</v>
      </c>
      <c r="C13" s="254" t="s">
        <v>97</v>
      </c>
      <c r="D13" s="255" t="s">
        <v>123</v>
      </c>
      <c r="E13" s="255" t="s">
        <v>123</v>
      </c>
      <c r="F13" s="254" t="s">
        <v>124</v>
      </c>
      <c r="G13" s="256" t="s">
        <v>100</v>
      </c>
      <c r="H13" s="254" t="s">
        <v>113</v>
      </c>
      <c r="I13" s="254" t="s">
        <v>102</v>
      </c>
      <c r="J13" s="254"/>
      <c r="K13" s="255" t="s">
        <v>101</v>
      </c>
      <c r="L13" s="255" t="s">
        <v>123</v>
      </c>
      <c r="M13" s="255" t="s">
        <v>101</v>
      </c>
      <c r="N13" s="255" t="s">
        <v>103</v>
      </c>
      <c r="O13" s="255" t="s">
        <v>104</v>
      </c>
      <c r="P13" s="256" t="s">
        <v>100</v>
      </c>
      <c r="Q13" s="256" t="s">
        <v>125</v>
      </c>
      <c r="R13" s="256" t="s">
        <v>100</v>
      </c>
      <c r="S13" s="256" t="s">
        <v>100</v>
      </c>
      <c r="T13" s="254" t="s">
        <v>126</v>
      </c>
      <c r="U13" s="256" t="s">
        <v>100</v>
      </c>
      <c r="V13" s="262">
        <v>0.144</v>
      </c>
      <c r="W13" s="262" t="s">
        <v>100</v>
      </c>
      <c r="X13" s="262" t="s">
        <v>100</v>
      </c>
      <c r="Y13" s="262" t="s">
        <v>100</v>
      </c>
      <c r="Z13" s="262" t="s">
        <v>100</v>
      </c>
      <c r="AA13" s="275" t="s">
        <v>127</v>
      </c>
      <c r="AB13" s="275"/>
      <c r="AC13" s="275" t="s">
        <v>128</v>
      </c>
      <c r="AD13" s="275"/>
      <c r="AE13" s="275"/>
      <c r="AF13" s="276">
        <f>V13*1.02</f>
        <v>0.14688</v>
      </c>
      <c r="AG13" s="293">
        <f t="shared" si="0"/>
        <v>0.980392156862745</v>
      </c>
      <c r="AH13" s="275"/>
      <c r="AI13" s="275"/>
      <c r="AJ13" s="275" t="s">
        <v>115</v>
      </c>
      <c r="AK13" s="275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 t="s">
        <v>100</v>
      </c>
      <c r="AX13" s="304">
        <v>1</v>
      </c>
    </row>
    <row r="14" s="235" customFormat="1" ht="23.25" customHeight="1" spans="1:50">
      <c r="A14" s="253">
        <v>5</v>
      </c>
      <c r="B14" s="254">
        <v>1</v>
      </c>
      <c r="C14" s="254" t="s">
        <v>97</v>
      </c>
      <c r="D14" s="255" t="s">
        <v>129</v>
      </c>
      <c r="E14" s="255" t="s">
        <v>129</v>
      </c>
      <c r="F14" s="254" t="s">
        <v>130</v>
      </c>
      <c r="G14" s="256" t="s">
        <v>100</v>
      </c>
      <c r="H14" s="254" t="s">
        <v>113</v>
      </c>
      <c r="I14" s="254" t="s">
        <v>102</v>
      </c>
      <c r="J14" s="254"/>
      <c r="K14" s="255" t="s">
        <v>101</v>
      </c>
      <c r="L14" s="255" t="s">
        <v>129</v>
      </c>
      <c r="M14" s="255" t="s">
        <v>101</v>
      </c>
      <c r="N14" s="255" t="s">
        <v>103</v>
      </c>
      <c r="O14" s="255" t="s">
        <v>104</v>
      </c>
      <c r="P14" s="256" t="s">
        <v>131</v>
      </c>
      <c r="Q14" s="256" t="s">
        <v>106</v>
      </c>
      <c r="R14" s="256" t="s">
        <v>100</v>
      </c>
      <c r="S14" s="256" t="s">
        <v>100</v>
      </c>
      <c r="T14" s="254"/>
      <c r="U14" s="256" t="s">
        <v>100</v>
      </c>
      <c r="V14" s="262">
        <f>V15+V16+V17+V17+V18+V18+V19+V19+V20+V21+V22+V23+V23+V23+V23+V23+V23</f>
        <v>2.829</v>
      </c>
      <c r="W14" s="262" t="s">
        <v>100</v>
      </c>
      <c r="X14" s="262" t="s">
        <v>132</v>
      </c>
      <c r="Y14" s="262" t="s">
        <v>100</v>
      </c>
      <c r="Z14" s="254" t="s">
        <v>133</v>
      </c>
      <c r="AA14" s="277" t="s">
        <v>133</v>
      </c>
      <c r="AB14" s="277"/>
      <c r="AC14" s="276"/>
      <c r="AD14" s="276"/>
      <c r="AE14" s="276"/>
      <c r="AF14" s="276"/>
      <c r="AG14" s="293"/>
      <c r="AH14" s="277">
        <v>53</v>
      </c>
      <c r="AI14" s="277">
        <v>0.348</v>
      </c>
      <c r="AJ14" s="275" t="s">
        <v>115</v>
      </c>
      <c r="AK14" s="277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62" t="s">
        <v>100</v>
      </c>
      <c r="AX14" s="304">
        <v>1</v>
      </c>
    </row>
    <row r="15" s="235" customFormat="1" ht="23.25" customHeight="1" spans="1:50">
      <c r="A15" s="253">
        <v>6</v>
      </c>
      <c r="B15" s="254">
        <v>2</v>
      </c>
      <c r="C15" s="254" t="s">
        <v>97</v>
      </c>
      <c r="D15" s="255"/>
      <c r="E15" s="255" t="s">
        <v>134</v>
      </c>
      <c r="F15" s="254" t="s">
        <v>135</v>
      </c>
      <c r="G15" s="256" t="s">
        <v>100</v>
      </c>
      <c r="H15" s="254" t="s">
        <v>113</v>
      </c>
      <c r="I15" s="254" t="s">
        <v>102</v>
      </c>
      <c r="J15" s="254"/>
      <c r="K15" s="255" t="s">
        <v>101</v>
      </c>
      <c r="L15" s="255" t="s">
        <v>134</v>
      </c>
      <c r="M15" s="255" t="s">
        <v>101</v>
      </c>
      <c r="N15" s="255" t="s">
        <v>103</v>
      </c>
      <c r="O15" s="255" t="s">
        <v>104</v>
      </c>
      <c r="P15" s="256" t="s">
        <v>136</v>
      </c>
      <c r="Q15" s="256" t="s">
        <v>137</v>
      </c>
      <c r="R15" s="256" t="s">
        <v>138</v>
      </c>
      <c r="S15" s="36" t="s">
        <v>139</v>
      </c>
      <c r="T15" s="254" t="s">
        <v>140</v>
      </c>
      <c r="U15" s="256" t="s">
        <v>100</v>
      </c>
      <c r="V15" s="262">
        <v>1.369</v>
      </c>
      <c r="W15" s="262" t="s">
        <v>100</v>
      </c>
      <c r="X15" s="262" t="s">
        <v>100</v>
      </c>
      <c r="Y15" s="262" t="s">
        <v>100</v>
      </c>
      <c r="Z15" s="262" t="s">
        <v>100</v>
      </c>
      <c r="AA15" s="275" t="s">
        <v>141</v>
      </c>
      <c r="AB15" s="275"/>
      <c r="AC15" s="276">
        <f>V15/1.134*1000+10</f>
        <v>1217.23104056437</v>
      </c>
      <c r="AD15" s="276"/>
      <c r="AE15" s="276"/>
      <c r="AF15" s="276">
        <f>AC15*1.134/1000</f>
        <v>1.38034</v>
      </c>
      <c r="AG15" s="293">
        <f t="shared" si="0"/>
        <v>0.991784632771636</v>
      </c>
      <c r="AH15" s="275"/>
      <c r="AI15" s="275"/>
      <c r="AJ15" s="294"/>
      <c r="AK15" s="294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 t="s">
        <v>100</v>
      </c>
      <c r="AX15" s="304">
        <v>1</v>
      </c>
    </row>
    <row r="16" s="235" customFormat="1" ht="23.25" customHeight="1" spans="1:50">
      <c r="A16" s="253">
        <v>7</v>
      </c>
      <c r="B16" s="254">
        <v>2</v>
      </c>
      <c r="C16" s="254" t="s">
        <v>97</v>
      </c>
      <c r="D16" s="255"/>
      <c r="E16" s="255" t="s">
        <v>142</v>
      </c>
      <c r="F16" s="254" t="s">
        <v>143</v>
      </c>
      <c r="G16" s="256" t="s">
        <v>100</v>
      </c>
      <c r="H16" s="254" t="s">
        <v>113</v>
      </c>
      <c r="I16" s="254" t="s">
        <v>102</v>
      </c>
      <c r="J16" s="254"/>
      <c r="K16" s="255" t="s">
        <v>101</v>
      </c>
      <c r="L16" s="255" t="s">
        <v>142</v>
      </c>
      <c r="M16" s="255" t="s">
        <v>101</v>
      </c>
      <c r="N16" s="255" t="s">
        <v>103</v>
      </c>
      <c r="O16" s="255" t="s">
        <v>104</v>
      </c>
      <c r="P16" s="256" t="s">
        <v>136</v>
      </c>
      <c r="Q16" s="256" t="s">
        <v>137</v>
      </c>
      <c r="R16" s="256" t="s">
        <v>138</v>
      </c>
      <c r="S16" s="36" t="s">
        <v>139</v>
      </c>
      <c r="T16" s="254" t="s">
        <v>144</v>
      </c>
      <c r="U16" s="256" t="s">
        <v>100</v>
      </c>
      <c r="V16" s="262">
        <v>0.469</v>
      </c>
      <c r="W16" s="262" t="s">
        <v>100</v>
      </c>
      <c r="X16" s="262" t="s">
        <v>100</v>
      </c>
      <c r="Y16" s="262" t="s">
        <v>100</v>
      </c>
      <c r="Z16" s="262" t="s">
        <v>100</v>
      </c>
      <c r="AA16" s="275" t="s">
        <v>141</v>
      </c>
      <c r="AB16" s="275"/>
      <c r="AC16" s="276">
        <f>V16/1.134*1000+10</f>
        <v>423.58024691358</v>
      </c>
      <c r="AD16" s="276"/>
      <c r="AE16" s="276"/>
      <c r="AF16" s="276">
        <f>AC16*1.134/1000</f>
        <v>0.48034</v>
      </c>
      <c r="AG16" s="293">
        <f t="shared" si="0"/>
        <v>0.976391722529875</v>
      </c>
      <c r="AH16" s="275"/>
      <c r="AI16" s="275"/>
      <c r="AJ16" s="294"/>
      <c r="AK16" s="294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 t="s">
        <v>100</v>
      </c>
      <c r="AX16" s="304">
        <v>1</v>
      </c>
    </row>
    <row r="17" s="235" customFormat="1" ht="23.25" customHeight="1" spans="1:50">
      <c r="A17" s="253">
        <v>8</v>
      </c>
      <c r="B17" s="254">
        <v>2</v>
      </c>
      <c r="C17" s="254" t="s">
        <v>97</v>
      </c>
      <c r="D17" s="255"/>
      <c r="E17" s="255" t="s">
        <v>145</v>
      </c>
      <c r="F17" s="254" t="s">
        <v>146</v>
      </c>
      <c r="G17" s="256" t="s">
        <v>100</v>
      </c>
      <c r="H17" s="254" t="s">
        <v>113</v>
      </c>
      <c r="I17" s="254" t="s">
        <v>102</v>
      </c>
      <c r="J17" s="254"/>
      <c r="K17" s="255" t="s">
        <v>101</v>
      </c>
      <c r="L17" s="255" t="s">
        <v>145</v>
      </c>
      <c r="M17" s="255" t="s">
        <v>101</v>
      </c>
      <c r="N17" s="255" t="s">
        <v>103</v>
      </c>
      <c r="O17" s="255" t="s">
        <v>104</v>
      </c>
      <c r="P17" s="256" t="s">
        <v>100</v>
      </c>
      <c r="Q17" s="256" t="s">
        <v>137</v>
      </c>
      <c r="R17" s="256" t="s">
        <v>138</v>
      </c>
      <c r="S17" s="36" t="s">
        <v>139</v>
      </c>
      <c r="T17" s="254" t="s">
        <v>147</v>
      </c>
      <c r="U17" s="256" t="s">
        <v>100</v>
      </c>
      <c r="V17" s="262">
        <v>0.212</v>
      </c>
      <c r="W17" s="262" t="s">
        <v>100</v>
      </c>
      <c r="X17" s="262" t="s">
        <v>100</v>
      </c>
      <c r="Y17" s="262" t="s">
        <v>100</v>
      </c>
      <c r="Z17" s="262" t="s">
        <v>100</v>
      </c>
      <c r="AA17" s="275" t="s">
        <v>127</v>
      </c>
      <c r="AB17" s="275"/>
      <c r="AC17" s="276">
        <v>132</v>
      </c>
      <c r="AD17" s="276">
        <v>128</v>
      </c>
      <c r="AE17" s="276">
        <v>2</v>
      </c>
      <c r="AF17" s="276">
        <f t="shared" ref="AF17:AF22" si="1">AC17*AD17*AE17*7860/1000000000</f>
        <v>0.26560512</v>
      </c>
      <c r="AG17" s="293">
        <f t="shared" ref="AG17:AG22" si="2">V17/AF17</f>
        <v>0.798177384532346</v>
      </c>
      <c r="AH17" s="275"/>
      <c r="AI17" s="275"/>
      <c r="AJ17" s="294"/>
      <c r="AK17" s="294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 t="s">
        <v>100</v>
      </c>
      <c r="AX17" s="304">
        <v>2</v>
      </c>
    </row>
    <row r="18" s="235" customFormat="1" ht="23.25" customHeight="1" spans="1:50">
      <c r="A18" s="253">
        <v>9</v>
      </c>
      <c r="B18" s="254">
        <v>2</v>
      </c>
      <c r="C18" s="254" t="s">
        <v>97</v>
      </c>
      <c r="D18" s="255"/>
      <c r="E18" s="255" t="s">
        <v>148</v>
      </c>
      <c r="F18" s="254" t="s">
        <v>149</v>
      </c>
      <c r="G18" s="256" t="s">
        <v>100</v>
      </c>
      <c r="H18" s="254" t="s">
        <v>113</v>
      </c>
      <c r="I18" s="254" t="s">
        <v>102</v>
      </c>
      <c r="J18" s="254"/>
      <c r="K18" s="255" t="s">
        <v>101</v>
      </c>
      <c r="L18" s="255" t="s">
        <v>148</v>
      </c>
      <c r="M18" s="255" t="s">
        <v>101</v>
      </c>
      <c r="N18" s="255" t="s">
        <v>103</v>
      </c>
      <c r="O18" s="255" t="s">
        <v>104</v>
      </c>
      <c r="P18" s="256" t="s">
        <v>100</v>
      </c>
      <c r="Q18" s="256" t="s">
        <v>137</v>
      </c>
      <c r="R18" s="256" t="s">
        <v>138</v>
      </c>
      <c r="S18" s="36" t="s">
        <v>139</v>
      </c>
      <c r="T18" s="254" t="s">
        <v>150</v>
      </c>
      <c r="U18" s="256" t="s">
        <v>100</v>
      </c>
      <c r="V18" s="262">
        <v>0.049</v>
      </c>
      <c r="W18" s="262" t="s">
        <v>100</v>
      </c>
      <c r="X18" s="262" t="s">
        <v>100</v>
      </c>
      <c r="Y18" s="262" t="s">
        <v>100</v>
      </c>
      <c r="Z18" s="262" t="s">
        <v>100</v>
      </c>
      <c r="AA18" s="275" t="s">
        <v>127</v>
      </c>
      <c r="AB18" s="275"/>
      <c r="AC18" s="276">
        <v>112</v>
      </c>
      <c r="AD18" s="276">
        <v>41</v>
      </c>
      <c r="AE18" s="276">
        <v>2</v>
      </c>
      <c r="AF18" s="276">
        <f t="shared" si="1"/>
        <v>0.07218624</v>
      </c>
      <c r="AG18" s="293">
        <f t="shared" si="2"/>
        <v>0.678799726928567</v>
      </c>
      <c r="AH18" s="275"/>
      <c r="AI18" s="275"/>
      <c r="AJ18" s="294"/>
      <c r="AK18" s="294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 t="s">
        <v>100</v>
      </c>
      <c r="AX18" s="304">
        <v>2</v>
      </c>
    </row>
    <row r="19" s="235" customFormat="1" ht="23.25" customHeight="1" spans="1:50">
      <c r="A19" s="253">
        <v>10</v>
      </c>
      <c r="B19" s="254">
        <v>2</v>
      </c>
      <c r="C19" s="254" t="s">
        <v>97</v>
      </c>
      <c r="D19" s="255"/>
      <c r="E19" s="255" t="s">
        <v>151</v>
      </c>
      <c r="F19" s="254" t="s">
        <v>152</v>
      </c>
      <c r="G19" s="256" t="s">
        <v>100</v>
      </c>
      <c r="H19" s="254" t="s">
        <v>113</v>
      </c>
      <c r="I19" s="254" t="s">
        <v>102</v>
      </c>
      <c r="J19" s="254"/>
      <c r="K19" s="255" t="s">
        <v>101</v>
      </c>
      <c r="L19" s="255" t="s">
        <v>151</v>
      </c>
      <c r="M19" s="255" t="s">
        <v>101</v>
      </c>
      <c r="N19" s="255" t="s">
        <v>103</v>
      </c>
      <c r="O19" s="255" t="s">
        <v>104</v>
      </c>
      <c r="P19" s="256" t="s">
        <v>153</v>
      </c>
      <c r="Q19" s="256" t="s">
        <v>137</v>
      </c>
      <c r="R19" s="256" t="s">
        <v>154</v>
      </c>
      <c r="S19" s="36" t="s">
        <v>139</v>
      </c>
      <c r="T19" s="254" t="s">
        <v>155</v>
      </c>
      <c r="U19" s="256" t="s">
        <v>100</v>
      </c>
      <c r="V19" s="262">
        <v>0.073</v>
      </c>
      <c r="W19" s="262" t="s">
        <v>100</v>
      </c>
      <c r="X19" s="262" t="s">
        <v>100</v>
      </c>
      <c r="Y19" s="262" t="s">
        <v>100</v>
      </c>
      <c r="Z19" s="262" t="s">
        <v>100</v>
      </c>
      <c r="AA19" s="275" t="s">
        <v>156</v>
      </c>
      <c r="AB19" s="275"/>
      <c r="AC19" s="276">
        <f>V19/0.395*1000</f>
        <v>184.810126582278</v>
      </c>
      <c r="AD19" s="276"/>
      <c r="AE19" s="276"/>
      <c r="AF19" s="276">
        <f>AC19*0.395/1000</f>
        <v>0.073</v>
      </c>
      <c r="AG19" s="293">
        <f t="shared" si="2"/>
        <v>1</v>
      </c>
      <c r="AH19" s="275"/>
      <c r="AI19" s="275"/>
      <c r="AJ19" s="294"/>
      <c r="AK19" s="294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 t="s">
        <v>100</v>
      </c>
      <c r="AX19" s="304">
        <v>2</v>
      </c>
    </row>
    <row r="20" s="235" customFormat="1" ht="23.25" customHeight="1" spans="1:50">
      <c r="A20" s="253">
        <v>11</v>
      </c>
      <c r="B20" s="254">
        <v>2</v>
      </c>
      <c r="C20" s="254" t="s">
        <v>97</v>
      </c>
      <c r="D20" s="255"/>
      <c r="E20" s="255" t="s">
        <v>157</v>
      </c>
      <c r="F20" s="254" t="s">
        <v>158</v>
      </c>
      <c r="G20" s="256" t="s">
        <v>100</v>
      </c>
      <c r="H20" s="254" t="s">
        <v>113</v>
      </c>
      <c r="I20" s="254" t="s">
        <v>102</v>
      </c>
      <c r="J20" s="254"/>
      <c r="K20" s="255" t="s">
        <v>101</v>
      </c>
      <c r="L20" s="255" t="s">
        <v>157</v>
      </c>
      <c r="M20" s="255" t="s">
        <v>101</v>
      </c>
      <c r="N20" s="255" t="s">
        <v>103</v>
      </c>
      <c r="O20" s="255" t="s">
        <v>104</v>
      </c>
      <c r="P20" s="261"/>
      <c r="Q20" s="256" t="s">
        <v>137</v>
      </c>
      <c r="R20" s="256" t="s">
        <v>138</v>
      </c>
      <c r="S20" s="36" t="s">
        <v>139</v>
      </c>
      <c r="T20" s="254" t="s">
        <v>159</v>
      </c>
      <c r="U20" s="256" t="s">
        <v>100</v>
      </c>
      <c r="V20" s="262">
        <v>0.134</v>
      </c>
      <c r="W20" s="262" t="s">
        <v>100</v>
      </c>
      <c r="X20" s="262" t="s">
        <v>100</v>
      </c>
      <c r="Y20" s="262" t="s">
        <v>100</v>
      </c>
      <c r="Z20" s="262" t="s">
        <v>100</v>
      </c>
      <c r="AA20" s="275" t="s">
        <v>127</v>
      </c>
      <c r="AB20" s="275"/>
      <c r="AC20" s="276">
        <v>434</v>
      </c>
      <c r="AD20" s="276">
        <v>22</v>
      </c>
      <c r="AE20" s="276">
        <v>2</v>
      </c>
      <c r="AF20" s="276">
        <f t="shared" si="1"/>
        <v>0.15009456</v>
      </c>
      <c r="AG20" s="293">
        <f t="shared" si="2"/>
        <v>0.892770530790723</v>
      </c>
      <c r="AH20" s="275"/>
      <c r="AI20" s="275"/>
      <c r="AJ20" s="294"/>
      <c r="AK20" s="294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 t="s">
        <v>100</v>
      </c>
      <c r="AX20" s="304">
        <v>1</v>
      </c>
    </row>
    <row r="21" s="235" customFormat="1" ht="23.25" customHeight="1" spans="1:50">
      <c r="A21" s="253">
        <v>12</v>
      </c>
      <c r="B21" s="254">
        <v>2</v>
      </c>
      <c r="C21" s="254" t="s">
        <v>97</v>
      </c>
      <c r="D21" s="255"/>
      <c r="E21" s="255" t="s">
        <v>160</v>
      </c>
      <c r="F21" s="254" t="s">
        <v>161</v>
      </c>
      <c r="G21" s="256" t="s">
        <v>100</v>
      </c>
      <c r="H21" s="254" t="s">
        <v>113</v>
      </c>
      <c r="I21" s="254" t="s">
        <v>102</v>
      </c>
      <c r="J21" s="254"/>
      <c r="K21" s="255" t="s">
        <v>101</v>
      </c>
      <c r="L21" s="255" t="s">
        <v>160</v>
      </c>
      <c r="M21" s="255" t="s">
        <v>101</v>
      </c>
      <c r="N21" s="255" t="s">
        <v>103</v>
      </c>
      <c r="O21" s="255" t="s">
        <v>104</v>
      </c>
      <c r="P21" s="261"/>
      <c r="Q21" s="258" t="s">
        <v>162</v>
      </c>
      <c r="R21" s="256" t="s">
        <v>138</v>
      </c>
      <c r="S21" s="263" t="s">
        <v>163</v>
      </c>
      <c r="T21" s="254" t="s">
        <v>164</v>
      </c>
      <c r="U21" s="256" t="s">
        <v>100</v>
      </c>
      <c r="V21" s="262">
        <v>0.067</v>
      </c>
      <c r="W21" s="262" t="s">
        <v>100</v>
      </c>
      <c r="X21" s="262" t="s">
        <v>100</v>
      </c>
      <c r="Y21" s="262" t="s">
        <v>100</v>
      </c>
      <c r="Z21" s="262" t="s">
        <v>100</v>
      </c>
      <c r="AA21" s="275" t="s">
        <v>127</v>
      </c>
      <c r="AB21" s="275"/>
      <c r="AC21" s="276">
        <v>105</v>
      </c>
      <c r="AD21" s="276">
        <v>61</v>
      </c>
      <c r="AE21" s="276">
        <v>2</v>
      </c>
      <c r="AF21" s="276">
        <f t="shared" si="1"/>
        <v>0.1006866</v>
      </c>
      <c r="AG21" s="293">
        <f t="shared" si="2"/>
        <v>0.665431149725981</v>
      </c>
      <c r="AH21" s="275"/>
      <c r="AI21" s="275"/>
      <c r="AJ21" s="294"/>
      <c r="AK21" s="294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 t="s">
        <v>100</v>
      </c>
      <c r="AX21" s="304">
        <v>1</v>
      </c>
    </row>
    <row r="22" s="235" customFormat="1" ht="23.25" customHeight="1" spans="1:50">
      <c r="A22" s="253">
        <v>13</v>
      </c>
      <c r="B22" s="254">
        <v>2</v>
      </c>
      <c r="C22" s="254" t="s">
        <v>97</v>
      </c>
      <c r="D22" s="255"/>
      <c r="E22" s="255" t="s">
        <v>165</v>
      </c>
      <c r="F22" s="254" t="s">
        <v>166</v>
      </c>
      <c r="G22" s="256" t="s">
        <v>100</v>
      </c>
      <c r="H22" s="254" t="s">
        <v>113</v>
      </c>
      <c r="I22" s="254" t="s">
        <v>102</v>
      </c>
      <c r="J22" s="254"/>
      <c r="K22" s="255" t="s">
        <v>101</v>
      </c>
      <c r="L22" s="255" t="s">
        <v>165</v>
      </c>
      <c r="M22" s="255" t="s">
        <v>101</v>
      </c>
      <c r="N22" s="255" t="s">
        <v>103</v>
      </c>
      <c r="O22" s="255" t="s">
        <v>104</v>
      </c>
      <c r="P22" s="261"/>
      <c r="Q22" s="258" t="s">
        <v>162</v>
      </c>
      <c r="R22" s="256" t="s">
        <v>138</v>
      </c>
      <c r="S22" s="263" t="s">
        <v>163</v>
      </c>
      <c r="T22" s="254" t="s">
        <v>167</v>
      </c>
      <c r="U22" s="256" t="s">
        <v>100</v>
      </c>
      <c r="V22" s="262">
        <v>0.116</v>
      </c>
      <c r="W22" s="262" t="s">
        <v>100</v>
      </c>
      <c r="X22" s="262" t="s">
        <v>100</v>
      </c>
      <c r="Y22" s="262" t="s">
        <v>100</v>
      </c>
      <c r="Z22" s="262" t="s">
        <v>100</v>
      </c>
      <c r="AA22" s="275" t="s">
        <v>127</v>
      </c>
      <c r="AB22" s="275"/>
      <c r="AC22" s="276">
        <v>177</v>
      </c>
      <c r="AD22" s="276">
        <v>59</v>
      </c>
      <c r="AE22" s="276">
        <v>2</v>
      </c>
      <c r="AF22" s="276">
        <f t="shared" si="1"/>
        <v>0.16416396</v>
      </c>
      <c r="AG22" s="293">
        <f t="shared" si="2"/>
        <v>0.706610634879909</v>
      </c>
      <c r="AH22" s="275"/>
      <c r="AI22" s="275"/>
      <c r="AJ22" s="294"/>
      <c r="AK22" s="294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 t="s">
        <v>100</v>
      </c>
      <c r="AX22" s="304">
        <v>1</v>
      </c>
    </row>
    <row r="23" s="235" customFormat="1" ht="23.25" customHeight="1" spans="1:50">
      <c r="A23" s="253">
        <v>14</v>
      </c>
      <c r="B23" s="254">
        <v>2</v>
      </c>
      <c r="C23" s="254" t="s">
        <v>100</v>
      </c>
      <c r="D23" s="254"/>
      <c r="E23" s="255" t="s">
        <v>168</v>
      </c>
      <c r="F23" s="254" t="s">
        <v>169</v>
      </c>
      <c r="G23" s="256" t="s">
        <v>170</v>
      </c>
      <c r="H23" s="254" t="s">
        <v>113</v>
      </c>
      <c r="I23" s="254" t="s">
        <v>102</v>
      </c>
      <c r="J23" s="254"/>
      <c r="K23" s="255" t="s">
        <v>101</v>
      </c>
      <c r="L23" s="255" t="s">
        <v>100</v>
      </c>
      <c r="M23" s="255" t="s">
        <v>101</v>
      </c>
      <c r="N23" s="255" t="s">
        <v>104</v>
      </c>
      <c r="O23" s="255" t="s">
        <v>103</v>
      </c>
      <c r="P23" s="256" t="s">
        <v>171</v>
      </c>
      <c r="Q23" s="256" t="s">
        <v>100</v>
      </c>
      <c r="R23" s="256" t="s">
        <v>100</v>
      </c>
      <c r="S23" s="36" t="s">
        <v>100</v>
      </c>
      <c r="T23" s="254" t="s">
        <v>100</v>
      </c>
      <c r="U23" s="256" t="s">
        <v>100</v>
      </c>
      <c r="V23" s="262">
        <v>0.001</v>
      </c>
      <c r="W23" s="262" t="s">
        <v>100</v>
      </c>
      <c r="X23" s="262" t="s">
        <v>100</v>
      </c>
      <c r="Y23" s="262" t="s">
        <v>100</v>
      </c>
      <c r="Z23" s="254" t="s">
        <v>100</v>
      </c>
      <c r="AA23" s="277"/>
      <c r="AB23" s="277"/>
      <c r="AC23" s="276"/>
      <c r="AD23" s="276"/>
      <c r="AE23" s="276"/>
      <c r="AF23" s="276"/>
      <c r="AG23" s="293"/>
      <c r="AH23" s="277"/>
      <c r="AI23" s="277"/>
      <c r="AJ23" s="295"/>
      <c r="AK23" s="295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62" t="s">
        <v>100</v>
      </c>
      <c r="AX23" s="304">
        <v>6</v>
      </c>
    </row>
    <row r="24" s="235" customFormat="1" ht="23.25" customHeight="1" spans="1:50">
      <c r="A24" s="253">
        <v>15</v>
      </c>
      <c r="B24" s="254">
        <v>1</v>
      </c>
      <c r="C24" s="254" t="s">
        <v>97</v>
      </c>
      <c r="D24" s="255" t="s">
        <v>172</v>
      </c>
      <c r="E24" s="255" t="s">
        <v>172</v>
      </c>
      <c r="F24" s="254" t="s">
        <v>173</v>
      </c>
      <c r="G24" s="256" t="s">
        <v>100</v>
      </c>
      <c r="H24" s="254" t="s">
        <v>113</v>
      </c>
      <c r="I24" s="254" t="s">
        <v>102</v>
      </c>
      <c r="J24" s="254"/>
      <c r="K24" s="255" t="s">
        <v>101</v>
      </c>
      <c r="L24" s="255" t="s">
        <v>172</v>
      </c>
      <c r="M24" s="255" t="s">
        <v>101</v>
      </c>
      <c r="N24" s="255" t="s">
        <v>103</v>
      </c>
      <c r="O24" s="255" t="s">
        <v>104</v>
      </c>
      <c r="P24" s="256" t="s">
        <v>100</v>
      </c>
      <c r="Q24" s="256" t="s">
        <v>100</v>
      </c>
      <c r="R24" s="256" t="s">
        <v>100</v>
      </c>
      <c r="S24" s="256" t="s">
        <v>100</v>
      </c>
      <c r="T24" s="256" t="s">
        <v>100</v>
      </c>
      <c r="U24" s="256" t="s">
        <v>100</v>
      </c>
      <c r="V24" s="262">
        <v>0.116</v>
      </c>
      <c r="W24" s="262" t="s">
        <v>100</v>
      </c>
      <c r="X24" s="262" t="s">
        <v>100</v>
      </c>
      <c r="Y24" s="262" t="s">
        <v>100</v>
      </c>
      <c r="Z24" s="262" t="s">
        <v>100</v>
      </c>
      <c r="AA24" s="275" t="s">
        <v>174</v>
      </c>
      <c r="AB24" s="275"/>
      <c r="AC24" s="276" t="s">
        <v>175</v>
      </c>
      <c r="AD24" s="276"/>
      <c r="AE24" s="276"/>
      <c r="AF24" s="276">
        <f>V24*1.02</f>
        <v>0.11832</v>
      </c>
      <c r="AG24" s="293">
        <f t="shared" ref="AG24:AG29" si="3">V24/AF24</f>
        <v>0.980392156862745</v>
      </c>
      <c r="AH24" s="275"/>
      <c r="AI24" s="275"/>
      <c r="AJ24" s="275" t="s">
        <v>115</v>
      </c>
      <c r="AK24" s="275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 t="s">
        <v>100</v>
      </c>
      <c r="AX24" s="304">
        <v>2</v>
      </c>
    </row>
    <row r="25" s="235" customFormat="1" ht="23.25" customHeight="1" spans="1:50">
      <c r="A25" s="253">
        <v>16</v>
      </c>
      <c r="B25" s="254">
        <v>1</v>
      </c>
      <c r="C25" s="254" t="s">
        <v>97</v>
      </c>
      <c r="D25" s="255" t="s">
        <v>176</v>
      </c>
      <c r="E25" s="255" t="s">
        <v>176</v>
      </c>
      <c r="F25" s="254" t="s">
        <v>177</v>
      </c>
      <c r="G25" s="256" t="s">
        <v>100</v>
      </c>
      <c r="H25" s="254" t="s">
        <v>113</v>
      </c>
      <c r="I25" s="254" t="s">
        <v>102</v>
      </c>
      <c r="J25" s="254"/>
      <c r="K25" s="255" t="s">
        <v>101</v>
      </c>
      <c r="L25" s="255" t="s">
        <v>176</v>
      </c>
      <c r="M25" s="255" t="s">
        <v>101</v>
      </c>
      <c r="N25" s="255" t="s">
        <v>103</v>
      </c>
      <c r="O25" s="255" t="s">
        <v>104</v>
      </c>
      <c r="P25" s="256" t="s">
        <v>100</v>
      </c>
      <c r="Q25" s="256" t="s">
        <v>100</v>
      </c>
      <c r="R25" s="256" t="s">
        <v>100</v>
      </c>
      <c r="S25" s="256" t="s">
        <v>100</v>
      </c>
      <c r="T25" s="256" t="s">
        <v>100</v>
      </c>
      <c r="U25" s="256" t="s">
        <v>100</v>
      </c>
      <c r="V25" s="262">
        <f>V26+V27+V28+V29+V30+V31+V32+V33+V34+V35+V36</f>
        <v>0.592</v>
      </c>
      <c r="W25" s="262" t="s">
        <v>100</v>
      </c>
      <c r="X25" s="262" t="s">
        <v>100</v>
      </c>
      <c r="Y25" s="262" t="s">
        <v>100</v>
      </c>
      <c r="Z25" s="262" t="s">
        <v>100</v>
      </c>
      <c r="AA25" s="275"/>
      <c r="AB25" s="275"/>
      <c r="AC25" s="276"/>
      <c r="AD25" s="276"/>
      <c r="AE25" s="276"/>
      <c r="AF25" s="276"/>
      <c r="AG25" s="293"/>
      <c r="AH25" s="275"/>
      <c r="AI25" s="275"/>
      <c r="AJ25" s="275" t="s">
        <v>115</v>
      </c>
      <c r="AK25" s="275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 t="s">
        <v>100</v>
      </c>
      <c r="AX25" s="304">
        <v>1</v>
      </c>
    </row>
    <row r="26" s="235" customFormat="1" ht="23.25" customHeight="1" spans="1:50">
      <c r="A26" s="253">
        <v>17</v>
      </c>
      <c r="B26" s="254">
        <v>2</v>
      </c>
      <c r="C26" s="254" t="s">
        <v>97</v>
      </c>
      <c r="D26" s="255"/>
      <c r="E26" s="255" t="s">
        <v>178</v>
      </c>
      <c r="F26" s="254" t="s">
        <v>179</v>
      </c>
      <c r="G26" s="256" t="s">
        <v>100</v>
      </c>
      <c r="H26" s="254" t="s">
        <v>113</v>
      </c>
      <c r="I26" s="254" t="s">
        <v>102</v>
      </c>
      <c r="J26" s="254"/>
      <c r="K26" s="255" t="s">
        <v>101</v>
      </c>
      <c r="L26" s="255" t="s">
        <v>178</v>
      </c>
      <c r="M26" s="255" t="s">
        <v>101</v>
      </c>
      <c r="N26" s="255" t="s">
        <v>103</v>
      </c>
      <c r="O26" s="255" t="s">
        <v>104</v>
      </c>
      <c r="P26" s="256" t="s">
        <v>100</v>
      </c>
      <c r="Q26" s="258" t="s">
        <v>162</v>
      </c>
      <c r="R26" s="256" t="s">
        <v>180</v>
      </c>
      <c r="S26" s="263" t="s">
        <v>163</v>
      </c>
      <c r="T26" s="256" t="s">
        <v>181</v>
      </c>
      <c r="U26" s="256" t="s">
        <v>100</v>
      </c>
      <c r="V26" s="262">
        <v>0.208</v>
      </c>
      <c r="W26" s="262" t="s">
        <v>100</v>
      </c>
      <c r="X26" s="262" t="s">
        <v>100</v>
      </c>
      <c r="Y26" s="262" t="s">
        <v>100</v>
      </c>
      <c r="Z26" s="262" t="s">
        <v>100</v>
      </c>
      <c r="AA26" s="275" t="s">
        <v>127</v>
      </c>
      <c r="AB26" s="275"/>
      <c r="AC26" s="276">
        <v>152</v>
      </c>
      <c r="AD26" s="276">
        <v>90</v>
      </c>
      <c r="AE26" s="276">
        <v>4</v>
      </c>
      <c r="AF26" s="276">
        <f t="shared" ref="AF26:AF29" si="4">AC26*AD26*AE26*7860/1000000000</f>
        <v>0.4300992</v>
      </c>
      <c r="AG26" s="293">
        <f t="shared" si="3"/>
        <v>0.483609362677261</v>
      </c>
      <c r="AH26" s="275"/>
      <c r="AI26" s="275"/>
      <c r="AJ26" s="294"/>
      <c r="AK26" s="294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 t="s">
        <v>100</v>
      </c>
      <c r="AX26" s="304">
        <v>1</v>
      </c>
    </row>
    <row r="27" s="235" customFormat="1" ht="23.25" customHeight="1" spans="1:50">
      <c r="A27" s="253">
        <v>18</v>
      </c>
      <c r="B27" s="254">
        <v>2</v>
      </c>
      <c r="C27" s="254" t="s">
        <v>97</v>
      </c>
      <c r="D27" s="255"/>
      <c r="E27" s="255" t="s">
        <v>182</v>
      </c>
      <c r="F27" s="254" t="s">
        <v>183</v>
      </c>
      <c r="G27" s="256" t="s">
        <v>100</v>
      </c>
      <c r="H27" s="254" t="s">
        <v>113</v>
      </c>
      <c r="I27" s="254" t="s">
        <v>102</v>
      </c>
      <c r="J27" s="254"/>
      <c r="K27" s="255" t="s">
        <v>101</v>
      </c>
      <c r="L27" s="255" t="s">
        <v>182</v>
      </c>
      <c r="M27" s="255" t="s">
        <v>101</v>
      </c>
      <c r="N27" s="255" t="s">
        <v>103</v>
      </c>
      <c r="O27" s="255" t="s">
        <v>104</v>
      </c>
      <c r="P27" s="256" t="s">
        <v>100</v>
      </c>
      <c r="Q27" s="258" t="s">
        <v>162</v>
      </c>
      <c r="R27" s="256" t="s">
        <v>138</v>
      </c>
      <c r="S27" s="263" t="s">
        <v>163</v>
      </c>
      <c r="T27" s="256" t="s">
        <v>184</v>
      </c>
      <c r="U27" s="256" t="s">
        <v>100</v>
      </c>
      <c r="V27" s="262">
        <v>0.262</v>
      </c>
      <c r="W27" s="262" t="s">
        <v>100</v>
      </c>
      <c r="X27" s="262" t="s">
        <v>100</v>
      </c>
      <c r="Y27" s="262" t="s">
        <v>100</v>
      </c>
      <c r="Z27" s="262" t="s">
        <v>100</v>
      </c>
      <c r="AA27" s="275" t="s">
        <v>127</v>
      </c>
      <c r="AB27" s="275"/>
      <c r="AC27" s="276">
        <v>183</v>
      </c>
      <c r="AD27" s="276">
        <v>150</v>
      </c>
      <c r="AE27" s="276">
        <v>2</v>
      </c>
      <c r="AF27" s="276">
        <f t="shared" si="4"/>
        <v>0.431514</v>
      </c>
      <c r="AG27" s="293">
        <f t="shared" si="3"/>
        <v>0.607164541590771</v>
      </c>
      <c r="AH27" s="275"/>
      <c r="AI27" s="275"/>
      <c r="AJ27" s="294"/>
      <c r="AK27" s="294"/>
      <c r="AL27" s="262"/>
      <c r="AM27" s="262"/>
      <c r="AN27" s="262"/>
      <c r="AO27" s="262"/>
      <c r="AP27" s="262"/>
      <c r="AQ27" s="262"/>
      <c r="AR27" s="262"/>
      <c r="AS27" s="262"/>
      <c r="AT27" s="262"/>
      <c r="AU27" s="262"/>
      <c r="AV27" s="262"/>
      <c r="AW27" s="262" t="s">
        <v>100</v>
      </c>
      <c r="AX27" s="304">
        <v>1</v>
      </c>
    </row>
    <row r="28" s="235" customFormat="1" ht="23.25" customHeight="1" spans="1:50">
      <c r="A28" s="253">
        <v>19</v>
      </c>
      <c r="B28" s="254">
        <v>2</v>
      </c>
      <c r="C28" s="254" t="s">
        <v>185</v>
      </c>
      <c r="D28" s="254"/>
      <c r="E28" s="257" t="s">
        <v>186</v>
      </c>
      <c r="F28" s="258" t="s">
        <v>187</v>
      </c>
      <c r="G28" s="36" t="s">
        <v>188</v>
      </c>
      <c r="H28" s="254" t="s">
        <v>113</v>
      </c>
      <c r="I28" s="254" t="s">
        <v>102</v>
      </c>
      <c r="J28" s="108"/>
      <c r="K28" s="255" t="s">
        <v>101</v>
      </c>
      <c r="L28" s="257" t="s">
        <v>186</v>
      </c>
      <c r="M28" s="255" t="s">
        <v>101</v>
      </c>
      <c r="N28" s="255" t="s">
        <v>104</v>
      </c>
      <c r="O28" s="255" t="s">
        <v>103</v>
      </c>
      <c r="P28" s="256" t="s">
        <v>100</v>
      </c>
      <c r="Q28" s="258" t="s">
        <v>162</v>
      </c>
      <c r="R28" s="256" t="s">
        <v>100</v>
      </c>
      <c r="S28" s="36" t="s">
        <v>163</v>
      </c>
      <c r="T28" s="256" t="s">
        <v>100</v>
      </c>
      <c r="U28" s="256" t="s">
        <v>100</v>
      </c>
      <c r="V28" s="264">
        <v>0.064</v>
      </c>
      <c r="W28" s="262" t="s">
        <v>100</v>
      </c>
      <c r="X28" s="262" t="s">
        <v>100</v>
      </c>
      <c r="Y28" s="262" t="s">
        <v>100</v>
      </c>
      <c r="Z28" s="262" t="s">
        <v>100</v>
      </c>
      <c r="AA28" s="275" t="s">
        <v>127</v>
      </c>
      <c r="AB28" s="275"/>
      <c r="AC28" s="276">
        <v>153</v>
      </c>
      <c r="AD28" s="276">
        <v>35</v>
      </c>
      <c r="AE28" s="276">
        <v>4</v>
      </c>
      <c r="AF28" s="276">
        <f t="shared" si="4"/>
        <v>0.1683612</v>
      </c>
      <c r="AG28" s="293">
        <f t="shared" si="3"/>
        <v>0.380135090507789</v>
      </c>
      <c r="AH28" s="275"/>
      <c r="AI28" s="275"/>
      <c r="AJ28" s="294"/>
      <c r="AK28" s="294"/>
      <c r="AL28" s="262"/>
      <c r="AM28" s="262"/>
      <c r="AN28" s="262"/>
      <c r="AO28" s="262"/>
      <c r="AP28" s="262"/>
      <c r="AQ28" s="262"/>
      <c r="AR28" s="262"/>
      <c r="AS28" s="262"/>
      <c r="AT28" s="262"/>
      <c r="AU28" s="262"/>
      <c r="AV28" s="262"/>
      <c r="AW28" s="262" t="s">
        <v>100</v>
      </c>
      <c r="AX28" s="304">
        <v>1</v>
      </c>
    </row>
    <row r="29" s="235" customFormat="1" ht="23.25" customHeight="1" spans="1:50">
      <c r="A29" s="253">
        <v>20</v>
      </c>
      <c r="B29" s="254">
        <v>2</v>
      </c>
      <c r="C29" s="254" t="s">
        <v>189</v>
      </c>
      <c r="D29" s="254"/>
      <c r="E29" s="259" t="s">
        <v>190</v>
      </c>
      <c r="F29" s="258" t="s">
        <v>191</v>
      </c>
      <c r="G29" s="36" t="s">
        <v>188</v>
      </c>
      <c r="H29" s="254" t="s">
        <v>113</v>
      </c>
      <c r="I29" s="254" t="s">
        <v>102</v>
      </c>
      <c r="J29" s="108"/>
      <c r="K29" s="255" t="s">
        <v>101</v>
      </c>
      <c r="L29" s="259" t="s">
        <v>190</v>
      </c>
      <c r="M29" s="255" t="s">
        <v>101</v>
      </c>
      <c r="N29" s="255" t="s">
        <v>104</v>
      </c>
      <c r="O29" s="255" t="s">
        <v>103</v>
      </c>
      <c r="P29" s="256" t="s">
        <v>100</v>
      </c>
      <c r="Q29" s="258" t="s">
        <v>162</v>
      </c>
      <c r="R29" s="256" t="s">
        <v>100</v>
      </c>
      <c r="S29" s="36" t="s">
        <v>163</v>
      </c>
      <c r="T29" s="256" t="s">
        <v>100</v>
      </c>
      <c r="U29" s="256" t="s">
        <v>100</v>
      </c>
      <c r="V29" s="264">
        <v>0.012</v>
      </c>
      <c r="W29" s="262" t="s">
        <v>100</v>
      </c>
      <c r="X29" s="262" t="s">
        <v>100</v>
      </c>
      <c r="Y29" s="262" t="s">
        <v>100</v>
      </c>
      <c r="Z29" s="262" t="s">
        <v>100</v>
      </c>
      <c r="AA29" s="275" t="s">
        <v>127</v>
      </c>
      <c r="AB29" s="275"/>
      <c r="AC29" s="276">
        <v>57</v>
      </c>
      <c r="AD29" s="276">
        <v>30</v>
      </c>
      <c r="AE29" s="276">
        <v>4</v>
      </c>
      <c r="AF29" s="276">
        <f t="shared" si="4"/>
        <v>0.0537624</v>
      </c>
      <c r="AG29" s="293">
        <f t="shared" si="3"/>
        <v>0.223204321235659</v>
      </c>
      <c r="AH29" s="275"/>
      <c r="AI29" s="275"/>
      <c r="AJ29" s="294"/>
      <c r="AK29" s="294"/>
      <c r="AL29" s="262"/>
      <c r="AM29" s="262"/>
      <c r="AN29" s="262"/>
      <c r="AO29" s="262"/>
      <c r="AP29" s="262"/>
      <c r="AQ29" s="262"/>
      <c r="AR29" s="262"/>
      <c r="AS29" s="262"/>
      <c r="AT29" s="262"/>
      <c r="AU29" s="262"/>
      <c r="AV29" s="262"/>
      <c r="AW29" s="262" t="s">
        <v>100</v>
      </c>
      <c r="AX29" s="304">
        <v>1</v>
      </c>
    </row>
    <row r="30" s="235" customFormat="1" ht="23.25" customHeight="1" spans="1:50">
      <c r="A30" s="253">
        <v>21</v>
      </c>
      <c r="B30" s="254">
        <v>2</v>
      </c>
      <c r="C30" s="254" t="s">
        <v>189</v>
      </c>
      <c r="D30" s="254"/>
      <c r="E30" s="259" t="s">
        <v>192</v>
      </c>
      <c r="F30" s="258" t="s">
        <v>193</v>
      </c>
      <c r="G30" s="36" t="s">
        <v>194</v>
      </c>
      <c r="H30" s="254" t="s">
        <v>113</v>
      </c>
      <c r="I30" s="254" t="s">
        <v>102</v>
      </c>
      <c r="J30" s="108"/>
      <c r="K30" s="255" t="s">
        <v>101</v>
      </c>
      <c r="L30" s="259" t="s">
        <v>192</v>
      </c>
      <c r="M30" s="255" t="s">
        <v>101</v>
      </c>
      <c r="N30" s="255" t="s">
        <v>104</v>
      </c>
      <c r="O30" s="255" t="s">
        <v>103</v>
      </c>
      <c r="P30" s="256" t="s">
        <v>100</v>
      </c>
      <c r="Q30" s="265" t="s">
        <v>195</v>
      </c>
      <c r="R30" s="256" t="s">
        <v>100</v>
      </c>
      <c r="S30" s="256" t="s">
        <v>100</v>
      </c>
      <c r="T30" s="256" t="s">
        <v>100</v>
      </c>
      <c r="U30" s="256" t="s">
        <v>100</v>
      </c>
      <c r="V30" s="264">
        <v>0.003</v>
      </c>
      <c r="W30" s="262" t="s">
        <v>100</v>
      </c>
      <c r="X30" s="262" t="s">
        <v>100</v>
      </c>
      <c r="Y30" s="262" t="s">
        <v>100</v>
      </c>
      <c r="Z30" s="262" t="s">
        <v>100</v>
      </c>
      <c r="AA30" s="275"/>
      <c r="AB30" s="275"/>
      <c r="AC30" s="276"/>
      <c r="AD30" s="276"/>
      <c r="AE30" s="276"/>
      <c r="AF30" s="264">
        <v>0.003</v>
      </c>
      <c r="AG30" s="293"/>
      <c r="AH30" s="275"/>
      <c r="AI30" s="275"/>
      <c r="AJ30" s="294"/>
      <c r="AK30" s="294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 t="s">
        <v>100</v>
      </c>
      <c r="AX30" s="304">
        <v>1</v>
      </c>
    </row>
    <row r="31" s="235" customFormat="1" ht="23.25" customHeight="1" spans="1:50">
      <c r="A31" s="253">
        <v>22</v>
      </c>
      <c r="B31" s="254">
        <v>2</v>
      </c>
      <c r="C31" s="254" t="s">
        <v>189</v>
      </c>
      <c r="D31" s="254"/>
      <c r="E31" s="259" t="s">
        <v>196</v>
      </c>
      <c r="F31" s="258" t="s">
        <v>197</v>
      </c>
      <c r="G31" s="36"/>
      <c r="H31" s="254" t="s">
        <v>113</v>
      </c>
      <c r="I31" s="254" t="s">
        <v>102</v>
      </c>
      <c r="J31" s="108"/>
      <c r="K31" s="255" t="s">
        <v>101</v>
      </c>
      <c r="L31" s="259" t="s">
        <v>196</v>
      </c>
      <c r="M31" s="255" t="s">
        <v>101</v>
      </c>
      <c r="N31" s="255" t="s">
        <v>104</v>
      </c>
      <c r="O31" s="255" t="s">
        <v>103</v>
      </c>
      <c r="P31" s="256" t="s">
        <v>100</v>
      </c>
      <c r="Q31" s="265" t="s">
        <v>198</v>
      </c>
      <c r="R31" s="256" t="s">
        <v>100</v>
      </c>
      <c r="S31" s="36" t="s">
        <v>199</v>
      </c>
      <c r="T31" s="256" t="s">
        <v>100</v>
      </c>
      <c r="U31" s="256" t="s">
        <v>100</v>
      </c>
      <c r="V31" s="264">
        <v>0.015</v>
      </c>
      <c r="W31" s="262" t="s">
        <v>100</v>
      </c>
      <c r="X31" s="262" t="s">
        <v>100</v>
      </c>
      <c r="Y31" s="262" t="s">
        <v>100</v>
      </c>
      <c r="Z31" s="262" t="s">
        <v>100</v>
      </c>
      <c r="AA31" s="275"/>
      <c r="AB31" s="275"/>
      <c r="AC31" s="276"/>
      <c r="AD31" s="276"/>
      <c r="AE31" s="276"/>
      <c r="AF31" s="264">
        <v>0.015</v>
      </c>
      <c r="AG31" s="293"/>
      <c r="AH31" s="275"/>
      <c r="AI31" s="275"/>
      <c r="AJ31" s="294"/>
      <c r="AK31" s="294"/>
      <c r="AL31" s="262"/>
      <c r="AM31" s="262"/>
      <c r="AN31" s="262"/>
      <c r="AO31" s="262"/>
      <c r="AP31" s="262"/>
      <c r="AQ31" s="262"/>
      <c r="AR31" s="262"/>
      <c r="AS31" s="262"/>
      <c r="AT31" s="262"/>
      <c r="AU31" s="262"/>
      <c r="AV31" s="262"/>
      <c r="AW31" s="262" t="s">
        <v>100</v>
      </c>
      <c r="AX31" s="304">
        <v>1</v>
      </c>
    </row>
    <row r="32" s="235" customFormat="1" ht="23.25" customHeight="1" spans="1:50">
      <c r="A32" s="253">
        <v>23</v>
      </c>
      <c r="B32" s="254">
        <v>2</v>
      </c>
      <c r="C32" s="254" t="s">
        <v>189</v>
      </c>
      <c r="D32" s="254"/>
      <c r="E32" s="259" t="s">
        <v>200</v>
      </c>
      <c r="F32" s="258" t="s">
        <v>201</v>
      </c>
      <c r="G32" s="36"/>
      <c r="H32" s="254" t="s">
        <v>113</v>
      </c>
      <c r="I32" s="254" t="s">
        <v>102</v>
      </c>
      <c r="J32" s="108"/>
      <c r="K32" s="255" t="s">
        <v>101</v>
      </c>
      <c r="L32" s="259" t="s">
        <v>200</v>
      </c>
      <c r="M32" s="255" t="s">
        <v>101</v>
      </c>
      <c r="N32" s="255" t="s">
        <v>104</v>
      </c>
      <c r="O32" s="255" t="s">
        <v>103</v>
      </c>
      <c r="P32" s="256" t="s">
        <v>100</v>
      </c>
      <c r="Q32" s="265" t="s">
        <v>198</v>
      </c>
      <c r="R32" s="256" t="s">
        <v>100</v>
      </c>
      <c r="S32" s="36" t="s">
        <v>199</v>
      </c>
      <c r="T32" s="256" t="s">
        <v>100</v>
      </c>
      <c r="U32" s="256" t="s">
        <v>100</v>
      </c>
      <c r="V32" s="264">
        <v>0.011</v>
      </c>
      <c r="W32" s="262" t="s">
        <v>100</v>
      </c>
      <c r="X32" s="262" t="s">
        <v>100</v>
      </c>
      <c r="Y32" s="262" t="s">
        <v>100</v>
      </c>
      <c r="Z32" s="262" t="s">
        <v>100</v>
      </c>
      <c r="AA32" s="275"/>
      <c r="AB32" s="275"/>
      <c r="AC32" s="276"/>
      <c r="AD32" s="276"/>
      <c r="AE32" s="276"/>
      <c r="AF32" s="264">
        <v>0.011</v>
      </c>
      <c r="AG32" s="293"/>
      <c r="AH32" s="275"/>
      <c r="AI32" s="275"/>
      <c r="AJ32" s="294"/>
      <c r="AK32" s="294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 t="s">
        <v>100</v>
      </c>
      <c r="AX32" s="304">
        <v>1</v>
      </c>
    </row>
    <row r="33" s="235" customFormat="1" ht="23.25" customHeight="1" spans="1:50">
      <c r="A33" s="253">
        <v>24</v>
      </c>
      <c r="B33" s="254">
        <v>2</v>
      </c>
      <c r="C33" s="254" t="s">
        <v>189</v>
      </c>
      <c r="D33" s="254"/>
      <c r="E33" s="259" t="s">
        <v>202</v>
      </c>
      <c r="F33" s="258" t="s">
        <v>203</v>
      </c>
      <c r="G33" s="36"/>
      <c r="H33" s="254" t="s">
        <v>113</v>
      </c>
      <c r="I33" s="254" t="s">
        <v>102</v>
      </c>
      <c r="J33" s="108"/>
      <c r="K33" s="255" t="s">
        <v>101</v>
      </c>
      <c r="L33" s="259" t="s">
        <v>202</v>
      </c>
      <c r="M33" s="255" t="s">
        <v>101</v>
      </c>
      <c r="N33" s="255" t="s">
        <v>104</v>
      </c>
      <c r="O33" s="255" t="s">
        <v>103</v>
      </c>
      <c r="P33" s="256" t="s">
        <v>100</v>
      </c>
      <c r="Q33" s="265" t="s">
        <v>198</v>
      </c>
      <c r="R33" s="256" t="s">
        <v>100</v>
      </c>
      <c r="S33" s="36" t="s">
        <v>199</v>
      </c>
      <c r="T33" s="256" t="s">
        <v>100</v>
      </c>
      <c r="U33" s="256" t="s">
        <v>100</v>
      </c>
      <c r="V33" s="264">
        <v>0.005</v>
      </c>
      <c r="W33" s="262" t="s">
        <v>100</v>
      </c>
      <c r="X33" s="262" t="s">
        <v>100</v>
      </c>
      <c r="Y33" s="262" t="s">
        <v>100</v>
      </c>
      <c r="Z33" s="262" t="s">
        <v>100</v>
      </c>
      <c r="AA33" s="275"/>
      <c r="AB33" s="275"/>
      <c r="AC33" s="276"/>
      <c r="AD33" s="276"/>
      <c r="AE33" s="276"/>
      <c r="AF33" s="264">
        <v>0.005</v>
      </c>
      <c r="AG33" s="293"/>
      <c r="AH33" s="275"/>
      <c r="AI33" s="275"/>
      <c r="AJ33" s="294"/>
      <c r="AK33" s="294"/>
      <c r="AL33" s="262"/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 t="s">
        <v>100</v>
      </c>
      <c r="AX33" s="304">
        <v>1</v>
      </c>
    </row>
    <row r="34" s="235" customFormat="1" ht="23.25" customHeight="1" spans="1:50">
      <c r="A34" s="253">
        <v>25</v>
      </c>
      <c r="B34" s="254">
        <v>2</v>
      </c>
      <c r="C34" s="254" t="s">
        <v>189</v>
      </c>
      <c r="D34" s="254"/>
      <c r="E34" s="259" t="s">
        <v>204</v>
      </c>
      <c r="F34" s="258" t="s">
        <v>205</v>
      </c>
      <c r="G34" s="36"/>
      <c r="H34" s="254" t="s">
        <v>113</v>
      </c>
      <c r="I34" s="254" t="s">
        <v>102</v>
      </c>
      <c r="J34" s="108"/>
      <c r="K34" s="255" t="s">
        <v>101</v>
      </c>
      <c r="L34" s="259" t="s">
        <v>204</v>
      </c>
      <c r="M34" s="255" t="s">
        <v>101</v>
      </c>
      <c r="N34" s="255" t="s">
        <v>104</v>
      </c>
      <c r="O34" s="255" t="s">
        <v>103</v>
      </c>
      <c r="P34" s="256" t="s">
        <v>100</v>
      </c>
      <c r="Q34" s="256" t="s">
        <v>100</v>
      </c>
      <c r="R34" s="256" t="s">
        <v>100</v>
      </c>
      <c r="S34" s="256" t="s">
        <v>100</v>
      </c>
      <c r="T34" s="256" t="s">
        <v>100</v>
      </c>
      <c r="U34" s="256" t="s">
        <v>100</v>
      </c>
      <c r="V34" s="264">
        <v>0.004</v>
      </c>
      <c r="W34" s="262" t="s">
        <v>100</v>
      </c>
      <c r="X34" s="262" t="s">
        <v>100</v>
      </c>
      <c r="Y34" s="262" t="s">
        <v>100</v>
      </c>
      <c r="Z34" s="262" t="s">
        <v>100</v>
      </c>
      <c r="AA34" s="275"/>
      <c r="AB34" s="275"/>
      <c r="AC34" s="276"/>
      <c r="AD34" s="276"/>
      <c r="AE34" s="276"/>
      <c r="AF34" s="264">
        <v>0.004</v>
      </c>
      <c r="AG34" s="293"/>
      <c r="AH34" s="275"/>
      <c r="AI34" s="275"/>
      <c r="AJ34" s="294"/>
      <c r="AK34" s="294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 t="s">
        <v>100</v>
      </c>
      <c r="AX34" s="304">
        <v>1</v>
      </c>
    </row>
    <row r="35" s="235" customFormat="1" ht="23.25" customHeight="1" spans="1:50">
      <c r="A35" s="253">
        <v>26</v>
      </c>
      <c r="B35" s="254">
        <v>2</v>
      </c>
      <c r="C35" s="254" t="s">
        <v>189</v>
      </c>
      <c r="D35" s="254"/>
      <c r="E35" s="259" t="s">
        <v>206</v>
      </c>
      <c r="F35" s="258" t="s">
        <v>207</v>
      </c>
      <c r="G35" s="36"/>
      <c r="H35" s="254" t="s">
        <v>113</v>
      </c>
      <c r="I35" s="254" t="s">
        <v>102</v>
      </c>
      <c r="J35" s="108"/>
      <c r="K35" s="255" t="s">
        <v>101</v>
      </c>
      <c r="L35" s="259" t="s">
        <v>206</v>
      </c>
      <c r="M35" s="255" t="s">
        <v>101</v>
      </c>
      <c r="N35" s="255" t="s">
        <v>104</v>
      </c>
      <c r="O35" s="255" t="s">
        <v>103</v>
      </c>
      <c r="P35" s="256" t="s">
        <v>100</v>
      </c>
      <c r="Q35" s="265" t="s">
        <v>208</v>
      </c>
      <c r="R35" s="256" t="s">
        <v>100</v>
      </c>
      <c r="S35" s="256" t="s">
        <v>100</v>
      </c>
      <c r="T35" s="256" t="s">
        <v>100</v>
      </c>
      <c r="U35" s="256" t="s">
        <v>100</v>
      </c>
      <c r="V35" s="264">
        <v>0.007</v>
      </c>
      <c r="W35" s="262" t="s">
        <v>100</v>
      </c>
      <c r="X35" s="262" t="s">
        <v>100</v>
      </c>
      <c r="Y35" s="262" t="s">
        <v>100</v>
      </c>
      <c r="Z35" s="262" t="s">
        <v>100</v>
      </c>
      <c r="AA35" s="275" t="s">
        <v>174</v>
      </c>
      <c r="AB35" s="275"/>
      <c r="AC35" s="276" t="s">
        <v>128</v>
      </c>
      <c r="AD35" s="276"/>
      <c r="AE35" s="276"/>
      <c r="AF35" s="276">
        <f>V35*1.02</f>
        <v>0.00714</v>
      </c>
      <c r="AG35" s="293">
        <f>V35/AF35</f>
        <v>0.980392156862745</v>
      </c>
      <c r="AH35" s="275"/>
      <c r="AI35" s="275"/>
      <c r="AJ35" s="294"/>
      <c r="AK35" s="294"/>
      <c r="AL35" s="262"/>
      <c r="AM35" s="262"/>
      <c r="AN35" s="262"/>
      <c r="AO35" s="262"/>
      <c r="AP35" s="262"/>
      <c r="AQ35" s="262"/>
      <c r="AR35" s="262"/>
      <c r="AS35" s="262"/>
      <c r="AT35" s="262"/>
      <c r="AU35" s="262"/>
      <c r="AV35" s="262"/>
      <c r="AW35" s="262" t="s">
        <v>100</v>
      </c>
      <c r="AX35" s="304">
        <v>1</v>
      </c>
    </row>
    <row r="36" s="235" customFormat="1" ht="23.25" customHeight="1" spans="1:50">
      <c r="A36" s="253">
        <v>27</v>
      </c>
      <c r="B36" s="254">
        <v>2</v>
      </c>
      <c r="C36" s="254" t="s">
        <v>100</v>
      </c>
      <c r="D36" s="254"/>
      <c r="E36" s="259" t="s">
        <v>209</v>
      </c>
      <c r="F36" s="258" t="s">
        <v>210</v>
      </c>
      <c r="G36" s="36"/>
      <c r="H36" s="254" t="s">
        <v>113</v>
      </c>
      <c r="I36" s="254" t="s">
        <v>102</v>
      </c>
      <c r="J36" s="108"/>
      <c r="K36" s="255" t="s">
        <v>101</v>
      </c>
      <c r="L36" s="259" t="s">
        <v>209</v>
      </c>
      <c r="M36" s="255" t="s">
        <v>101</v>
      </c>
      <c r="N36" s="255" t="s">
        <v>104</v>
      </c>
      <c r="O36" s="255" t="s">
        <v>103</v>
      </c>
      <c r="P36" s="256" t="s">
        <v>100</v>
      </c>
      <c r="Q36" s="259" t="s">
        <v>211</v>
      </c>
      <c r="R36" s="256" t="s">
        <v>212</v>
      </c>
      <c r="S36" s="256" t="s">
        <v>100</v>
      </c>
      <c r="T36" s="256" t="s">
        <v>100</v>
      </c>
      <c r="U36" s="256" t="s">
        <v>100</v>
      </c>
      <c r="V36" s="264">
        <v>0.001</v>
      </c>
      <c r="W36" s="262" t="s">
        <v>100</v>
      </c>
      <c r="X36" s="262" t="s">
        <v>100</v>
      </c>
      <c r="Y36" s="262" t="s">
        <v>100</v>
      </c>
      <c r="Z36" s="262" t="s">
        <v>100</v>
      </c>
      <c r="AA36" s="275"/>
      <c r="AB36" s="275"/>
      <c r="AC36" s="276"/>
      <c r="AD36" s="276"/>
      <c r="AE36" s="276"/>
      <c r="AF36" s="276"/>
      <c r="AG36" s="293"/>
      <c r="AH36" s="275"/>
      <c r="AI36" s="275"/>
      <c r="AJ36" s="294"/>
      <c r="AK36" s="294"/>
      <c r="AL36" s="262"/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 t="s">
        <v>100</v>
      </c>
      <c r="AX36" s="304">
        <v>1</v>
      </c>
    </row>
    <row r="37" s="235" customFormat="1" ht="23.25" customHeight="1" spans="1:50">
      <c r="A37" s="253">
        <v>28</v>
      </c>
      <c r="B37" s="254">
        <v>1</v>
      </c>
      <c r="C37" s="254" t="s">
        <v>97</v>
      </c>
      <c r="D37" s="255" t="s">
        <v>213</v>
      </c>
      <c r="E37" s="255" t="s">
        <v>213</v>
      </c>
      <c r="F37" s="254" t="s">
        <v>214</v>
      </c>
      <c r="G37" s="256" t="s">
        <v>100</v>
      </c>
      <c r="H37" s="254" t="s">
        <v>113</v>
      </c>
      <c r="I37" s="254" t="s">
        <v>102</v>
      </c>
      <c r="J37" s="254"/>
      <c r="K37" s="255" t="s">
        <v>101</v>
      </c>
      <c r="L37" s="255" t="s">
        <v>213</v>
      </c>
      <c r="M37" s="255" t="s">
        <v>101</v>
      </c>
      <c r="N37" s="255" t="s">
        <v>103</v>
      </c>
      <c r="O37" s="255" t="s">
        <v>104</v>
      </c>
      <c r="P37" s="256" t="s">
        <v>100</v>
      </c>
      <c r="Q37" s="256" t="s">
        <v>106</v>
      </c>
      <c r="R37" s="256" t="s">
        <v>100</v>
      </c>
      <c r="S37" s="256" t="s">
        <v>100</v>
      </c>
      <c r="T37" s="256" t="s">
        <v>215</v>
      </c>
      <c r="U37" s="256" t="s">
        <v>100</v>
      </c>
      <c r="V37" s="262">
        <v>0.785</v>
      </c>
      <c r="W37" s="262" t="s">
        <v>100</v>
      </c>
      <c r="X37" s="262" t="s">
        <v>100</v>
      </c>
      <c r="Y37" s="262" t="s">
        <v>100</v>
      </c>
      <c r="Z37" s="262" t="s">
        <v>100</v>
      </c>
      <c r="AA37" s="275" t="s">
        <v>120</v>
      </c>
      <c r="AB37" s="275"/>
      <c r="AC37" s="276" t="s">
        <v>121</v>
      </c>
      <c r="AD37" s="276"/>
      <c r="AE37" s="276"/>
      <c r="AF37" s="276">
        <f>V37*1.08</f>
        <v>0.8478</v>
      </c>
      <c r="AG37" s="293">
        <f t="shared" ref="AG37:AG41" si="5">V37/AF37</f>
        <v>0.925925925925926</v>
      </c>
      <c r="AH37" s="275"/>
      <c r="AI37" s="275"/>
      <c r="AJ37" s="275" t="s">
        <v>216</v>
      </c>
      <c r="AK37" s="275" t="s">
        <v>122</v>
      </c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 t="s">
        <v>100</v>
      </c>
      <c r="AX37" s="304">
        <v>1</v>
      </c>
    </row>
    <row r="38" s="235" customFormat="1" ht="23.25" customHeight="1" spans="1:50">
      <c r="A38" s="253">
        <v>29</v>
      </c>
      <c r="B38" s="254">
        <v>1</v>
      </c>
      <c r="C38" s="254" t="s">
        <v>97</v>
      </c>
      <c r="D38" s="255" t="s">
        <v>217</v>
      </c>
      <c r="E38" s="255" t="s">
        <v>217</v>
      </c>
      <c r="F38" s="254" t="s">
        <v>218</v>
      </c>
      <c r="G38" s="256" t="s">
        <v>100</v>
      </c>
      <c r="H38" s="254" t="s">
        <v>113</v>
      </c>
      <c r="I38" s="254" t="s">
        <v>102</v>
      </c>
      <c r="J38" s="254"/>
      <c r="K38" s="255" t="s">
        <v>101</v>
      </c>
      <c r="L38" s="255" t="s">
        <v>217</v>
      </c>
      <c r="M38" s="255" t="s">
        <v>101</v>
      </c>
      <c r="N38" s="255" t="s">
        <v>103</v>
      </c>
      <c r="O38" s="255" t="s">
        <v>104</v>
      </c>
      <c r="P38" s="256" t="s">
        <v>100</v>
      </c>
      <c r="Q38" s="256" t="s">
        <v>118</v>
      </c>
      <c r="R38" s="256" t="s">
        <v>100</v>
      </c>
      <c r="S38" s="256" t="s">
        <v>100</v>
      </c>
      <c r="T38" s="256" t="s">
        <v>100</v>
      </c>
      <c r="U38" s="256" t="s">
        <v>100</v>
      </c>
      <c r="V38" s="256" t="s">
        <v>219</v>
      </c>
      <c r="W38" s="262" t="s">
        <v>100</v>
      </c>
      <c r="X38" s="262" t="s">
        <v>100</v>
      </c>
      <c r="Y38" s="262" t="s">
        <v>100</v>
      </c>
      <c r="Z38" s="262" t="s">
        <v>100</v>
      </c>
      <c r="AA38" s="275" t="s">
        <v>114</v>
      </c>
      <c r="AB38" s="275"/>
      <c r="AC38" s="276"/>
      <c r="AD38" s="276"/>
      <c r="AE38" s="276"/>
      <c r="AF38" s="276"/>
      <c r="AG38" s="293"/>
      <c r="AH38" s="275"/>
      <c r="AI38" s="275"/>
      <c r="AJ38" s="275" t="s">
        <v>115</v>
      </c>
      <c r="AK38" s="275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 t="s">
        <v>100</v>
      </c>
      <c r="AX38" s="304">
        <v>1</v>
      </c>
    </row>
    <row r="39" s="235" customFormat="1" ht="23.25" customHeight="1" spans="1:51">
      <c r="A39" s="253">
        <v>30</v>
      </c>
      <c r="B39" s="254">
        <v>1</v>
      </c>
      <c r="C39" s="254" t="s">
        <v>97</v>
      </c>
      <c r="D39" s="255" t="s">
        <v>220</v>
      </c>
      <c r="E39" s="255" t="s">
        <v>220</v>
      </c>
      <c r="F39" s="254" t="s">
        <v>221</v>
      </c>
      <c r="G39" s="256" t="s">
        <v>100</v>
      </c>
      <c r="H39" s="254" t="s">
        <v>113</v>
      </c>
      <c r="I39" s="254" t="s">
        <v>102</v>
      </c>
      <c r="J39" s="254"/>
      <c r="K39" s="255" t="s">
        <v>101</v>
      </c>
      <c r="L39" s="255" t="s">
        <v>220</v>
      </c>
      <c r="M39" s="255" t="s">
        <v>101</v>
      </c>
      <c r="N39" s="255" t="s">
        <v>103</v>
      </c>
      <c r="O39" s="255" t="s">
        <v>104</v>
      </c>
      <c r="P39" s="256" t="s">
        <v>100</v>
      </c>
      <c r="Q39" s="256" t="s">
        <v>106</v>
      </c>
      <c r="R39" s="256" t="s">
        <v>100</v>
      </c>
      <c r="S39" s="256" t="s">
        <v>100</v>
      </c>
      <c r="T39" s="254" t="s">
        <v>222</v>
      </c>
      <c r="U39" s="256" t="s">
        <v>100</v>
      </c>
      <c r="V39" s="262">
        <v>4.068</v>
      </c>
      <c r="W39" s="262" t="s">
        <v>100</v>
      </c>
      <c r="X39" s="262" t="s">
        <v>100</v>
      </c>
      <c r="Y39" s="262" t="s">
        <v>100</v>
      </c>
      <c r="Z39" s="262" t="s">
        <v>100</v>
      </c>
      <c r="AA39" s="275"/>
      <c r="AB39" s="275"/>
      <c r="AC39" s="276"/>
      <c r="AD39" s="276"/>
      <c r="AE39" s="276"/>
      <c r="AF39" s="276"/>
      <c r="AG39" s="293"/>
      <c r="AH39" s="296">
        <v>64.3</v>
      </c>
      <c r="AI39" s="297">
        <v>0.42</v>
      </c>
      <c r="AJ39" s="275" t="s">
        <v>115</v>
      </c>
      <c r="AK39" s="275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 t="s">
        <v>100</v>
      </c>
      <c r="AX39" s="304">
        <v>1</v>
      </c>
      <c r="AY39" s="305"/>
    </row>
    <row r="40" s="235" customFormat="1" ht="23.25" customHeight="1" spans="1:50">
      <c r="A40" s="253">
        <v>31</v>
      </c>
      <c r="B40" s="254">
        <v>2</v>
      </c>
      <c r="C40" s="254" t="s">
        <v>97</v>
      </c>
      <c r="D40" s="255"/>
      <c r="E40" s="255" t="s">
        <v>223</v>
      </c>
      <c r="F40" s="254" t="s">
        <v>224</v>
      </c>
      <c r="G40" s="256" t="s">
        <v>100</v>
      </c>
      <c r="H40" s="254" t="s">
        <v>113</v>
      </c>
      <c r="I40" s="254" t="s">
        <v>102</v>
      </c>
      <c r="J40" s="254"/>
      <c r="K40" s="255" t="s">
        <v>101</v>
      </c>
      <c r="L40" s="255" t="s">
        <v>223</v>
      </c>
      <c r="M40" s="255" t="s">
        <v>101</v>
      </c>
      <c r="N40" s="255" t="s">
        <v>103</v>
      </c>
      <c r="O40" s="255" t="s">
        <v>104</v>
      </c>
      <c r="P40" s="256" t="s">
        <v>100</v>
      </c>
      <c r="Q40" s="256" t="s">
        <v>137</v>
      </c>
      <c r="R40" s="256" t="s">
        <v>138</v>
      </c>
      <c r="S40" s="36" t="s">
        <v>139</v>
      </c>
      <c r="T40" s="254" t="s">
        <v>225</v>
      </c>
      <c r="U40" s="256" t="s">
        <v>100</v>
      </c>
      <c r="V40" s="262">
        <v>1.335</v>
      </c>
      <c r="W40" s="262" t="s">
        <v>100</v>
      </c>
      <c r="X40" s="262" t="s">
        <v>100</v>
      </c>
      <c r="Y40" s="262" t="s">
        <v>100</v>
      </c>
      <c r="Z40" s="262" t="s">
        <v>100</v>
      </c>
      <c r="AA40" s="275" t="s">
        <v>141</v>
      </c>
      <c r="AB40" s="275"/>
      <c r="AC40" s="276">
        <f>V40/1.134*1000+10</f>
        <v>1187.24867724868</v>
      </c>
      <c r="AD40" s="276"/>
      <c r="AE40" s="276"/>
      <c r="AF40" s="276">
        <f>AC40*1.134/1000</f>
        <v>1.34634</v>
      </c>
      <c r="AG40" s="293">
        <f t="shared" si="5"/>
        <v>0.991577164757788</v>
      </c>
      <c r="AH40" s="275"/>
      <c r="AI40" s="275"/>
      <c r="AJ40" s="294"/>
      <c r="AK40" s="294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 t="s">
        <v>100</v>
      </c>
      <c r="AX40" s="304">
        <v>1</v>
      </c>
    </row>
    <row r="41" s="235" customFormat="1" ht="23.25" customHeight="1" spans="1:50">
      <c r="A41" s="253">
        <v>32</v>
      </c>
      <c r="B41" s="254">
        <v>2</v>
      </c>
      <c r="C41" s="254" t="s">
        <v>97</v>
      </c>
      <c r="D41" s="255"/>
      <c r="E41" s="255" t="s">
        <v>226</v>
      </c>
      <c r="F41" s="254" t="s">
        <v>227</v>
      </c>
      <c r="G41" s="256" t="s">
        <v>100</v>
      </c>
      <c r="H41" s="254" t="s">
        <v>113</v>
      </c>
      <c r="I41" s="254" t="s">
        <v>102</v>
      </c>
      <c r="J41" s="254"/>
      <c r="K41" s="255" t="s">
        <v>101</v>
      </c>
      <c r="L41" s="255" t="s">
        <v>226</v>
      </c>
      <c r="M41" s="255" t="s">
        <v>101</v>
      </c>
      <c r="N41" s="255" t="s">
        <v>103</v>
      </c>
      <c r="O41" s="255" t="s">
        <v>104</v>
      </c>
      <c r="P41" s="256" t="s">
        <v>100</v>
      </c>
      <c r="Q41" s="256" t="s">
        <v>137</v>
      </c>
      <c r="R41" s="256" t="s">
        <v>138</v>
      </c>
      <c r="S41" s="36" t="s">
        <v>139</v>
      </c>
      <c r="T41" s="254" t="s">
        <v>228</v>
      </c>
      <c r="U41" s="256" t="s">
        <v>100</v>
      </c>
      <c r="V41" s="262">
        <v>0.49</v>
      </c>
      <c r="W41" s="262" t="s">
        <v>100</v>
      </c>
      <c r="X41" s="262" t="s">
        <v>100</v>
      </c>
      <c r="Y41" s="262" t="s">
        <v>100</v>
      </c>
      <c r="Z41" s="262" t="s">
        <v>100</v>
      </c>
      <c r="AA41" s="275" t="s">
        <v>141</v>
      </c>
      <c r="AB41" s="275"/>
      <c r="AC41" s="276">
        <f>V41/1.134*1000+10</f>
        <v>442.098765432099</v>
      </c>
      <c r="AD41" s="276"/>
      <c r="AE41" s="276"/>
      <c r="AF41" s="276">
        <f>AC41*1.134/1000</f>
        <v>0.50134</v>
      </c>
      <c r="AG41" s="293">
        <f t="shared" si="5"/>
        <v>0.977380619938565</v>
      </c>
      <c r="AH41" s="275"/>
      <c r="AI41" s="275"/>
      <c r="AJ41" s="294"/>
      <c r="AK41" s="294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 t="s">
        <v>100</v>
      </c>
      <c r="AX41" s="304">
        <v>1</v>
      </c>
    </row>
    <row r="42" s="235" customFormat="1" ht="23.25" customHeight="1" spans="1:50">
      <c r="A42" s="253">
        <v>33</v>
      </c>
      <c r="B42" s="254">
        <v>2</v>
      </c>
      <c r="C42" s="254" t="s">
        <v>97</v>
      </c>
      <c r="D42" s="255"/>
      <c r="E42" s="255" t="s">
        <v>229</v>
      </c>
      <c r="F42" s="254" t="s">
        <v>230</v>
      </c>
      <c r="G42" s="256" t="s">
        <v>100</v>
      </c>
      <c r="H42" s="254" t="s">
        <v>113</v>
      </c>
      <c r="I42" s="254" t="s">
        <v>102</v>
      </c>
      <c r="J42" s="254"/>
      <c r="K42" s="255" t="s">
        <v>101</v>
      </c>
      <c r="L42" s="255" t="s">
        <v>229</v>
      </c>
      <c r="M42" s="255" t="s">
        <v>101</v>
      </c>
      <c r="N42" s="255" t="s">
        <v>103</v>
      </c>
      <c r="O42" s="255" t="s">
        <v>104</v>
      </c>
      <c r="P42" s="256" t="s">
        <v>100</v>
      </c>
      <c r="Q42" s="256" t="s">
        <v>137</v>
      </c>
      <c r="R42" s="256" t="s">
        <v>154</v>
      </c>
      <c r="S42" s="36" t="s">
        <v>139</v>
      </c>
      <c r="T42" s="254" t="s">
        <v>231</v>
      </c>
      <c r="U42" s="256" t="s">
        <v>100</v>
      </c>
      <c r="V42" s="262">
        <v>0.201</v>
      </c>
      <c r="W42" s="262" t="s">
        <v>100</v>
      </c>
      <c r="X42" s="262" t="s">
        <v>100</v>
      </c>
      <c r="Y42" s="262" t="s">
        <v>100</v>
      </c>
      <c r="Z42" s="262" t="s">
        <v>100</v>
      </c>
      <c r="AA42" s="275" t="s">
        <v>156</v>
      </c>
      <c r="AB42" s="275"/>
      <c r="AC42" s="276">
        <f t="shared" ref="AC42:AC44" si="6">V42/0.395*1000</f>
        <v>508.860759493671</v>
      </c>
      <c r="AD42" s="276"/>
      <c r="AE42" s="276"/>
      <c r="AF42" s="276">
        <f t="shared" ref="AF42:AF44" si="7">AC42*0.395/1000</f>
        <v>0.201</v>
      </c>
      <c r="AG42" s="293">
        <f t="shared" ref="AG42:AG44" si="8">V42/AF42</f>
        <v>1</v>
      </c>
      <c r="AH42" s="275"/>
      <c r="AI42" s="275"/>
      <c r="AJ42" s="294"/>
      <c r="AK42" s="294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 t="s">
        <v>100</v>
      </c>
      <c r="AX42" s="304">
        <v>2</v>
      </c>
    </row>
    <row r="43" s="235" customFormat="1" ht="23.25" customHeight="1" spans="1:50">
      <c r="A43" s="253">
        <v>34</v>
      </c>
      <c r="B43" s="254">
        <v>2</v>
      </c>
      <c r="C43" s="254" t="s">
        <v>97</v>
      </c>
      <c r="D43" s="255"/>
      <c r="E43" s="255" t="s">
        <v>232</v>
      </c>
      <c r="F43" s="254" t="s">
        <v>233</v>
      </c>
      <c r="G43" s="256" t="s">
        <v>100</v>
      </c>
      <c r="H43" s="254" t="s">
        <v>113</v>
      </c>
      <c r="I43" s="254" t="s">
        <v>102</v>
      </c>
      <c r="J43" s="254"/>
      <c r="K43" s="255" t="s">
        <v>101</v>
      </c>
      <c r="L43" s="255" t="s">
        <v>232</v>
      </c>
      <c r="M43" s="255" t="s">
        <v>101</v>
      </c>
      <c r="N43" s="255" t="s">
        <v>103</v>
      </c>
      <c r="O43" s="255" t="s">
        <v>104</v>
      </c>
      <c r="P43" s="256" t="s">
        <v>100</v>
      </c>
      <c r="Q43" s="256" t="s">
        <v>137</v>
      </c>
      <c r="R43" s="256" t="s">
        <v>154</v>
      </c>
      <c r="S43" s="36" t="s">
        <v>139</v>
      </c>
      <c r="T43" s="254" t="s">
        <v>234</v>
      </c>
      <c r="U43" s="256" t="s">
        <v>100</v>
      </c>
      <c r="V43" s="262">
        <v>0.165</v>
      </c>
      <c r="W43" s="262" t="s">
        <v>100</v>
      </c>
      <c r="X43" s="262" t="s">
        <v>100</v>
      </c>
      <c r="Y43" s="262" t="s">
        <v>100</v>
      </c>
      <c r="Z43" s="262" t="s">
        <v>100</v>
      </c>
      <c r="AA43" s="275" t="s">
        <v>156</v>
      </c>
      <c r="AB43" s="275"/>
      <c r="AC43" s="276">
        <f t="shared" si="6"/>
        <v>417.721518987342</v>
      </c>
      <c r="AD43" s="276"/>
      <c r="AE43" s="276"/>
      <c r="AF43" s="276">
        <f t="shared" si="7"/>
        <v>0.165</v>
      </c>
      <c r="AG43" s="293">
        <f t="shared" si="8"/>
        <v>1</v>
      </c>
      <c r="AH43" s="275"/>
      <c r="AI43" s="275"/>
      <c r="AJ43" s="294"/>
      <c r="AK43" s="294"/>
      <c r="AL43" s="262"/>
      <c r="AM43" s="262"/>
      <c r="AN43" s="262"/>
      <c r="AO43" s="262"/>
      <c r="AP43" s="262"/>
      <c r="AQ43" s="262"/>
      <c r="AR43" s="262"/>
      <c r="AS43" s="262"/>
      <c r="AT43" s="262"/>
      <c r="AU43" s="262"/>
      <c r="AV43" s="262"/>
      <c r="AW43" s="262" t="s">
        <v>100</v>
      </c>
      <c r="AX43" s="304">
        <v>2</v>
      </c>
    </row>
    <row r="44" s="235" customFormat="1" ht="23.25" customHeight="1" spans="1:50">
      <c r="A44" s="253">
        <v>35</v>
      </c>
      <c r="B44" s="254">
        <v>2</v>
      </c>
      <c r="C44" s="254" t="s">
        <v>97</v>
      </c>
      <c r="D44" s="255"/>
      <c r="E44" s="255" t="s">
        <v>235</v>
      </c>
      <c r="F44" s="254" t="s">
        <v>236</v>
      </c>
      <c r="G44" s="256" t="s">
        <v>100</v>
      </c>
      <c r="H44" s="254" t="s">
        <v>113</v>
      </c>
      <c r="I44" s="254" t="s">
        <v>102</v>
      </c>
      <c r="J44" s="254"/>
      <c r="K44" s="255" t="s">
        <v>101</v>
      </c>
      <c r="L44" s="255" t="s">
        <v>235</v>
      </c>
      <c r="M44" s="255" t="s">
        <v>101</v>
      </c>
      <c r="N44" s="255" t="s">
        <v>103</v>
      </c>
      <c r="O44" s="255" t="s">
        <v>104</v>
      </c>
      <c r="P44" s="256" t="s">
        <v>100</v>
      </c>
      <c r="Q44" s="256" t="s">
        <v>137</v>
      </c>
      <c r="R44" s="256" t="s">
        <v>154</v>
      </c>
      <c r="S44" s="36" t="s">
        <v>139</v>
      </c>
      <c r="T44" s="254" t="s">
        <v>237</v>
      </c>
      <c r="U44" s="256" t="s">
        <v>100</v>
      </c>
      <c r="V44" s="262">
        <v>0.071</v>
      </c>
      <c r="W44" s="262" t="s">
        <v>100</v>
      </c>
      <c r="X44" s="262" t="s">
        <v>100</v>
      </c>
      <c r="Y44" s="262" t="s">
        <v>100</v>
      </c>
      <c r="Z44" s="262" t="s">
        <v>100</v>
      </c>
      <c r="AA44" s="275" t="s">
        <v>156</v>
      </c>
      <c r="AB44" s="275"/>
      <c r="AC44" s="276">
        <f t="shared" si="6"/>
        <v>179.746835443038</v>
      </c>
      <c r="AD44" s="276"/>
      <c r="AE44" s="276"/>
      <c r="AF44" s="276">
        <f t="shared" si="7"/>
        <v>0.071</v>
      </c>
      <c r="AG44" s="293">
        <f t="shared" si="8"/>
        <v>1</v>
      </c>
      <c r="AH44" s="275"/>
      <c r="AI44" s="275"/>
      <c r="AJ44" s="294"/>
      <c r="AK44" s="294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2" t="s">
        <v>100</v>
      </c>
      <c r="AX44" s="304">
        <v>2</v>
      </c>
    </row>
    <row r="45" s="235" customFormat="1" ht="23.25" customHeight="1" spans="1:50">
      <c r="A45" s="253">
        <v>36</v>
      </c>
      <c r="B45" s="254">
        <v>2</v>
      </c>
      <c r="C45" s="254" t="s">
        <v>97</v>
      </c>
      <c r="D45" s="255"/>
      <c r="E45" s="255" t="s">
        <v>238</v>
      </c>
      <c r="F45" s="254" t="s">
        <v>239</v>
      </c>
      <c r="G45" s="256" t="s">
        <v>100</v>
      </c>
      <c r="H45" s="254" t="s">
        <v>113</v>
      </c>
      <c r="I45" s="254" t="s">
        <v>102</v>
      </c>
      <c r="J45" s="254"/>
      <c r="K45" s="255" t="s">
        <v>101</v>
      </c>
      <c r="L45" s="255" t="s">
        <v>238</v>
      </c>
      <c r="M45" s="255" t="s">
        <v>101</v>
      </c>
      <c r="N45" s="255" t="s">
        <v>103</v>
      </c>
      <c r="O45" s="255" t="s">
        <v>104</v>
      </c>
      <c r="P45" s="256" t="s">
        <v>100</v>
      </c>
      <c r="Q45" s="258" t="s">
        <v>162</v>
      </c>
      <c r="R45" s="256" t="s">
        <v>138</v>
      </c>
      <c r="S45" s="263" t="s">
        <v>163</v>
      </c>
      <c r="T45" s="254" t="s">
        <v>240</v>
      </c>
      <c r="U45" s="256" t="s">
        <v>100</v>
      </c>
      <c r="V45" s="262">
        <v>0.21</v>
      </c>
      <c r="W45" s="262" t="s">
        <v>100</v>
      </c>
      <c r="X45" s="262" t="s">
        <v>100</v>
      </c>
      <c r="Y45" s="262" t="s">
        <v>100</v>
      </c>
      <c r="Z45" s="262" t="s">
        <v>100</v>
      </c>
      <c r="AA45" s="275" t="s">
        <v>127</v>
      </c>
      <c r="AB45" s="275"/>
      <c r="AC45" s="276">
        <v>174</v>
      </c>
      <c r="AD45" s="276">
        <v>170</v>
      </c>
      <c r="AE45" s="276">
        <v>2</v>
      </c>
      <c r="AF45" s="276">
        <f t="shared" ref="AF45:AF48" si="9">AC45*AD45*AE45*7860/1000000000</f>
        <v>0.4649976</v>
      </c>
      <c r="AG45" s="293">
        <f t="shared" ref="AG45:AG48" si="10">V45/AF45</f>
        <v>0.451615234143144</v>
      </c>
      <c r="AH45" s="275"/>
      <c r="AI45" s="275"/>
      <c r="AJ45" s="294"/>
      <c r="AK45" s="294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 t="s">
        <v>100</v>
      </c>
      <c r="AX45" s="304">
        <v>1</v>
      </c>
    </row>
    <row r="46" s="235" customFormat="1" ht="23.25" customHeight="1" spans="1:50">
      <c r="A46" s="253">
        <v>37</v>
      </c>
      <c r="B46" s="254">
        <v>2</v>
      </c>
      <c r="C46" s="254" t="s">
        <v>97</v>
      </c>
      <c r="D46" s="255"/>
      <c r="E46" s="255" t="s">
        <v>241</v>
      </c>
      <c r="F46" s="254" t="s">
        <v>242</v>
      </c>
      <c r="G46" s="256" t="s">
        <v>100</v>
      </c>
      <c r="H46" s="254" t="s">
        <v>113</v>
      </c>
      <c r="I46" s="254" t="s">
        <v>102</v>
      </c>
      <c r="J46" s="254"/>
      <c r="K46" s="255" t="s">
        <v>101</v>
      </c>
      <c r="L46" s="255" t="s">
        <v>241</v>
      </c>
      <c r="M46" s="255" t="s">
        <v>101</v>
      </c>
      <c r="N46" s="255" t="s">
        <v>103</v>
      </c>
      <c r="O46" s="255" t="s">
        <v>104</v>
      </c>
      <c r="P46" s="256" t="s">
        <v>100</v>
      </c>
      <c r="Q46" s="265" t="s">
        <v>198</v>
      </c>
      <c r="R46" s="256" t="s">
        <v>100</v>
      </c>
      <c r="S46" s="36" t="s">
        <v>199</v>
      </c>
      <c r="T46" s="254" t="s">
        <v>243</v>
      </c>
      <c r="U46" s="256" t="s">
        <v>100</v>
      </c>
      <c r="V46" s="262">
        <v>0.008</v>
      </c>
      <c r="W46" s="262" t="s">
        <v>100</v>
      </c>
      <c r="X46" s="262" t="s">
        <v>100</v>
      </c>
      <c r="Y46" s="262" t="s">
        <v>100</v>
      </c>
      <c r="Z46" s="262" t="s">
        <v>100</v>
      </c>
      <c r="AA46" s="275"/>
      <c r="AB46" s="275"/>
      <c r="AC46" s="276"/>
      <c r="AD46" s="276"/>
      <c r="AE46" s="262"/>
      <c r="AF46" s="276">
        <v>0.008</v>
      </c>
      <c r="AG46" s="293"/>
      <c r="AH46" s="275"/>
      <c r="AI46" s="275"/>
      <c r="AJ46" s="294"/>
      <c r="AK46" s="294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 t="s">
        <v>100</v>
      </c>
      <c r="AX46" s="304">
        <v>1</v>
      </c>
    </row>
    <row r="47" s="235" customFormat="1" ht="23.25" customHeight="1" spans="1:50">
      <c r="A47" s="253">
        <v>38</v>
      </c>
      <c r="B47" s="254">
        <v>2</v>
      </c>
      <c r="C47" s="254" t="s">
        <v>244</v>
      </c>
      <c r="D47" s="254"/>
      <c r="E47" s="255" t="s">
        <v>245</v>
      </c>
      <c r="F47" s="254" t="s">
        <v>246</v>
      </c>
      <c r="G47" s="256" t="s">
        <v>100</v>
      </c>
      <c r="H47" s="254" t="s">
        <v>113</v>
      </c>
      <c r="I47" s="254" t="s">
        <v>102</v>
      </c>
      <c r="J47" s="254"/>
      <c r="K47" s="255" t="s">
        <v>101</v>
      </c>
      <c r="L47" s="255" t="s">
        <v>245</v>
      </c>
      <c r="M47" s="255" t="s">
        <v>101</v>
      </c>
      <c r="N47" s="255" t="s">
        <v>103</v>
      </c>
      <c r="O47" s="255" t="s">
        <v>104</v>
      </c>
      <c r="P47" s="256" t="s">
        <v>100</v>
      </c>
      <c r="Q47" s="258" t="s">
        <v>162</v>
      </c>
      <c r="R47" s="256" t="s">
        <v>138</v>
      </c>
      <c r="S47" s="263" t="s">
        <v>163</v>
      </c>
      <c r="T47" s="254" t="s">
        <v>247</v>
      </c>
      <c r="U47" s="256" t="s">
        <v>100</v>
      </c>
      <c r="V47" s="262">
        <v>0.083</v>
      </c>
      <c r="W47" s="262" t="s">
        <v>100</v>
      </c>
      <c r="X47" s="262" t="s">
        <v>100</v>
      </c>
      <c r="Y47" s="262" t="s">
        <v>100</v>
      </c>
      <c r="Z47" s="262" t="s">
        <v>100</v>
      </c>
      <c r="AA47" s="275" t="s">
        <v>127</v>
      </c>
      <c r="AB47" s="275"/>
      <c r="AC47" s="276">
        <v>153</v>
      </c>
      <c r="AD47" s="276">
        <v>77</v>
      </c>
      <c r="AE47" s="276">
        <v>1.5</v>
      </c>
      <c r="AF47" s="276">
        <f t="shared" si="9"/>
        <v>0.13889799</v>
      </c>
      <c r="AG47" s="293">
        <f t="shared" si="10"/>
        <v>0.597560843033078</v>
      </c>
      <c r="AH47" s="275"/>
      <c r="AI47" s="275"/>
      <c r="AJ47" s="294"/>
      <c r="AK47" s="294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 t="s">
        <v>100</v>
      </c>
      <c r="AX47" s="304">
        <v>1</v>
      </c>
    </row>
    <row r="48" s="235" customFormat="1" ht="23.25" customHeight="1" spans="1:50">
      <c r="A48" s="253">
        <v>39</v>
      </c>
      <c r="B48" s="254">
        <v>2</v>
      </c>
      <c r="C48" s="254" t="s">
        <v>97</v>
      </c>
      <c r="D48" s="255"/>
      <c r="E48" s="255" t="s">
        <v>248</v>
      </c>
      <c r="F48" s="254" t="s">
        <v>249</v>
      </c>
      <c r="G48" s="256" t="s">
        <v>100</v>
      </c>
      <c r="H48" s="254" t="s">
        <v>113</v>
      </c>
      <c r="I48" s="254" t="s">
        <v>102</v>
      </c>
      <c r="J48" s="254"/>
      <c r="K48" s="255" t="s">
        <v>101</v>
      </c>
      <c r="L48" s="255" t="s">
        <v>248</v>
      </c>
      <c r="M48" s="255" t="s">
        <v>101</v>
      </c>
      <c r="N48" s="255" t="s">
        <v>103</v>
      </c>
      <c r="O48" s="255" t="s">
        <v>104</v>
      </c>
      <c r="P48" s="256" t="s">
        <v>100</v>
      </c>
      <c r="Q48" s="258" t="s">
        <v>162</v>
      </c>
      <c r="R48" s="256" t="s">
        <v>138</v>
      </c>
      <c r="S48" s="263" t="s">
        <v>163</v>
      </c>
      <c r="T48" s="254" t="s">
        <v>250</v>
      </c>
      <c r="U48" s="256" t="s">
        <v>100</v>
      </c>
      <c r="V48" s="262">
        <v>0.143</v>
      </c>
      <c r="W48" s="262" t="s">
        <v>100</v>
      </c>
      <c r="X48" s="262" t="s">
        <v>100</v>
      </c>
      <c r="Y48" s="262" t="s">
        <v>100</v>
      </c>
      <c r="Z48" s="262" t="s">
        <v>100</v>
      </c>
      <c r="AA48" s="275" t="s">
        <v>127</v>
      </c>
      <c r="AB48" s="275"/>
      <c r="AC48" s="276">
        <v>99</v>
      </c>
      <c r="AD48" s="276">
        <v>80</v>
      </c>
      <c r="AE48" s="276">
        <v>3</v>
      </c>
      <c r="AF48" s="276">
        <f t="shared" si="9"/>
        <v>0.1867536</v>
      </c>
      <c r="AG48" s="293">
        <f t="shared" si="10"/>
        <v>0.765714824238997</v>
      </c>
      <c r="AH48" s="275"/>
      <c r="AI48" s="275"/>
      <c r="AJ48" s="294"/>
      <c r="AK48" s="294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 t="s">
        <v>100</v>
      </c>
      <c r="AX48" s="304">
        <v>4</v>
      </c>
    </row>
    <row r="49" s="235" customFormat="1" ht="23.25" customHeight="1" spans="1:50">
      <c r="A49" s="253">
        <v>40</v>
      </c>
      <c r="B49" s="254">
        <v>2</v>
      </c>
      <c r="C49" s="254" t="s">
        <v>100</v>
      </c>
      <c r="D49" s="254"/>
      <c r="E49" s="255" t="s">
        <v>168</v>
      </c>
      <c r="F49" s="254" t="s">
        <v>169</v>
      </c>
      <c r="G49" s="256" t="s">
        <v>100</v>
      </c>
      <c r="H49" s="254" t="s">
        <v>113</v>
      </c>
      <c r="I49" s="254" t="s">
        <v>102</v>
      </c>
      <c r="J49" s="254"/>
      <c r="K49" s="255" t="s">
        <v>101</v>
      </c>
      <c r="L49" s="255" t="s">
        <v>251</v>
      </c>
      <c r="M49" s="255" t="s">
        <v>101</v>
      </c>
      <c r="N49" s="255" t="s">
        <v>104</v>
      </c>
      <c r="O49" s="255" t="s">
        <v>103</v>
      </c>
      <c r="P49" s="256" t="s">
        <v>171</v>
      </c>
      <c r="Q49" s="256" t="s">
        <v>100</v>
      </c>
      <c r="R49" s="256" t="s">
        <v>100</v>
      </c>
      <c r="S49" s="36" t="s">
        <v>100</v>
      </c>
      <c r="T49" s="254" t="s">
        <v>100</v>
      </c>
      <c r="U49" s="256" t="s">
        <v>100</v>
      </c>
      <c r="V49" s="262" t="s">
        <v>100</v>
      </c>
      <c r="W49" s="262" t="s">
        <v>100</v>
      </c>
      <c r="X49" s="262" t="s">
        <v>100</v>
      </c>
      <c r="Y49" s="262" t="s">
        <v>100</v>
      </c>
      <c r="Z49" s="254" t="s">
        <v>100</v>
      </c>
      <c r="AA49" s="277"/>
      <c r="AB49" s="277"/>
      <c r="AC49" s="276"/>
      <c r="AD49" s="276"/>
      <c r="AE49" s="276"/>
      <c r="AF49" s="276"/>
      <c r="AG49" s="293"/>
      <c r="AH49" s="277"/>
      <c r="AI49" s="277"/>
      <c r="AJ49" s="295"/>
      <c r="AK49" s="295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62" t="s">
        <v>100</v>
      </c>
      <c r="AX49" s="304">
        <v>6</v>
      </c>
    </row>
    <row r="50" s="235" customFormat="1" ht="23.25" customHeight="1" spans="1:50">
      <c r="A50" s="253">
        <v>41</v>
      </c>
      <c r="B50" s="254">
        <v>2</v>
      </c>
      <c r="C50" s="254" t="s">
        <v>252</v>
      </c>
      <c r="D50" s="254"/>
      <c r="E50" s="255" t="s">
        <v>253</v>
      </c>
      <c r="F50" s="254" t="s">
        <v>254</v>
      </c>
      <c r="G50" s="256" t="s">
        <v>171</v>
      </c>
      <c r="H50" s="254" t="s">
        <v>101</v>
      </c>
      <c r="I50" s="254" t="s">
        <v>102</v>
      </c>
      <c r="J50" s="254"/>
      <c r="K50" s="255" t="s">
        <v>255</v>
      </c>
      <c r="L50" s="255" t="str">
        <f t="shared" ref="L50" si="11">E50</f>
        <v>BFA0000400</v>
      </c>
      <c r="M50" s="255" t="s">
        <v>101</v>
      </c>
      <c r="N50" s="255" t="s">
        <v>104</v>
      </c>
      <c r="O50" s="255" t="s">
        <v>103</v>
      </c>
      <c r="P50" s="256" t="s">
        <v>171</v>
      </c>
      <c r="Q50" s="256" t="s">
        <v>100</v>
      </c>
      <c r="R50" s="256" t="s">
        <v>100</v>
      </c>
      <c r="S50" s="36" t="s">
        <v>100</v>
      </c>
      <c r="T50" s="254" t="s">
        <v>256</v>
      </c>
      <c r="U50" s="256" t="s">
        <v>100</v>
      </c>
      <c r="V50" s="262">
        <v>0.0104</v>
      </c>
      <c r="W50" s="262" t="s">
        <v>100</v>
      </c>
      <c r="X50" s="262" t="s">
        <v>100</v>
      </c>
      <c r="Y50" s="262" t="s">
        <v>100</v>
      </c>
      <c r="Z50" s="254" t="s">
        <v>100</v>
      </c>
      <c r="AA50" s="277"/>
      <c r="AB50" s="277"/>
      <c r="AC50" s="276"/>
      <c r="AD50" s="276"/>
      <c r="AE50" s="276"/>
      <c r="AF50" s="276"/>
      <c r="AG50" s="293"/>
      <c r="AH50" s="277"/>
      <c r="AI50" s="277"/>
      <c r="AJ50" s="295"/>
      <c r="AK50" s="295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62" t="s">
        <v>100</v>
      </c>
      <c r="AX50" s="304">
        <v>2</v>
      </c>
    </row>
    <row r="51" s="235" customFormat="1" ht="23.25" customHeight="1" spans="1:50">
      <c r="A51" s="253">
        <v>42</v>
      </c>
      <c r="B51" s="254">
        <v>2</v>
      </c>
      <c r="C51" s="254" t="s">
        <v>97</v>
      </c>
      <c r="D51" s="255"/>
      <c r="E51" s="255" t="s">
        <v>257</v>
      </c>
      <c r="F51" s="254" t="s">
        <v>258</v>
      </c>
      <c r="G51" s="256" t="s">
        <v>100</v>
      </c>
      <c r="H51" s="254" t="s">
        <v>113</v>
      </c>
      <c r="I51" s="254" t="s">
        <v>102</v>
      </c>
      <c r="J51" s="254"/>
      <c r="K51" s="255" t="s">
        <v>101</v>
      </c>
      <c r="L51" s="255" t="s">
        <v>257</v>
      </c>
      <c r="M51" s="255" t="s">
        <v>101</v>
      </c>
      <c r="N51" s="255" t="s">
        <v>103</v>
      </c>
      <c r="O51" s="255" t="s">
        <v>104</v>
      </c>
      <c r="P51" s="256" t="s">
        <v>100</v>
      </c>
      <c r="Q51" s="256" t="s">
        <v>137</v>
      </c>
      <c r="R51" s="256" t="s">
        <v>154</v>
      </c>
      <c r="S51" s="36" t="s">
        <v>139</v>
      </c>
      <c r="T51" s="254" t="s">
        <v>259</v>
      </c>
      <c r="U51" s="256" t="s">
        <v>100</v>
      </c>
      <c r="V51" s="262">
        <v>0.105</v>
      </c>
      <c r="W51" s="262" t="s">
        <v>100</v>
      </c>
      <c r="X51" s="262" t="s">
        <v>100</v>
      </c>
      <c r="Y51" s="262" t="s">
        <v>100</v>
      </c>
      <c r="Z51" s="262" t="s">
        <v>100</v>
      </c>
      <c r="AA51" s="275" t="s">
        <v>156</v>
      </c>
      <c r="AB51" s="275"/>
      <c r="AC51" s="276">
        <f>V51/0.395*1000</f>
        <v>265.822784810127</v>
      </c>
      <c r="AD51" s="276"/>
      <c r="AE51" s="276"/>
      <c r="AF51" s="276">
        <f>AC51*0.395/1000</f>
        <v>0.105</v>
      </c>
      <c r="AG51" s="293">
        <f t="shared" ref="AG51:AG54" si="12">V51/AF51</f>
        <v>1</v>
      </c>
      <c r="AH51" s="275"/>
      <c r="AI51" s="275"/>
      <c r="AJ51" s="294"/>
      <c r="AK51" s="294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 t="s">
        <v>100</v>
      </c>
      <c r="AX51" s="304">
        <v>3</v>
      </c>
    </row>
    <row r="52" s="235" customFormat="1" ht="23.25" customHeight="1" spans="1:50">
      <c r="A52" s="253">
        <v>43</v>
      </c>
      <c r="B52" s="254">
        <v>2</v>
      </c>
      <c r="C52" s="254" t="s">
        <v>97</v>
      </c>
      <c r="D52" s="255"/>
      <c r="E52" s="255" t="s">
        <v>260</v>
      </c>
      <c r="F52" s="254" t="s">
        <v>261</v>
      </c>
      <c r="G52" s="256" t="s">
        <v>100</v>
      </c>
      <c r="H52" s="254" t="s">
        <v>113</v>
      </c>
      <c r="I52" s="254" t="s">
        <v>102</v>
      </c>
      <c r="J52" s="254"/>
      <c r="K52" s="255" t="s">
        <v>101</v>
      </c>
      <c r="L52" s="255" t="s">
        <v>260</v>
      </c>
      <c r="M52" s="255" t="s">
        <v>101</v>
      </c>
      <c r="N52" s="255" t="s">
        <v>103</v>
      </c>
      <c r="O52" s="255" t="s">
        <v>104</v>
      </c>
      <c r="P52" s="256" t="s">
        <v>100</v>
      </c>
      <c r="Q52" s="256" t="s">
        <v>137</v>
      </c>
      <c r="R52" s="256" t="s">
        <v>154</v>
      </c>
      <c r="S52" s="36" t="s">
        <v>139</v>
      </c>
      <c r="T52" s="254" t="s">
        <v>262</v>
      </c>
      <c r="U52" s="256" t="s">
        <v>100</v>
      </c>
      <c r="V52" s="262">
        <v>0.057</v>
      </c>
      <c r="W52" s="262" t="s">
        <v>100</v>
      </c>
      <c r="X52" s="262" t="s">
        <v>100</v>
      </c>
      <c r="Y52" s="262" t="s">
        <v>100</v>
      </c>
      <c r="Z52" s="262" t="s">
        <v>100</v>
      </c>
      <c r="AA52" s="275" t="s">
        <v>156</v>
      </c>
      <c r="AB52" s="275"/>
      <c r="AC52" s="276">
        <f>V52/0.395*1000</f>
        <v>144.303797468354</v>
      </c>
      <c r="AD52" s="276"/>
      <c r="AE52" s="276"/>
      <c r="AF52" s="276">
        <f>AC52*0.395/1000</f>
        <v>0.057</v>
      </c>
      <c r="AG52" s="293">
        <f t="shared" si="12"/>
        <v>1</v>
      </c>
      <c r="AH52" s="275"/>
      <c r="AI52" s="275"/>
      <c r="AJ52" s="294"/>
      <c r="AK52" s="294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 t="s">
        <v>100</v>
      </c>
      <c r="AX52" s="304">
        <v>2</v>
      </c>
    </row>
    <row r="53" s="235" customFormat="1" ht="23.25" customHeight="1" spans="1:50">
      <c r="A53" s="253">
        <v>44</v>
      </c>
      <c r="B53" s="254">
        <v>1</v>
      </c>
      <c r="C53" s="254" t="s">
        <v>97</v>
      </c>
      <c r="D53" s="255" t="s">
        <v>263</v>
      </c>
      <c r="E53" s="255" t="s">
        <v>263</v>
      </c>
      <c r="F53" s="254" t="s">
        <v>264</v>
      </c>
      <c r="G53" s="256" t="s">
        <v>100</v>
      </c>
      <c r="H53" s="254" t="s">
        <v>113</v>
      </c>
      <c r="I53" s="254" t="s">
        <v>102</v>
      </c>
      <c r="J53" s="254"/>
      <c r="K53" s="255" t="s">
        <v>101</v>
      </c>
      <c r="L53" s="255" t="s">
        <v>263</v>
      </c>
      <c r="M53" s="255" t="s">
        <v>101</v>
      </c>
      <c r="N53" s="255" t="s">
        <v>103</v>
      </c>
      <c r="O53" s="255" t="s">
        <v>104</v>
      </c>
      <c r="P53" s="256" t="s">
        <v>265</v>
      </c>
      <c r="Q53" s="256" t="s">
        <v>106</v>
      </c>
      <c r="R53" s="256" t="s">
        <v>100</v>
      </c>
      <c r="S53" s="256" t="s">
        <v>100</v>
      </c>
      <c r="T53" s="254" t="s">
        <v>266</v>
      </c>
      <c r="U53" s="256" t="s">
        <v>100</v>
      </c>
      <c r="V53" s="262">
        <f>V54+V54+V55+V55+V56+V56+V57+V58+V59+V59+V60+V61</f>
        <v>7.004</v>
      </c>
      <c r="W53" s="262" t="s">
        <v>100</v>
      </c>
      <c r="X53" s="262" t="s">
        <v>132</v>
      </c>
      <c r="Y53" s="262" t="s">
        <v>100</v>
      </c>
      <c r="Z53" s="254" t="s">
        <v>133</v>
      </c>
      <c r="AA53" s="277"/>
      <c r="AB53" s="277"/>
      <c r="AC53" s="276"/>
      <c r="AD53" s="276"/>
      <c r="AE53" s="276"/>
      <c r="AF53" s="276"/>
      <c r="AG53" s="293"/>
      <c r="AH53" s="277">
        <v>103.4</v>
      </c>
      <c r="AI53" s="277">
        <v>0.719</v>
      </c>
      <c r="AJ53" s="277" t="s">
        <v>115</v>
      </c>
      <c r="AK53" s="277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62" t="s">
        <v>100</v>
      </c>
      <c r="AX53" s="304">
        <v>1</v>
      </c>
    </row>
    <row r="54" s="235" customFormat="1" ht="23.25" customHeight="1" spans="1:50">
      <c r="A54" s="253">
        <v>45</v>
      </c>
      <c r="B54" s="254">
        <v>2</v>
      </c>
      <c r="C54" s="254" t="s">
        <v>97</v>
      </c>
      <c r="D54" s="255" t="s">
        <v>267</v>
      </c>
      <c r="E54" s="255" t="s">
        <v>267</v>
      </c>
      <c r="F54" s="254" t="s">
        <v>268</v>
      </c>
      <c r="G54" s="256" t="s">
        <v>100</v>
      </c>
      <c r="H54" s="254" t="s">
        <v>113</v>
      </c>
      <c r="I54" s="254" t="s">
        <v>102</v>
      </c>
      <c r="J54" s="254"/>
      <c r="K54" s="255" t="s">
        <v>101</v>
      </c>
      <c r="L54" s="255" t="s">
        <v>267</v>
      </c>
      <c r="M54" s="255" t="s">
        <v>101</v>
      </c>
      <c r="N54" s="255" t="s">
        <v>103</v>
      </c>
      <c r="O54" s="255" t="s">
        <v>104</v>
      </c>
      <c r="P54" s="256" t="s">
        <v>136</v>
      </c>
      <c r="Q54" s="256" t="s">
        <v>137</v>
      </c>
      <c r="R54" s="256" t="s">
        <v>138</v>
      </c>
      <c r="S54" s="36" t="s">
        <v>139</v>
      </c>
      <c r="T54" s="254" t="s">
        <v>269</v>
      </c>
      <c r="U54" s="256" t="s">
        <v>100</v>
      </c>
      <c r="V54" s="262">
        <v>0.359</v>
      </c>
      <c r="W54" s="262" t="s">
        <v>100</v>
      </c>
      <c r="X54" s="262" t="s">
        <v>100</v>
      </c>
      <c r="Y54" s="262" t="s">
        <v>100</v>
      </c>
      <c r="Z54" s="262" t="s">
        <v>100</v>
      </c>
      <c r="AA54" s="275" t="s">
        <v>141</v>
      </c>
      <c r="AB54" s="275"/>
      <c r="AC54" s="276">
        <f>V54/1.134*1000+10</f>
        <v>326.57848324515</v>
      </c>
      <c r="AD54" s="276"/>
      <c r="AE54" s="276"/>
      <c r="AF54" s="276">
        <f>AC54*1.134/1000</f>
        <v>0.37034</v>
      </c>
      <c r="AG54" s="293">
        <f t="shared" si="12"/>
        <v>0.969379489118108</v>
      </c>
      <c r="AH54" s="275"/>
      <c r="AI54" s="275"/>
      <c r="AJ54" s="294"/>
      <c r="AK54" s="294"/>
      <c r="AL54" s="262"/>
      <c r="AM54" s="262"/>
      <c r="AN54" s="262"/>
      <c r="AO54" s="262"/>
      <c r="AP54" s="262"/>
      <c r="AQ54" s="262"/>
      <c r="AR54" s="262"/>
      <c r="AS54" s="262"/>
      <c r="AT54" s="262"/>
      <c r="AU54" s="262"/>
      <c r="AV54" s="262"/>
      <c r="AW54" s="262" t="s">
        <v>100</v>
      </c>
      <c r="AX54" s="304">
        <v>2</v>
      </c>
    </row>
    <row r="55" s="235" customFormat="1" ht="23.25" customHeight="1" spans="1:50">
      <c r="A55" s="253">
        <v>46</v>
      </c>
      <c r="B55" s="254">
        <v>2</v>
      </c>
      <c r="C55" s="254" t="s">
        <v>97</v>
      </c>
      <c r="D55" s="255" t="s">
        <v>270</v>
      </c>
      <c r="E55" s="255" t="s">
        <v>270</v>
      </c>
      <c r="F55" s="254" t="s">
        <v>271</v>
      </c>
      <c r="G55" s="256" t="s">
        <v>100</v>
      </c>
      <c r="H55" s="254" t="s">
        <v>113</v>
      </c>
      <c r="I55" s="254" t="s">
        <v>102</v>
      </c>
      <c r="J55" s="254"/>
      <c r="K55" s="255" t="s">
        <v>101</v>
      </c>
      <c r="L55" s="255" t="s">
        <v>270</v>
      </c>
      <c r="M55" s="255" t="s">
        <v>101</v>
      </c>
      <c r="N55" s="255" t="s">
        <v>103</v>
      </c>
      <c r="O55" s="255" t="s">
        <v>104</v>
      </c>
      <c r="P55" s="256" t="s">
        <v>272</v>
      </c>
      <c r="Q55" s="256" t="s">
        <v>137</v>
      </c>
      <c r="R55" s="256" t="s">
        <v>138</v>
      </c>
      <c r="S55" s="36" t="s">
        <v>139</v>
      </c>
      <c r="T55" s="254" t="s">
        <v>273</v>
      </c>
      <c r="U55" s="256" t="s">
        <v>100</v>
      </c>
      <c r="V55" s="262">
        <v>0.846</v>
      </c>
      <c r="W55" s="262" t="s">
        <v>100</v>
      </c>
      <c r="X55" s="262" t="s">
        <v>100</v>
      </c>
      <c r="Y55" s="262" t="s">
        <v>100</v>
      </c>
      <c r="Z55" s="262" t="s">
        <v>100</v>
      </c>
      <c r="AA55" s="275" t="s">
        <v>274</v>
      </c>
      <c r="AB55" s="275"/>
      <c r="AC55" s="276">
        <f t="shared" ref="AC55:AC59" si="13">V55/1.677*1000+10</f>
        <v>514.472271914132</v>
      </c>
      <c r="AD55" s="276"/>
      <c r="AE55" s="276"/>
      <c r="AF55" s="276">
        <f t="shared" ref="AF55:AF59" si="14">AC55*1.677/1000</f>
        <v>0.86277</v>
      </c>
      <c r="AG55" s="293">
        <f t="shared" ref="AG55:AG61" si="15">V55/AF55</f>
        <v>0.980562606488404</v>
      </c>
      <c r="AH55" s="275"/>
      <c r="AI55" s="275"/>
      <c r="AJ55" s="294"/>
      <c r="AK55" s="294"/>
      <c r="AL55" s="262"/>
      <c r="AM55" s="262"/>
      <c r="AN55" s="262"/>
      <c r="AO55" s="262"/>
      <c r="AP55" s="262"/>
      <c r="AQ55" s="262"/>
      <c r="AR55" s="262"/>
      <c r="AS55" s="262"/>
      <c r="AT55" s="262"/>
      <c r="AU55" s="262"/>
      <c r="AV55" s="262"/>
      <c r="AW55" s="262" t="s">
        <v>100</v>
      </c>
      <c r="AX55" s="304">
        <v>2</v>
      </c>
    </row>
    <row r="56" s="235" customFormat="1" ht="23.25" customHeight="1" spans="1:50">
      <c r="A56" s="253">
        <v>47</v>
      </c>
      <c r="B56" s="254">
        <v>2</v>
      </c>
      <c r="C56" s="254" t="s">
        <v>97</v>
      </c>
      <c r="D56" s="255" t="s">
        <v>275</v>
      </c>
      <c r="E56" s="255" t="s">
        <v>275</v>
      </c>
      <c r="F56" s="254" t="s">
        <v>276</v>
      </c>
      <c r="G56" s="256" t="s">
        <v>100</v>
      </c>
      <c r="H56" s="254" t="s">
        <v>113</v>
      </c>
      <c r="I56" s="254" t="s">
        <v>102</v>
      </c>
      <c r="J56" s="254"/>
      <c r="K56" s="255" t="s">
        <v>101</v>
      </c>
      <c r="L56" s="255" t="s">
        <v>275</v>
      </c>
      <c r="M56" s="255" t="s">
        <v>101</v>
      </c>
      <c r="N56" s="255" t="s">
        <v>103</v>
      </c>
      <c r="O56" s="255" t="s">
        <v>104</v>
      </c>
      <c r="P56" s="256" t="s">
        <v>272</v>
      </c>
      <c r="Q56" s="256" t="s">
        <v>137</v>
      </c>
      <c r="R56" s="256" t="s">
        <v>138</v>
      </c>
      <c r="S56" s="36" t="s">
        <v>139</v>
      </c>
      <c r="T56" s="254" t="s">
        <v>277</v>
      </c>
      <c r="U56" s="256" t="s">
        <v>100</v>
      </c>
      <c r="V56" s="262">
        <v>0.421</v>
      </c>
      <c r="W56" s="262" t="s">
        <v>100</v>
      </c>
      <c r="X56" s="262" t="s">
        <v>100</v>
      </c>
      <c r="Y56" s="262" t="s">
        <v>100</v>
      </c>
      <c r="Z56" s="262" t="s">
        <v>100</v>
      </c>
      <c r="AA56" s="275" t="s">
        <v>274</v>
      </c>
      <c r="AB56" s="275"/>
      <c r="AC56" s="276">
        <f t="shared" si="13"/>
        <v>261.043530113298</v>
      </c>
      <c r="AD56" s="276"/>
      <c r="AE56" s="276"/>
      <c r="AF56" s="276">
        <f t="shared" si="14"/>
        <v>0.43777</v>
      </c>
      <c r="AG56" s="293">
        <f t="shared" si="15"/>
        <v>0.961692212805811</v>
      </c>
      <c r="AH56" s="275"/>
      <c r="AI56" s="275"/>
      <c r="AJ56" s="294"/>
      <c r="AK56" s="294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 t="s">
        <v>100</v>
      </c>
      <c r="AX56" s="304">
        <v>2</v>
      </c>
    </row>
    <row r="57" s="235" customFormat="1" ht="23.25" customHeight="1" spans="1:50">
      <c r="A57" s="253">
        <v>48</v>
      </c>
      <c r="B57" s="254">
        <v>2</v>
      </c>
      <c r="C57" s="254" t="s">
        <v>97</v>
      </c>
      <c r="D57" s="255" t="s">
        <v>278</v>
      </c>
      <c r="E57" s="255" t="s">
        <v>278</v>
      </c>
      <c r="F57" s="254" t="s">
        <v>279</v>
      </c>
      <c r="G57" s="256" t="s">
        <v>100</v>
      </c>
      <c r="H57" s="254" t="s">
        <v>113</v>
      </c>
      <c r="I57" s="254" t="s">
        <v>102</v>
      </c>
      <c r="J57" s="254"/>
      <c r="K57" s="255" t="s">
        <v>101</v>
      </c>
      <c r="L57" s="255" t="s">
        <v>278</v>
      </c>
      <c r="M57" s="255" t="s">
        <v>101</v>
      </c>
      <c r="N57" s="255" t="s">
        <v>103</v>
      </c>
      <c r="O57" s="255" t="s">
        <v>104</v>
      </c>
      <c r="P57" s="256" t="s">
        <v>272</v>
      </c>
      <c r="Q57" s="256" t="s">
        <v>137</v>
      </c>
      <c r="R57" s="256" t="s">
        <v>138</v>
      </c>
      <c r="S57" s="36" t="s">
        <v>139</v>
      </c>
      <c r="T57" s="254" t="s">
        <v>280</v>
      </c>
      <c r="U57" s="256" t="s">
        <v>100</v>
      </c>
      <c r="V57" s="262">
        <v>0.531</v>
      </c>
      <c r="W57" s="262" t="s">
        <v>100</v>
      </c>
      <c r="X57" s="262" t="s">
        <v>100</v>
      </c>
      <c r="Y57" s="262" t="s">
        <v>100</v>
      </c>
      <c r="Z57" s="262" t="s">
        <v>100</v>
      </c>
      <c r="AA57" s="275" t="s">
        <v>274</v>
      </c>
      <c r="AB57" s="275"/>
      <c r="AC57" s="276">
        <f t="shared" si="13"/>
        <v>326.636851520572</v>
      </c>
      <c r="AD57" s="276"/>
      <c r="AE57" s="276"/>
      <c r="AF57" s="276">
        <f t="shared" si="14"/>
        <v>0.54777</v>
      </c>
      <c r="AG57" s="293">
        <f t="shared" si="15"/>
        <v>0.969384960841229</v>
      </c>
      <c r="AH57" s="275"/>
      <c r="AI57" s="275"/>
      <c r="AJ57" s="294"/>
      <c r="AK57" s="294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 t="s">
        <v>100</v>
      </c>
      <c r="AX57" s="304">
        <v>1</v>
      </c>
    </row>
    <row r="58" s="235" customFormat="1" ht="23.25" customHeight="1" spans="1:50">
      <c r="A58" s="253">
        <v>49</v>
      </c>
      <c r="B58" s="254">
        <v>2</v>
      </c>
      <c r="C58" s="254" t="s">
        <v>97</v>
      </c>
      <c r="D58" s="255" t="s">
        <v>281</v>
      </c>
      <c r="E58" s="255" t="s">
        <v>281</v>
      </c>
      <c r="F58" s="254" t="s">
        <v>282</v>
      </c>
      <c r="G58" s="256" t="s">
        <v>100</v>
      </c>
      <c r="H58" s="254" t="s">
        <v>113</v>
      </c>
      <c r="I58" s="254" t="s">
        <v>102</v>
      </c>
      <c r="J58" s="254"/>
      <c r="K58" s="255" t="s">
        <v>101</v>
      </c>
      <c r="L58" s="255" t="s">
        <v>281</v>
      </c>
      <c r="M58" s="255" t="s">
        <v>101</v>
      </c>
      <c r="N58" s="255" t="s">
        <v>103</v>
      </c>
      <c r="O58" s="255" t="s">
        <v>104</v>
      </c>
      <c r="P58" s="256" t="s">
        <v>272</v>
      </c>
      <c r="Q58" s="256" t="s">
        <v>137</v>
      </c>
      <c r="R58" s="256" t="s">
        <v>138</v>
      </c>
      <c r="S58" s="36" t="s">
        <v>139</v>
      </c>
      <c r="T58" s="254" t="s">
        <v>280</v>
      </c>
      <c r="U58" s="256" t="s">
        <v>100</v>
      </c>
      <c r="V58" s="262">
        <v>0.531</v>
      </c>
      <c r="W58" s="262" t="s">
        <v>100</v>
      </c>
      <c r="X58" s="262" t="s">
        <v>100</v>
      </c>
      <c r="Y58" s="262" t="s">
        <v>100</v>
      </c>
      <c r="Z58" s="262" t="s">
        <v>100</v>
      </c>
      <c r="AA58" s="275" t="s">
        <v>274</v>
      </c>
      <c r="AB58" s="275"/>
      <c r="AC58" s="276">
        <f t="shared" si="13"/>
        <v>326.636851520572</v>
      </c>
      <c r="AD58" s="276"/>
      <c r="AE58" s="276"/>
      <c r="AF58" s="276">
        <f t="shared" si="14"/>
        <v>0.54777</v>
      </c>
      <c r="AG58" s="293">
        <f t="shared" si="15"/>
        <v>0.969384960841229</v>
      </c>
      <c r="AH58" s="275"/>
      <c r="AI58" s="275"/>
      <c r="AJ58" s="294"/>
      <c r="AK58" s="294"/>
      <c r="AL58" s="262"/>
      <c r="AM58" s="262"/>
      <c r="AN58" s="262"/>
      <c r="AO58" s="262"/>
      <c r="AP58" s="262"/>
      <c r="AQ58" s="262"/>
      <c r="AR58" s="262"/>
      <c r="AS58" s="262"/>
      <c r="AT58" s="262"/>
      <c r="AU58" s="262"/>
      <c r="AV58" s="262"/>
      <c r="AW58" s="262" t="s">
        <v>100</v>
      </c>
      <c r="AX58" s="304">
        <v>1</v>
      </c>
    </row>
    <row r="59" s="235" customFormat="1" ht="23.25" customHeight="1" spans="1:50">
      <c r="A59" s="253">
        <v>50</v>
      </c>
      <c r="B59" s="254">
        <v>2</v>
      </c>
      <c r="C59" s="254" t="s">
        <v>97</v>
      </c>
      <c r="D59" s="255" t="s">
        <v>283</v>
      </c>
      <c r="E59" s="255" t="s">
        <v>283</v>
      </c>
      <c r="F59" s="254" t="s">
        <v>284</v>
      </c>
      <c r="G59" s="256" t="s">
        <v>100</v>
      </c>
      <c r="H59" s="254" t="s">
        <v>113</v>
      </c>
      <c r="I59" s="254" t="s">
        <v>102</v>
      </c>
      <c r="J59" s="254"/>
      <c r="K59" s="255" t="s">
        <v>101</v>
      </c>
      <c r="L59" s="255" t="s">
        <v>283</v>
      </c>
      <c r="M59" s="255" t="s">
        <v>101</v>
      </c>
      <c r="N59" s="255" t="s">
        <v>103</v>
      </c>
      <c r="O59" s="255" t="s">
        <v>104</v>
      </c>
      <c r="P59" s="256" t="s">
        <v>272</v>
      </c>
      <c r="Q59" s="256" t="s">
        <v>137</v>
      </c>
      <c r="R59" s="256" t="s">
        <v>138</v>
      </c>
      <c r="S59" s="36" t="s">
        <v>139</v>
      </c>
      <c r="T59" s="254" t="s">
        <v>280</v>
      </c>
      <c r="U59" s="256" t="s">
        <v>100</v>
      </c>
      <c r="V59" s="262">
        <v>0.531</v>
      </c>
      <c r="W59" s="262" t="s">
        <v>100</v>
      </c>
      <c r="X59" s="262" t="s">
        <v>100</v>
      </c>
      <c r="Y59" s="262" t="s">
        <v>100</v>
      </c>
      <c r="Z59" s="262" t="s">
        <v>100</v>
      </c>
      <c r="AA59" s="275" t="s">
        <v>274</v>
      </c>
      <c r="AB59" s="275"/>
      <c r="AC59" s="276">
        <f t="shared" si="13"/>
        <v>326.636851520572</v>
      </c>
      <c r="AD59" s="276"/>
      <c r="AE59" s="276"/>
      <c r="AF59" s="276">
        <f t="shared" si="14"/>
        <v>0.54777</v>
      </c>
      <c r="AG59" s="293">
        <f t="shared" si="15"/>
        <v>0.969384960841229</v>
      </c>
      <c r="AH59" s="275"/>
      <c r="AI59" s="275"/>
      <c r="AJ59" s="294"/>
      <c r="AK59" s="294"/>
      <c r="AL59" s="262"/>
      <c r="AM59" s="262"/>
      <c r="AN59" s="262"/>
      <c r="AO59" s="262"/>
      <c r="AP59" s="262"/>
      <c r="AQ59" s="262"/>
      <c r="AR59" s="262"/>
      <c r="AS59" s="262"/>
      <c r="AT59" s="262"/>
      <c r="AU59" s="262"/>
      <c r="AV59" s="262"/>
      <c r="AW59" s="262" t="s">
        <v>100</v>
      </c>
      <c r="AX59" s="304">
        <v>2</v>
      </c>
    </row>
    <row r="60" s="235" customFormat="1" ht="23.25" customHeight="1" spans="1:50">
      <c r="A60" s="253">
        <v>51</v>
      </c>
      <c r="B60" s="254">
        <v>2</v>
      </c>
      <c r="C60" s="254" t="s">
        <v>97</v>
      </c>
      <c r="D60" s="255" t="s">
        <v>285</v>
      </c>
      <c r="E60" s="255" t="s">
        <v>285</v>
      </c>
      <c r="F60" s="254" t="s">
        <v>286</v>
      </c>
      <c r="G60" s="256" t="s">
        <v>100</v>
      </c>
      <c r="H60" s="254" t="s">
        <v>113</v>
      </c>
      <c r="I60" s="254" t="s">
        <v>102</v>
      </c>
      <c r="J60" s="254"/>
      <c r="K60" s="255" t="s">
        <v>101</v>
      </c>
      <c r="L60" s="255" t="s">
        <v>285</v>
      </c>
      <c r="M60" s="255" t="s">
        <v>101</v>
      </c>
      <c r="N60" s="255" t="s">
        <v>103</v>
      </c>
      <c r="O60" s="255" t="s">
        <v>104</v>
      </c>
      <c r="P60" s="256" t="s">
        <v>100</v>
      </c>
      <c r="Q60" s="256" t="s">
        <v>137</v>
      </c>
      <c r="R60" s="256" t="s">
        <v>287</v>
      </c>
      <c r="S60" s="36" t="s">
        <v>139</v>
      </c>
      <c r="T60" s="254" t="s">
        <v>288</v>
      </c>
      <c r="U60" s="256" t="s">
        <v>100</v>
      </c>
      <c r="V60" s="262">
        <v>0.814</v>
      </c>
      <c r="W60" s="262" t="s">
        <v>100</v>
      </c>
      <c r="X60" s="262" t="s">
        <v>100</v>
      </c>
      <c r="Y60" s="262" t="s">
        <v>100</v>
      </c>
      <c r="Z60" s="262" t="s">
        <v>100</v>
      </c>
      <c r="AA60" s="275" t="s">
        <v>127</v>
      </c>
      <c r="AB60" s="275"/>
      <c r="AC60" s="276">
        <v>430</v>
      </c>
      <c r="AD60" s="276">
        <v>55</v>
      </c>
      <c r="AE60" s="276">
        <v>5</v>
      </c>
      <c r="AF60" s="276">
        <f>AC60*AD60*AE60*7860/1000000000</f>
        <v>0.929445</v>
      </c>
      <c r="AG60" s="293">
        <f t="shared" si="15"/>
        <v>0.875791466950707</v>
      </c>
      <c r="AH60" s="275"/>
      <c r="AI60" s="275"/>
      <c r="AJ60" s="294"/>
      <c r="AK60" s="294"/>
      <c r="AL60" s="262"/>
      <c r="AM60" s="262"/>
      <c r="AN60" s="262"/>
      <c r="AO60" s="262"/>
      <c r="AP60" s="262"/>
      <c r="AQ60" s="262"/>
      <c r="AR60" s="262"/>
      <c r="AS60" s="262"/>
      <c r="AT60" s="262"/>
      <c r="AU60" s="262"/>
      <c r="AV60" s="262"/>
      <c r="AW60" s="262" t="s">
        <v>100</v>
      </c>
      <c r="AX60" s="304">
        <v>1</v>
      </c>
    </row>
    <row r="61" s="235" customFormat="1" ht="23.25" customHeight="1" spans="1:50">
      <c r="A61" s="253">
        <v>52</v>
      </c>
      <c r="B61" s="254">
        <v>2</v>
      </c>
      <c r="C61" s="254" t="s">
        <v>97</v>
      </c>
      <c r="D61" s="255" t="s">
        <v>289</v>
      </c>
      <c r="E61" s="255" t="s">
        <v>289</v>
      </c>
      <c r="F61" s="254" t="s">
        <v>290</v>
      </c>
      <c r="G61" s="256" t="s">
        <v>100</v>
      </c>
      <c r="H61" s="254" t="s">
        <v>113</v>
      </c>
      <c r="I61" s="254" t="s">
        <v>102</v>
      </c>
      <c r="J61" s="254"/>
      <c r="K61" s="255" t="s">
        <v>101</v>
      </c>
      <c r="L61" s="255" t="s">
        <v>289</v>
      </c>
      <c r="M61" s="255" t="s">
        <v>101</v>
      </c>
      <c r="N61" s="255" t="s">
        <v>103</v>
      </c>
      <c r="O61" s="255" t="s">
        <v>104</v>
      </c>
      <c r="P61" s="256" t="s">
        <v>100</v>
      </c>
      <c r="Q61" s="256" t="s">
        <v>137</v>
      </c>
      <c r="R61" s="256" t="s">
        <v>287</v>
      </c>
      <c r="S61" s="36" t="s">
        <v>139</v>
      </c>
      <c r="T61" s="254" t="s">
        <v>288</v>
      </c>
      <c r="U61" s="256" t="s">
        <v>100</v>
      </c>
      <c r="V61" s="262">
        <v>0.814</v>
      </c>
      <c r="W61" s="262" t="s">
        <v>100</v>
      </c>
      <c r="X61" s="262" t="s">
        <v>100</v>
      </c>
      <c r="Y61" s="262" t="s">
        <v>100</v>
      </c>
      <c r="Z61" s="262" t="s">
        <v>100</v>
      </c>
      <c r="AA61" s="275" t="s">
        <v>127</v>
      </c>
      <c r="AB61" s="275"/>
      <c r="AC61" s="276">
        <v>430</v>
      </c>
      <c r="AD61" s="276">
        <v>55</v>
      </c>
      <c r="AE61" s="276">
        <v>5</v>
      </c>
      <c r="AF61" s="276">
        <f>AC61*AD61*AE61*7860/1000000000</f>
        <v>0.929445</v>
      </c>
      <c r="AG61" s="293">
        <f t="shared" si="15"/>
        <v>0.875791466950707</v>
      </c>
      <c r="AH61" s="275"/>
      <c r="AI61" s="275"/>
      <c r="AJ61" s="294"/>
      <c r="AK61" s="294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 t="s">
        <v>100</v>
      </c>
      <c r="AX61" s="304">
        <v>1</v>
      </c>
    </row>
    <row r="62" s="235" customFormat="1" ht="23.25" customHeight="1" spans="1:50">
      <c r="A62" s="253">
        <v>53</v>
      </c>
      <c r="B62" s="254">
        <v>1</v>
      </c>
      <c r="C62" s="254" t="s">
        <v>100</v>
      </c>
      <c r="D62" s="254" t="s">
        <v>291</v>
      </c>
      <c r="E62" s="255" t="s">
        <v>292</v>
      </c>
      <c r="F62" s="254" t="s">
        <v>293</v>
      </c>
      <c r="G62" s="256" t="s">
        <v>171</v>
      </c>
      <c r="H62" s="254" t="s">
        <v>113</v>
      </c>
      <c r="I62" s="254" t="s">
        <v>102</v>
      </c>
      <c r="J62" s="254"/>
      <c r="K62" s="255" t="s">
        <v>101</v>
      </c>
      <c r="L62" s="255" t="s">
        <v>100</v>
      </c>
      <c r="M62" s="255" t="s">
        <v>101</v>
      </c>
      <c r="N62" s="255" t="s">
        <v>104</v>
      </c>
      <c r="O62" s="255" t="s">
        <v>103</v>
      </c>
      <c r="P62" s="256" t="s">
        <v>171</v>
      </c>
      <c r="Q62" s="256" t="s">
        <v>100</v>
      </c>
      <c r="R62" s="256" t="s">
        <v>294</v>
      </c>
      <c r="S62" s="36" t="s">
        <v>100</v>
      </c>
      <c r="T62" s="254" t="s">
        <v>295</v>
      </c>
      <c r="U62" s="256" t="s">
        <v>100</v>
      </c>
      <c r="V62" s="262">
        <v>0.0134</v>
      </c>
      <c r="W62" s="262" t="s">
        <v>100</v>
      </c>
      <c r="X62" s="262" t="s">
        <v>100</v>
      </c>
      <c r="Y62" s="262" t="s">
        <v>100</v>
      </c>
      <c r="Z62" s="254" t="s">
        <v>296</v>
      </c>
      <c r="AA62" s="277"/>
      <c r="AB62" s="277"/>
      <c r="AC62" s="276"/>
      <c r="AD62" s="276"/>
      <c r="AE62" s="276"/>
      <c r="AF62" s="276"/>
      <c r="AG62" s="293"/>
      <c r="AH62" s="277"/>
      <c r="AI62" s="277"/>
      <c r="AJ62" s="277"/>
      <c r="AK62" s="277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62" t="s">
        <v>100</v>
      </c>
      <c r="AX62" s="304">
        <v>8</v>
      </c>
    </row>
    <row r="63" s="235" customFormat="1" ht="23.25" customHeight="1" spans="1:50">
      <c r="A63" s="253">
        <v>54</v>
      </c>
      <c r="B63" s="254">
        <v>1</v>
      </c>
      <c r="C63" s="254" t="s">
        <v>100</v>
      </c>
      <c r="D63" s="254" t="s">
        <v>297</v>
      </c>
      <c r="E63" s="255" t="s">
        <v>298</v>
      </c>
      <c r="F63" s="254" t="s">
        <v>299</v>
      </c>
      <c r="G63" s="256" t="s">
        <v>171</v>
      </c>
      <c r="H63" s="254" t="s">
        <v>113</v>
      </c>
      <c r="I63" s="254" t="s">
        <v>102</v>
      </c>
      <c r="J63" s="254"/>
      <c r="K63" s="255" t="s">
        <v>101</v>
      </c>
      <c r="L63" s="255" t="s">
        <v>100</v>
      </c>
      <c r="M63" s="255" t="s">
        <v>101</v>
      </c>
      <c r="N63" s="255" t="s">
        <v>104</v>
      </c>
      <c r="O63" s="255" t="s">
        <v>103</v>
      </c>
      <c r="P63" s="256" t="s">
        <v>171</v>
      </c>
      <c r="Q63" s="256" t="s">
        <v>100</v>
      </c>
      <c r="R63" s="256" t="s">
        <v>300</v>
      </c>
      <c r="S63" s="256" t="s">
        <v>100</v>
      </c>
      <c r="T63" s="256" t="s">
        <v>100</v>
      </c>
      <c r="U63" s="256" t="s">
        <v>100</v>
      </c>
      <c r="V63" s="264">
        <v>0.014</v>
      </c>
      <c r="W63" s="256" t="s">
        <v>100</v>
      </c>
      <c r="X63" s="256" t="s">
        <v>100</v>
      </c>
      <c r="Y63" s="256" t="s">
        <v>100</v>
      </c>
      <c r="Z63" s="256" t="s">
        <v>100</v>
      </c>
      <c r="AA63" s="278"/>
      <c r="AB63" s="278"/>
      <c r="AC63" s="279"/>
      <c r="AD63" s="279"/>
      <c r="AE63" s="279"/>
      <c r="AF63" s="279"/>
      <c r="AG63" s="298"/>
      <c r="AH63" s="278"/>
      <c r="AI63" s="278"/>
      <c r="AJ63" s="278"/>
      <c r="AK63" s="278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 t="s">
        <v>100</v>
      </c>
      <c r="AX63" s="304">
        <v>6</v>
      </c>
    </row>
    <row r="64" s="235" customFormat="1" ht="23.25" customHeight="1" spans="1:50">
      <c r="A64" s="253">
        <v>55</v>
      </c>
      <c r="B64" s="254">
        <v>1</v>
      </c>
      <c r="C64" s="254" t="s">
        <v>100</v>
      </c>
      <c r="D64" s="260" t="s">
        <v>301</v>
      </c>
      <c r="E64" s="36" t="s">
        <v>302</v>
      </c>
      <c r="F64" s="36" t="s">
        <v>303</v>
      </c>
      <c r="G64" s="36" t="s">
        <v>171</v>
      </c>
      <c r="H64" s="254" t="s">
        <v>113</v>
      </c>
      <c r="I64" s="254" t="s">
        <v>102</v>
      </c>
      <c r="J64" s="108"/>
      <c r="K64" s="255" t="s">
        <v>101</v>
      </c>
      <c r="L64" s="255" t="s">
        <v>100</v>
      </c>
      <c r="M64" s="255" t="s">
        <v>101</v>
      </c>
      <c r="N64" s="255" t="s">
        <v>104</v>
      </c>
      <c r="O64" s="255" t="s">
        <v>103</v>
      </c>
      <c r="P64" s="256" t="s">
        <v>171</v>
      </c>
      <c r="Q64" s="256" t="s">
        <v>100</v>
      </c>
      <c r="R64" s="259" t="s">
        <v>304</v>
      </c>
      <c r="S64" s="256" t="s">
        <v>100</v>
      </c>
      <c r="T64" s="256" t="s">
        <v>100</v>
      </c>
      <c r="U64" s="256" t="s">
        <v>100</v>
      </c>
      <c r="V64" s="264">
        <v>0.014</v>
      </c>
      <c r="W64" s="262" t="s">
        <v>100</v>
      </c>
      <c r="X64" s="262" t="s">
        <v>100</v>
      </c>
      <c r="Y64" s="262" t="s">
        <v>100</v>
      </c>
      <c r="Z64" s="262" t="s">
        <v>100</v>
      </c>
      <c r="AA64" s="275"/>
      <c r="AB64" s="275"/>
      <c r="AC64" s="276"/>
      <c r="AD64" s="276"/>
      <c r="AE64" s="276"/>
      <c r="AF64" s="276"/>
      <c r="AG64" s="293"/>
      <c r="AH64" s="275"/>
      <c r="AI64" s="275"/>
      <c r="AJ64" s="275"/>
      <c r="AK64" s="275"/>
      <c r="AL64" s="262"/>
      <c r="AM64" s="262"/>
      <c r="AN64" s="262"/>
      <c r="AO64" s="262"/>
      <c r="AP64" s="262"/>
      <c r="AQ64" s="262"/>
      <c r="AR64" s="262"/>
      <c r="AS64" s="262"/>
      <c r="AT64" s="262"/>
      <c r="AU64" s="262"/>
      <c r="AV64" s="262"/>
      <c r="AW64" s="262" t="s">
        <v>100</v>
      </c>
      <c r="AX64" s="304">
        <v>3</v>
      </c>
    </row>
    <row r="65" s="235" customFormat="1" ht="23.25" customHeight="1" spans="1:50">
      <c r="A65" s="253">
        <v>56</v>
      </c>
      <c r="B65" s="254">
        <v>1</v>
      </c>
      <c r="C65" s="254" t="s">
        <v>100</v>
      </c>
      <c r="D65" s="306" t="s">
        <v>305</v>
      </c>
      <c r="E65" s="255" t="s">
        <v>306</v>
      </c>
      <c r="F65" s="254" t="s">
        <v>303</v>
      </c>
      <c r="G65" s="256" t="s">
        <v>171</v>
      </c>
      <c r="H65" s="254" t="s">
        <v>113</v>
      </c>
      <c r="I65" s="254" t="s">
        <v>102</v>
      </c>
      <c r="J65" s="254"/>
      <c r="K65" s="255" t="s">
        <v>101</v>
      </c>
      <c r="L65" s="255" t="s">
        <v>100</v>
      </c>
      <c r="M65" s="255" t="s">
        <v>101</v>
      </c>
      <c r="N65" s="255" t="s">
        <v>104</v>
      </c>
      <c r="O65" s="255" t="s">
        <v>103</v>
      </c>
      <c r="P65" s="256" t="s">
        <v>171</v>
      </c>
      <c r="Q65" s="256" t="s">
        <v>100</v>
      </c>
      <c r="R65" s="256" t="s">
        <v>307</v>
      </c>
      <c r="S65" s="256" t="s">
        <v>100</v>
      </c>
      <c r="T65" s="256" t="s">
        <v>100</v>
      </c>
      <c r="U65" s="256" t="s">
        <v>100</v>
      </c>
      <c r="V65" s="262">
        <v>0.02</v>
      </c>
      <c r="W65" s="262" t="s">
        <v>100</v>
      </c>
      <c r="X65" s="262" t="s">
        <v>100</v>
      </c>
      <c r="Y65" s="262" t="s">
        <v>100</v>
      </c>
      <c r="Z65" s="262" t="s">
        <v>100</v>
      </c>
      <c r="AA65" s="275"/>
      <c r="AB65" s="275"/>
      <c r="AC65" s="276"/>
      <c r="AD65" s="276"/>
      <c r="AE65" s="276"/>
      <c r="AF65" s="276"/>
      <c r="AG65" s="293"/>
      <c r="AH65" s="275"/>
      <c r="AI65" s="275"/>
      <c r="AJ65" s="275"/>
      <c r="AK65" s="275"/>
      <c r="AL65" s="262"/>
      <c r="AM65" s="262"/>
      <c r="AN65" s="262"/>
      <c r="AO65" s="262"/>
      <c r="AP65" s="262"/>
      <c r="AQ65" s="262"/>
      <c r="AR65" s="262"/>
      <c r="AS65" s="262"/>
      <c r="AT65" s="262"/>
      <c r="AU65" s="262"/>
      <c r="AV65" s="262"/>
      <c r="AW65" s="262" t="s">
        <v>100</v>
      </c>
      <c r="AX65" s="304">
        <v>1</v>
      </c>
    </row>
    <row r="66" s="235" customFormat="1" ht="23.25" customHeight="1" spans="1:50">
      <c r="A66" s="253">
        <v>57</v>
      </c>
      <c r="B66" s="254">
        <v>1</v>
      </c>
      <c r="C66" s="254" t="s">
        <v>100</v>
      </c>
      <c r="D66" s="260" t="s">
        <v>308</v>
      </c>
      <c r="E66" s="255" t="s">
        <v>309</v>
      </c>
      <c r="F66" s="254" t="s">
        <v>310</v>
      </c>
      <c r="G66" s="256" t="s">
        <v>171</v>
      </c>
      <c r="H66" s="254" t="s">
        <v>113</v>
      </c>
      <c r="I66" s="254" t="s">
        <v>102</v>
      </c>
      <c r="J66" s="254"/>
      <c r="K66" s="255" t="s">
        <v>101</v>
      </c>
      <c r="L66" s="255" t="s">
        <v>100</v>
      </c>
      <c r="M66" s="255" t="s">
        <v>101</v>
      </c>
      <c r="N66" s="255" t="s">
        <v>104</v>
      </c>
      <c r="O66" s="255" t="s">
        <v>103</v>
      </c>
      <c r="P66" s="256" t="s">
        <v>171</v>
      </c>
      <c r="Q66" s="256" t="s">
        <v>100</v>
      </c>
      <c r="R66" s="256" t="s">
        <v>311</v>
      </c>
      <c r="S66" s="256" t="s">
        <v>100</v>
      </c>
      <c r="T66" s="256" t="s">
        <v>100</v>
      </c>
      <c r="U66" s="256" t="s">
        <v>100</v>
      </c>
      <c r="V66" s="264">
        <v>0.0001</v>
      </c>
      <c r="W66" s="262" t="s">
        <v>100</v>
      </c>
      <c r="X66" s="262" t="s">
        <v>100</v>
      </c>
      <c r="Y66" s="262" t="s">
        <v>100</v>
      </c>
      <c r="Z66" s="262" t="s">
        <v>100</v>
      </c>
      <c r="AA66" s="275"/>
      <c r="AB66" s="275"/>
      <c r="AC66" s="276"/>
      <c r="AD66" s="276"/>
      <c r="AE66" s="276"/>
      <c r="AF66" s="276"/>
      <c r="AG66" s="293"/>
      <c r="AH66" s="275"/>
      <c r="AI66" s="275"/>
      <c r="AJ66" s="275"/>
      <c r="AK66" s="275"/>
      <c r="AL66" s="262"/>
      <c r="AM66" s="262"/>
      <c r="AN66" s="262"/>
      <c r="AO66" s="262"/>
      <c r="AP66" s="262"/>
      <c r="AQ66" s="262"/>
      <c r="AR66" s="262"/>
      <c r="AS66" s="262"/>
      <c r="AT66" s="262"/>
      <c r="AU66" s="262"/>
      <c r="AV66" s="262"/>
      <c r="AW66" s="262" t="s">
        <v>100</v>
      </c>
      <c r="AX66" s="304">
        <v>4</v>
      </c>
    </row>
    <row r="67" s="235" customFormat="1" ht="23.25" customHeight="1" spans="1:50">
      <c r="A67" s="253">
        <v>58</v>
      </c>
      <c r="B67" s="254">
        <v>1</v>
      </c>
      <c r="C67" s="254" t="s">
        <v>100</v>
      </c>
      <c r="D67" s="260" t="s">
        <v>312</v>
      </c>
      <c r="E67" s="255" t="s">
        <v>313</v>
      </c>
      <c r="F67" s="254" t="s">
        <v>314</v>
      </c>
      <c r="G67" s="256" t="s">
        <v>171</v>
      </c>
      <c r="H67" s="254" t="s">
        <v>113</v>
      </c>
      <c r="I67" s="254" t="s">
        <v>102</v>
      </c>
      <c r="J67" s="254"/>
      <c r="K67" s="255" t="s">
        <v>101</v>
      </c>
      <c r="L67" s="255" t="s">
        <v>100</v>
      </c>
      <c r="M67" s="255" t="s">
        <v>101</v>
      </c>
      <c r="N67" s="255" t="s">
        <v>104</v>
      </c>
      <c r="O67" s="255" t="s">
        <v>103</v>
      </c>
      <c r="P67" s="256" t="s">
        <v>171</v>
      </c>
      <c r="Q67" s="256" t="s">
        <v>100</v>
      </c>
      <c r="R67" s="256" t="s">
        <v>311</v>
      </c>
      <c r="S67" s="256" t="s">
        <v>100</v>
      </c>
      <c r="T67" s="256" t="s">
        <v>100</v>
      </c>
      <c r="U67" s="256" t="s">
        <v>100</v>
      </c>
      <c r="V67" s="264">
        <v>0.0001</v>
      </c>
      <c r="W67" s="262" t="s">
        <v>100</v>
      </c>
      <c r="X67" s="262" t="s">
        <v>100</v>
      </c>
      <c r="Y67" s="262" t="s">
        <v>100</v>
      </c>
      <c r="Z67" s="262" t="s">
        <v>100</v>
      </c>
      <c r="AA67" s="275"/>
      <c r="AB67" s="275"/>
      <c r="AC67" s="276"/>
      <c r="AD67" s="276"/>
      <c r="AE67" s="276"/>
      <c r="AF67" s="276"/>
      <c r="AG67" s="293"/>
      <c r="AH67" s="275"/>
      <c r="AI67" s="275"/>
      <c r="AJ67" s="275"/>
      <c r="AK67" s="275"/>
      <c r="AL67" s="262"/>
      <c r="AM67" s="262"/>
      <c r="AN67" s="262"/>
      <c r="AO67" s="262"/>
      <c r="AP67" s="262"/>
      <c r="AQ67" s="262"/>
      <c r="AR67" s="262"/>
      <c r="AS67" s="262"/>
      <c r="AT67" s="262"/>
      <c r="AU67" s="262"/>
      <c r="AV67" s="262"/>
      <c r="AW67" s="262" t="s">
        <v>100</v>
      </c>
      <c r="AX67" s="304">
        <v>4</v>
      </c>
    </row>
    <row r="68" s="235" customFormat="1" ht="23.25" customHeight="1" spans="1:50">
      <c r="A68" s="253">
        <v>59</v>
      </c>
      <c r="B68" s="254">
        <v>1</v>
      </c>
      <c r="C68" s="254" t="s">
        <v>100</v>
      </c>
      <c r="D68" s="307" t="s">
        <v>315</v>
      </c>
      <c r="E68" s="255" t="s">
        <v>316</v>
      </c>
      <c r="F68" s="254" t="s">
        <v>317</v>
      </c>
      <c r="G68" s="256" t="s">
        <v>265</v>
      </c>
      <c r="H68" s="254" t="s">
        <v>113</v>
      </c>
      <c r="I68" s="254" t="s">
        <v>102</v>
      </c>
      <c r="J68" s="254"/>
      <c r="K68" s="255" t="s">
        <v>101</v>
      </c>
      <c r="L68" s="255" t="s">
        <v>100</v>
      </c>
      <c r="M68" s="255" t="s">
        <v>101</v>
      </c>
      <c r="N68" s="255" t="s">
        <v>104</v>
      </c>
      <c r="O68" s="255" t="s">
        <v>103</v>
      </c>
      <c r="P68" s="256" t="s">
        <v>100</v>
      </c>
      <c r="Q68" s="256" t="s">
        <v>100</v>
      </c>
      <c r="R68" s="256" t="s">
        <v>106</v>
      </c>
      <c r="S68" s="256" t="s">
        <v>100</v>
      </c>
      <c r="T68" s="256" t="s">
        <v>100</v>
      </c>
      <c r="U68" s="256" t="s">
        <v>100</v>
      </c>
      <c r="V68" s="262">
        <v>1.5</v>
      </c>
      <c r="W68" s="262" t="s">
        <v>100</v>
      </c>
      <c r="X68" s="262" t="s">
        <v>100</v>
      </c>
      <c r="Y68" s="262" t="s">
        <v>100</v>
      </c>
      <c r="Z68" s="262" t="s">
        <v>100</v>
      </c>
      <c r="AA68" s="275"/>
      <c r="AB68" s="275"/>
      <c r="AC68" s="276"/>
      <c r="AD68" s="276"/>
      <c r="AE68" s="276"/>
      <c r="AF68" s="276"/>
      <c r="AG68" s="293"/>
      <c r="AH68" s="275"/>
      <c r="AI68" s="275"/>
      <c r="AJ68" s="275"/>
      <c r="AK68" s="275"/>
      <c r="AL68" s="262"/>
      <c r="AM68" s="262"/>
      <c r="AN68" s="262"/>
      <c r="AO68" s="262"/>
      <c r="AP68" s="262"/>
      <c r="AQ68" s="262"/>
      <c r="AR68" s="262"/>
      <c r="AS68" s="262"/>
      <c r="AT68" s="262"/>
      <c r="AU68" s="262"/>
      <c r="AV68" s="262"/>
      <c r="AW68" s="262" t="s">
        <v>100</v>
      </c>
      <c r="AX68" s="304">
        <v>1</v>
      </c>
    </row>
    <row r="69" s="235" customFormat="1" ht="23.25" customHeight="1" spans="1:50">
      <c r="A69" s="253">
        <v>60</v>
      </c>
      <c r="B69" s="254">
        <v>1</v>
      </c>
      <c r="C69" s="254" t="s">
        <v>100</v>
      </c>
      <c r="D69" s="308" t="s">
        <v>318</v>
      </c>
      <c r="E69" s="255" t="s">
        <v>319</v>
      </c>
      <c r="F69" s="254" t="s">
        <v>320</v>
      </c>
      <c r="G69" s="256" t="s">
        <v>321</v>
      </c>
      <c r="H69" s="254" t="s">
        <v>113</v>
      </c>
      <c r="I69" s="254" t="s">
        <v>102</v>
      </c>
      <c r="J69" s="254"/>
      <c r="K69" s="255" t="s">
        <v>101</v>
      </c>
      <c r="L69" s="255" t="s">
        <v>100</v>
      </c>
      <c r="M69" s="255" t="s">
        <v>101</v>
      </c>
      <c r="N69" s="255" t="s">
        <v>104</v>
      </c>
      <c r="O69" s="255" t="s">
        <v>103</v>
      </c>
      <c r="P69" s="256" t="s">
        <v>171</v>
      </c>
      <c r="Q69" s="256" t="s">
        <v>100</v>
      </c>
      <c r="R69" s="256" t="s">
        <v>321</v>
      </c>
      <c r="S69" s="256" t="s">
        <v>100</v>
      </c>
      <c r="T69" s="256" t="s">
        <v>100</v>
      </c>
      <c r="U69" s="256" t="s">
        <v>100</v>
      </c>
      <c r="V69" s="264">
        <v>0.0001</v>
      </c>
      <c r="W69" s="262" t="s">
        <v>100</v>
      </c>
      <c r="X69" s="262" t="s">
        <v>100</v>
      </c>
      <c r="Y69" s="262" t="s">
        <v>100</v>
      </c>
      <c r="Z69" s="262" t="s">
        <v>100</v>
      </c>
      <c r="AA69" s="275"/>
      <c r="AB69" s="275"/>
      <c r="AC69" s="276"/>
      <c r="AD69" s="276"/>
      <c r="AE69" s="276"/>
      <c r="AF69" s="276"/>
      <c r="AG69" s="293"/>
      <c r="AH69" s="275"/>
      <c r="AI69" s="275"/>
      <c r="AJ69" s="275"/>
      <c r="AK69" s="275"/>
      <c r="AL69" s="262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 t="s">
        <v>100</v>
      </c>
      <c r="AX69" s="304">
        <v>1</v>
      </c>
    </row>
    <row r="70" s="235" customFormat="1" ht="23.25" customHeight="1" spans="1:50">
      <c r="A70" s="253">
        <v>61</v>
      </c>
      <c r="B70" s="254">
        <v>1</v>
      </c>
      <c r="C70" s="254" t="s">
        <v>100</v>
      </c>
      <c r="D70" s="308" t="s">
        <v>322</v>
      </c>
      <c r="E70" s="255" t="s">
        <v>323</v>
      </c>
      <c r="F70" s="254" t="s">
        <v>324</v>
      </c>
      <c r="G70" s="256" t="s">
        <v>171</v>
      </c>
      <c r="H70" s="254" t="s">
        <v>113</v>
      </c>
      <c r="I70" s="254" t="s">
        <v>102</v>
      </c>
      <c r="J70" s="254"/>
      <c r="K70" s="255" t="s">
        <v>101</v>
      </c>
      <c r="L70" s="255" t="s">
        <v>100</v>
      </c>
      <c r="M70" s="255" t="s">
        <v>101</v>
      </c>
      <c r="N70" s="255" t="s">
        <v>104</v>
      </c>
      <c r="O70" s="255" t="s">
        <v>103</v>
      </c>
      <c r="P70" s="256" t="s">
        <v>171</v>
      </c>
      <c r="Q70" s="256" t="s">
        <v>100</v>
      </c>
      <c r="R70" s="256" t="s">
        <v>325</v>
      </c>
      <c r="S70" s="256" t="s">
        <v>100</v>
      </c>
      <c r="T70" s="256" t="s">
        <v>100</v>
      </c>
      <c r="U70" s="256" t="s">
        <v>100</v>
      </c>
      <c r="V70" s="264">
        <v>0.0001</v>
      </c>
      <c r="W70" s="262" t="s">
        <v>100</v>
      </c>
      <c r="X70" s="262" t="s">
        <v>100</v>
      </c>
      <c r="Y70" s="262" t="s">
        <v>100</v>
      </c>
      <c r="Z70" s="262" t="s">
        <v>100</v>
      </c>
      <c r="AA70" s="275"/>
      <c r="AB70" s="275"/>
      <c r="AC70" s="276"/>
      <c r="AD70" s="276"/>
      <c r="AE70" s="276"/>
      <c r="AF70" s="276"/>
      <c r="AG70" s="293"/>
      <c r="AH70" s="275"/>
      <c r="AI70" s="275"/>
      <c r="AJ70" s="275"/>
      <c r="AK70" s="275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 t="s">
        <v>100</v>
      </c>
      <c r="AX70" s="304">
        <v>2</v>
      </c>
    </row>
    <row r="71" s="235" customFormat="1" ht="23.25" customHeight="1" spans="1:50">
      <c r="A71" s="253">
        <v>62</v>
      </c>
      <c r="B71" s="254">
        <v>1</v>
      </c>
      <c r="C71" s="254" t="s">
        <v>100</v>
      </c>
      <c r="D71" s="308" t="s">
        <v>326</v>
      </c>
      <c r="E71" s="255" t="s">
        <v>327</v>
      </c>
      <c r="F71" s="254" t="s">
        <v>328</v>
      </c>
      <c r="G71" s="256" t="s">
        <v>171</v>
      </c>
      <c r="H71" s="254" t="s">
        <v>113</v>
      </c>
      <c r="I71" s="254" t="s">
        <v>102</v>
      </c>
      <c r="J71" s="254"/>
      <c r="K71" s="255" t="s">
        <v>101</v>
      </c>
      <c r="L71" s="255" t="s">
        <v>100</v>
      </c>
      <c r="M71" s="255" t="s">
        <v>101</v>
      </c>
      <c r="N71" s="255" t="s">
        <v>104</v>
      </c>
      <c r="O71" s="255" t="s">
        <v>103</v>
      </c>
      <c r="P71" s="256" t="s">
        <v>100</v>
      </c>
      <c r="Q71" s="256" t="s">
        <v>100</v>
      </c>
      <c r="R71" s="256" t="s">
        <v>329</v>
      </c>
      <c r="S71" s="256" t="s">
        <v>100</v>
      </c>
      <c r="T71" s="256" t="s">
        <v>100</v>
      </c>
      <c r="U71" s="256" t="s">
        <v>100</v>
      </c>
      <c r="V71" s="262">
        <v>0.001</v>
      </c>
      <c r="W71" s="262" t="s">
        <v>100</v>
      </c>
      <c r="X71" s="262" t="s">
        <v>100</v>
      </c>
      <c r="Y71" s="262" t="s">
        <v>100</v>
      </c>
      <c r="Z71" s="262" t="s">
        <v>100</v>
      </c>
      <c r="AA71" s="275"/>
      <c r="AB71" s="275"/>
      <c r="AC71" s="276"/>
      <c r="AD71" s="276"/>
      <c r="AE71" s="276"/>
      <c r="AF71" s="276"/>
      <c r="AG71" s="293"/>
      <c r="AH71" s="275"/>
      <c r="AI71" s="275"/>
      <c r="AJ71" s="275"/>
      <c r="AK71" s="275"/>
      <c r="AL71" s="262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 t="s">
        <v>100</v>
      </c>
      <c r="AX71" s="304">
        <v>1</v>
      </c>
    </row>
    <row r="72" s="235" customFormat="1" ht="23.25" customHeight="1" spans="1:50">
      <c r="A72" s="253">
        <v>63</v>
      </c>
      <c r="B72" s="254">
        <v>1</v>
      </c>
      <c r="C72" s="254" t="s">
        <v>100</v>
      </c>
      <c r="D72" s="254" t="s">
        <v>330</v>
      </c>
      <c r="E72" s="255" t="s">
        <v>331</v>
      </c>
      <c r="F72" s="254" t="s">
        <v>332</v>
      </c>
      <c r="G72" s="256" t="s">
        <v>171</v>
      </c>
      <c r="H72" s="254" t="s">
        <v>113</v>
      </c>
      <c r="I72" s="254" t="s">
        <v>102</v>
      </c>
      <c r="J72" s="254"/>
      <c r="K72" s="255" t="s">
        <v>101</v>
      </c>
      <c r="L72" s="255" t="s">
        <v>100</v>
      </c>
      <c r="M72" s="255" t="s">
        <v>101</v>
      </c>
      <c r="N72" s="255" t="s">
        <v>104</v>
      </c>
      <c r="O72" s="255" t="s">
        <v>103</v>
      </c>
      <c r="P72" s="256" t="s">
        <v>100</v>
      </c>
      <c r="Q72" s="256" t="s">
        <v>100</v>
      </c>
      <c r="R72" s="256" t="s">
        <v>329</v>
      </c>
      <c r="S72" s="256" t="s">
        <v>100</v>
      </c>
      <c r="T72" s="256" t="s">
        <v>100</v>
      </c>
      <c r="U72" s="256" t="s">
        <v>100</v>
      </c>
      <c r="V72" s="262">
        <v>0.001</v>
      </c>
      <c r="W72" s="262" t="s">
        <v>100</v>
      </c>
      <c r="X72" s="262" t="s">
        <v>100</v>
      </c>
      <c r="Y72" s="262" t="s">
        <v>100</v>
      </c>
      <c r="Z72" s="262" t="s">
        <v>100</v>
      </c>
      <c r="AA72" s="275"/>
      <c r="AB72" s="275"/>
      <c r="AC72" s="276"/>
      <c r="AD72" s="276"/>
      <c r="AE72" s="276"/>
      <c r="AF72" s="276"/>
      <c r="AG72" s="293"/>
      <c r="AH72" s="275"/>
      <c r="AI72" s="275"/>
      <c r="AJ72" s="275"/>
      <c r="AK72" s="275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 t="s">
        <v>100</v>
      </c>
      <c r="AX72" s="304">
        <v>1</v>
      </c>
    </row>
    <row r="73" ht="24" customHeight="1" spans="1:50">
      <c r="A73" s="309"/>
      <c r="B73" s="309"/>
      <c r="C73" s="309"/>
      <c r="D73" s="309"/>
      <c r="E73" s="310"/>
      <c r="F73" s="310"/>
      <c r="G73" s="311"/>
      <c r="H73" s="311"/>
      <c r="I73" s="309"/>
      <c r="J73" s="322"/>
      <c r="K73" s="323"/>
      <c r="L73" s="324"/>
      <c r="M73" s="323"/>
      <c r="N73" s="309"/>
      <c r="O73" s="309"/>
      <c r="P73" s="311"/>
      <c r="Q73" s="309"/>
      <c r="R73" s="309"/>
      <c r="S73" s="309"/>
      <c r="T73" s="317"/>
      <c r="U73" s="309"/>
      <c r="V73" s="326"/>
      <c r="W73" s="327"/>
      <c r="X73" s="327"/>
      <c r="Y73" s="327"/>
      <c r="Z73" s="311"/>
      <c r="AA73" s="335"/>
      <c r="AB73" s="335"/>
      <c r="AC73" s="336"/>
      <c r="AD73" s="336"/>
      <c r="AE73" s="336"/>
      <c r="AF73" s="336"/>
      <c r="AG73" s="345"/>
      <c r="AH73" s="335"/>
      <c r="AI73" s="335"/>
      <c r="AJ73" s="335"/>
      <c r="AK73" s="335"/>
      <c r="AL73" s="311"/>
      <c r="AM73" s="311"/>
      <c r="AN73" s="311"/>
      <c r="AO73" s="311"/>
      <c r="AP73" s="311"/>
      <c r="AQ73" s="311"/>
      <c r="AR73" s="311"/>
      <c r="AS73" s="311"/>
      <c r="AT73" s="311"/>
      <c r="AU73" s="311"/>
      <c r="AV73" s="311"/>
      <c r="AW73" s="337"/>
      <c r="AX73" s="322"/>
    </row>
    <row r="74" ht="24" customHeight="1" spans="1:50">
      <c r="A74" s="309"/>
      <c r="B74" s="309"/>
      <c r="C74" s="311"/>
      <c r="D74" s="311"/>
      <c r="E74" s="310"/>
      <c r="F74" s="310"/>
      <c r="G74" s="311"/>
      <c r="H74" s="311"/>
      <c r="I74" s="309"/>
      <c r="J74" s="322"/>
      <c r="K74" s="323"/>
      <c r="L74" s="324"/>
      <c r="M74" s="323"/>
      <c r="N74" s="309"/>
      <c r="O74" s="309"/>
      <c r="P74" s="311"/>
      <c r="Q74" s="309"/>
      <c r="R74" s="309"/>
      <c r="S74" s="309"/>
      <c r="T74" s="317"/>
      <c r="U74" s="309"/>
      <c r="V74" s="326"/>
      <c r="W74" s="327"/>
      <c r="X74" s="327"/>
      <c r="Y74" s="327"/>
      <c r="Z74" s="311"/>
      <c r="AA74" s="335"/>
      <c r="AB74" s="335"/>
      <c r="AC74" s="336"/>
      <c r="AD74" s="336"/>
      <c r="AE74" s="336"/>
      <c r="AF74" s="336"/>
      <c r="AG74" s="345"/>
      <c r="AH74" s="335"/>
      <c r="AI74" s="335"/>
      <c r="AJ74" s="335"/>
      <c r="AK74" s="335"/>
      <c r="AL74" s="311"/>
      <c r="AM74" s="311"/>
      <c r="AN74" s="311"/>
      <c r="AO74" s="311"/>
      <c r="AP74" s="311"/>
      <c r="AQ74" s="311"/>
      <c r="AR74" s="311"/>
      <c r="AS74" s="311"/>
      <c r="AT74" s="311"/>
      <c r="AU74" s="311"/>
      <c r="AV74" s="311"/>
      <c r="AW74" s="337"/>
      <c r="AX74" s="322"/>
    </row>
    <row r="75" ht="24" customHeight="1" spans="1:50">
      <c r="A75" s="309"/>
      <c r="B75" s="309"/>
      <c r="C75" s="311"/>
      <c r="D75" s="311"/>
      <c r="E75" s="310"/>
      <c r="F75" s="310"/>
      <c r="G75" s="311"/>
      <c r="H75" s="311"/>
      <c r="I75" s="309"/>
      <c r="J75" s="322"/>
      <c r="K75" s="323"/>
      <c r="L75" s="324"/>
      <c r="M75" s="323"/>
      <c r="N75" s="309"/>
      <c r="O75" s="309"/>
      <c r="P75" s="311"/>
      <c r="Q75" s="309"/>
      <c r="R75" s="309"/>
      <c r="S75" s="309"/>
      <c r="T75" s="317"/>
      <c r="U75" s="309"/>
      <c r="V75" s="326"/>
      <c r="W75" s="327"/>
      <c r="X75" s="327"/>
      <c r="Y75" s="327"/>
      <c r="Z75" s="311"/>
      <c r="AA75" s="335"/>
      <c r="AB75" s="335"/>
      <c r="AC75" s="336"/>
      <c r="AD75" s="336"/>
      <c r="AE75" s="336"/>
      <c r="AF75" s="336"/>
      <c r="AG75" s="345"/>
      <c r="AH75" s="335"/>
      <c r="AI75" s="335"/>
      <c r="AJ75" s="335"/>
      <c r="AK75" s="335"/>
      <c r="AL75" s="311"/>
      <c r="AM75" s="311"/>
      <c r="AN75" s="311"/>
      <c r="AO75" s="311"/>
      <c r="AP75" s="311"/>
      <c r="AQ75" s="311"/>
      <c r="AR75" s="311"/>
      <c r="AS75" s="311"/>
      <c r="AT75" s="311"/>
      <c r="AU75" s="311"/>
      <c r="AV75" s="311"/>
      <c r="AW75" s="337"/>
      <c r="AX75" s="322"/>
    </row>
    <row r="76" ht="24" customHeight="1" spans="1:50">
      <c r="A76" s="309"/>
      <c r="B76" s="309"/>
      <c r="C76" s="311"/>
      <c r="D76" s="311"/>
      <c r="E76" s="310"/>
      <c r="F76" s="310"/>
      <c r="G76" s="311"/>
      <c r="H76" s="311"/>
      <c r="I76" s="309"/>
      <c r="J76" s="322"/>
      <c r="K76" s="323"/>
      <c r="L76" s="324"/>
      <c r="M76" s="323"/>
      <c r="N76" s="309"/>
      <c r="O76" s="309"/>
      <c r="P76" s="311"/>
      <c r="Q76" s="309"/>
      <c r="R76" s="309"/>
      <c r="S76" s="309"/>
      <c r="T76" s="317"/>
      <c r="U76" s="309"/>
      <c r="V76" s="326"/>
      <c r="W76" s="327"/>
      <c r="X76" s="327"/>
      <c r="Y76" s="327"/>
      <c r="Z76" s="311"/>
      <c r="AA76" s="335"/>
      <c r="AB76" s="335"/>
      <c r="AC76" s="336"/>
      <c r="AD76" s="336"/>
      <c r="AE76" s="336"/>
      <c r="AF76" s="336"/>
      <c r="AG76" s="345"/>
      <c r="AH76" s="335"/>
      <c r="AI76" s="335"/>
      <c r="AJ76" s="335"/>
      <c r="AK76" s="335"/>
      <c r="AL76" s="311"/>
      <c r="AM76" s="311"/>
      <c r="AN76" s="311"/>
      <c r="AO76" s="311"/>
      <c r="AP76" s="311"/>
      <c r="AQ76" s="311"/>
      <c r="AR76" s="311"/>
      <c r="AS76" s="311"/>
      <c r="AT76" s="311"/>
      <c r="AU76" s="311"/>
      <c r="AV76" s="311"/>
      <c r="AW76" s="337"/>
      <c r="AX76" s="322"/>
    </row>
    <row r="77" ht="24" customHeight="1" spans="1:50">
      <c r="A77" s="309"/>
      <c r="B77" s="309"/>
      <c r="C77" s="311"/>
      <c r="D77" s="311"/>
      <c r="E77" s="310"/>
      <c r="F77" s="310"/>
      <c r="G77" s="311"/>
      <c r="H77" s="311"/>
      <c r="I77" s="309"/>
      <c r="J77" s="322"/>
      <c r="K77" s="323"/>
      <c r="L77" s="324"/>
      <c r="M77" s="323"/>
      <c r="N77" s="309"/>
      <c r="O77" s="309"/>
      <c r="P77" s="311"/>
      <c r="Q77" s="309"/>
      <c r="R77" s="309"/>
      <c r="S77" s="309"/>
      <c r="T77" s="317"/>
      <c r="U77" s="309"/>
      <c r="V77" s="326"/>
      <c r="W77" s="327"/>
      <c r="X77" s="327"/>
      <c r="Y77" s="327"/>
      <c r="Z77" s="311"/>
      <c r="AA77" s="335"/>
      <c r="AB77" s="335"/>
      <c r="AC77" s="336"/>
      <c r="AD77" s="336"/>
      <c r="AE77" s="336"/>
      <c r="AF77" s="336"/>
      <c r="AG77" s="345"/>
      <c r="AH77" s="335"/>
      <c r="AI77" s="335"/>
      <c r="AJ77" s="335"/>
      <c r="AK77" s="335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37"/>
      <c r="AX77" s="322"/>
    </row>
    <row r="78" ht="24" customHeight="1" spans="1:50">
      <c r="A78" s="309"/>
      <c r="B78" s="309"/>
      <c r="C78" s="312"/>
      <c r="D78" s="312"/>
      <c r="E78" s="310"/>
      <c r="F78" s="310"/>
      <c r="G78" s="311"/>
      <c r="H78" s="311"/>
      <c r="I78" s="309"/>
      <c r="J78" s="322"/>
      <c r="K78" s="323"/>
      <c r="L78" s="324"/>
      <c r="M78" s="323"/>
      <c r="N78" s="309"/>
      <c r="O78" s="309"/>
      <c r="P78" s="311"/>
      <c r="Q78" s="309"/>
      <c r="R78" s="309"/>
      <c r="S78" s="309"/>
      <c r="T78" s="317"/>
      <c r="U78" s="309"/>
      <c r="V78" s="326"/>
      <c r="W78" s="327"/>
      <c r="X78" s="327"/>
      <c r="Y78" s="327"/>
      <c r="Z78" s="311"/>
      <c r="AA78" s="335"/>
      <c r="AB78" s="335"/>
      <c r="AC78" s="336"/>
      <c r="AD78" s="336"/>
      <c r="AE78" s="336"/>
      <c r="AF78" s="336"/>
      <c r="AG78" s="345"/>
      <c r="AH78" s="335"/>
      <c r="AI78" s="335"/>
      <c r="AJ78" s="335"/>
      <c r="AK78" s="335"/>
      <c r="AL78" s="311"/>
      <c r="AM78" s="311"/>
      <c r="AN78" s="311"/>
      <c r="AO78" s="311"/>
      <c r="AP78" s="311"/>
      <c r="AQ78" s="311"/>
      <c r="AR78" s="311"/>
      <c r="AS78" s="311"/>
      <c r="AT78" s="311"/>
      <c r="AU78" s="311"/>
      <c r="AV78" s="311"/>
      <c r="AW78" s="337"/>
      <c r="AX78" s="322"/>
    </row>
    <row r="79" s="236" customFormat="1" ht="24" customHeight="1" spans="1:50">
      <c r="A79" s="309"/>
      <c r="B79" s="311"/>
      <c r="C79" s="311"/>
      <c r="D79" s="311"/>
      <c r="E79" s="310"/>
      <c r="F79" s="310"/>
      <c r="G79" s="311"/>
      <c r="H79" s="311"/>
      <c r="I79" s="309"/>
      <c r="J79" s="322"/>
      <c r="K79" s="323"/>
      <c r="L79" s="324"/>
      <c r="M79" s="323"/>
      <c r="N79" s="309"/>
      <c r="O79" s="309"/>
      <c r="P79" s="311"/>
      <c r="Q79" s="322"/>
      <c r="R79" s="322"/>
      <c r="S79" s="322"/>
      <c r="T79" s="328"/>
      <c r="U79" s="322"/>
      <c r="V79" s="329"/>
      <c r="W79" s="330"/>
      <c r="X79" s="330"/>
      <c r="Y79" s="330"/>
      <c r="Z79" s="337"/>
      <c r="AA79" s="338"/>
      <c r="AB79" s="338"/>
      <c r="AC79" s="336"/>
      <c r="AD79" s="336"/>
      <c r="AE79" s="336"/>
      <c r="AF79" s="336"/>
      <c r="AG79" s="345"/>
      <c r="AH79" s="338"/>
      <c r="AI79" s="338"/>
      <c r="AJ79" s="338"/>
      <c r="AK79" s="338"/>
      <c r="AL79" s="337"/>
      <c r="AM79" s="337"/>
      <c r="AN79" s="337"/>
      <c r="AO79" s="337"/>
      <c r="AP79" s="337"/>
      <c r="AQ79" s="337"/>
      <c r="AR79" s="337"/>
      <c r="AS79" s="337"/>
      <c r="AT79" s="337"/>
      <c r="AU79" s="337"/>
      <c r="AV79" s="337"/>
      <c r="AW79" s="337"/>
      <c r="AX79" s="348"/>
    </row>
    <row r="80" s="236" customFormat="1" ht="24" customHeight="1" spans="1:50">
      <c r="A80" s="309"/>
      <c r="B80" s="311"/>
      <c r="C80" s="311"/>
      <c r="D80" s="311"/>
      <c r="E80" s="310"/>
      <c r="F80" s="313"/>
      <c r="G80" s="311"/>
      <c r="H80" s="311"/>
      <c r="I80" s="309"/>
      <c r="J80" s="322"/>
      <c r="K80" s="323"/>
      <c r="L80" s="324"/>
      <c r="M80" s="323"/>
      <c r="N80" s="309"/>
      <c r="O80" s="309"/>
      <c r="P80" s="311"/>
      <c r="Q80" s="322"/>
      <c r="R80" s="322"/>
      <c r="S80" s="322"/>
      <c r="T80" s="328"/>
      <c r="U80" s="322"/>
      <c r="V80" s="329"/>
      <c r="W80" s="330"/>
      <c r="X80" s="330"/>
      <c r="Y80" s="330"/>
      <c r="Z80" s="337"/>
      <c r="AA80" s="338"/>
      <c r="AB80" s="338"/>
      <c r="AC80" s="336"/>
      <c r="AD80" s="336"/>
      <c r="AE80" s="336"/>
      <c r="AF80" s="336"/>
      <c r="AG80" s="345"/>
      <c r="AH80" s="338"/>
      <c r="AI80" s="338"/>
      <c r="AJ80" s="338"/>
      <c r="AK80" s="338"/>
      <c r="AL80" s="337"/>
      <c r="AM80" s="337"/>
      <c r="AN80" s="337"/>
      <c r="AO80" s="337"/>
      <c r="AP80" s="337"/>
      <c r="AQ80" s="337"/>
      <c r="AR80" s="337"/>
      <c r="AS80" s="337"/>
      <c r="AT80" s="337"/>
      <c r="AU80" s="337"/>
      <c r="AV80" s="337"/>
      <c r="AW80" s="337"/>
      <c r="AX80" s="348"/>
    </row>
    <row r="81" s="236" customFormat="1" ht="24" customHeight="1" spans="1:50">
      <c r="A81" s="309"/>
      <c r="B81" s="311"/>
      <c r="C81" s="311"/>
      <c r="D81" s="311"/>
      <c r="E81" s="314"/>
      <c r="F81" s="310"/>
      <c r="G81" s="311"/>
      <c r="H81" s="311"/>
      <c r="I81" s="309"/>
      <c r="J81" s="322"/>
      <c r="K81" s="323"/>
      <c r="L81" s="324"/>
      <c r="M81" s="323"/>
      <c r="N81" s="309"/>
      <c r="O81" s="309"/>
      <c r="P81" s="311"/>
      <c r="Q81" s="322"/>
      <c r="R81" s="322"/>
      <c r="S81" s="322"/>
      <c r="T81" s="328"/>
      <c r="U81" s="322"/>
      <c r="V81" s="329"/>
      <c r="W81" s="330"/>
      <c r="X81" s="330"/>
      <c r="Y81" s="330"/>
      <c r="Z81" s="337"/>
      <c r="AA81" s="338"/>
      <c r="AB81" s="338"/>
      <c r="AC81" s="336"/>
      <c r="AD81" s="336"/>
      <c r="AE81" s="336"/>
      <c r="AF81" s="336"/>
      <c r="AG81" s="345"/>
      <c r="AH81" s="338"/>
      <c r="AI81" s="338"/>
      <c r="AJ81" s="338"/>
      <c r="AK81" s="338"/>
      <c r="AL81" s="337"/>
      <c r="AM81" s="337"/>
      <c r="AN81" s="337"/>
      <c r="AO81" s="337"/>
      <c r="AP81" s="337"/>
      <c r="AQ81" s="337"/>
      <c r="AR81" s="337"/>
      <c r="AS81" s="337"/>
      <c r="AT81" s="337"/>
      <c r="AU81" s="337"/>
      <c r="AV81" s="337"/>
      <c r="AW81" s="337"/>
      <c r="AX81" s="348"/>
    </row>
    <row r="82" s="236" customFormat="1" ht="24" customHeight="1" spans="1:50">
      <c r="A82" s="309"/>
      <c r="B82" s="311"/>
      <c r="C82" s="311"/>
      <c r="D82" s="311"/>
      <c r="E82" s="310"/>
      <c r="F82" s="310"/>
      <c r="G82" s="311"/>
      <c r="H82" s="311"/>
      <c r="I82" s="309"/>
      <c r="J82" s="322"/>
      <c r="K82" s="323"/>
      <c r="L82" s="324"/>
      <c r="M82" s="323"/>
      <c r="N82" s="309"/>
      <c r="O82" s="309"/>
      <c r="P82" s="311"/>
      <c r="Q82" s="322"/>
      <c r="R82" s="322"/>
      <c r="S82" s="322"/>
      <c r="T82" s="328"/>
      <c r="U82" s="322"/>
      <c r="V82" s="329"/>
      <c r="W82" s="330"/>
      <c r="X82" s="330"/>
      <c r="Y82" s="330"/>
      <c r="Z82" s="337"/>
      <c r="AA82" s="338"/>
      <c r="AB82" s="338"/>
      <c r="AC82" s="336"/>
      <c r="AD82" s="336"/>
      <c r="AE82" s="336"/>
      <c r="AF82" s="336"/>
      <c r="AG82" s="345"/>
      <c r="AH82" s="338"/>
      <c r="AI82" s="338"/>
      <c r="AJ82" s="338"/>
      <c r="AK82" s="338"/>
      <c r="AL82" s="337"/>
      <c r="AM82" s="337"/>
      <c r="AN82" s="337"/>
      <c r="AO82" s="337"/>
      <c r="AP82" s="337"/>
      <c r="AQ82" s="337"/>
      <c r="AR82" s="337"/>
      <c r="AS82" s="337"/>
      <c r="AT82" s="337"/>
      <c r="AU82" s="337"/>
      <c r="AV82" s="337"/>
      <c r="AW82" s="337"/>
      <c r="AX82" s="348"/>
    </row>
    <row r="83" ht="24" customHeight="1" spans="1:50">
      <c r="A83" s="309"/>
      <c r="B83" s="309"/>
      <c r="C83" s="312"/>
      <c r="D83" s="312"/>
      <c r="E83" s="310"/>
      <c r="F83" s="310"/>
      <c r="G83" s="311"/>
      <c r="H83" s="311"/>
      <c r="I83" s="309"/>
      <c r="J83" s="322"/>
      <c r="K83" s="323"/>
      <c r="L83" s="324"/>
      <c r="M83" s="323"/>
      <c r="N83" s="309"/>
      <c r="O83" s="309"/>
      <c r="P83" s="311"/>
      <c r="Q83" s="322"/>
      <c r="R83" s="322"/>
      <c r="S83" s="309"/>
      <c r="T83" s="328"/>
      <c r="U83" s="322"/>
      <c r="V83" s="326"/>
      <c r="W83" s="327"/>
      <c r="X83" s="327"/>
      <c r="Y83" s="327"/>
      <c r="Z83" s="311"/>
      <c r="AA83" s="335"/>
      <c r="AB83" s="335"/>
      <c r="AC83" s="336"/>
      <c r="AD83" s="336"/>
      <c r="AE83" s="336"/>
      <c r="AF83" s="336"/>
      <c r="AG83" s="345"/>
      <c r="AH83" s="335"/>
      <c r="AI83" s="335"/>
      <c r="AJ83" s="335"/>
      <c r="AK83" s="335"/>
      <c r="AL83" s="311"/>
      <c r="AM83" s="311"/>
      <c r="AN83" s="311"/>
      <c r="AO83" s="311"/>
      <c r="AP83" s="311"/>
      <c r="AQ83" s="311"/>
      <c r="AR83" s="311"/>
      <c r="AS83" s="311"/>
      <c r="AT83" s="311"/>
      <c r="AU83" s="311"/>
      <c r="AV83" s="311"/>
      <c r="AW83" s="337"/>
      <c r="AX83" s="322"/>
    </row>
    <row r="84" s="236" customFormat="1" ht="24" customHeight="1" spans="1:50">
      <c r="A84" s="309"/>
      <c r="B84" s="311"/>
      <c r="C84" s="311"/>
      <c r="D84" s="311"/>
      <c r="E84" s="315"/>
      <c r="F84" s="310"/>
      <c r="G84" s="311"/>
      <c r="H84" s="311"/>
      <c r="I84" s="309"/>
      <c r="J84" s="322"/>
      <c r="K84" s="323"/>
      <c r="L84" s="324"/>
      <c r="M84" s="323"/>
      <c r="N84" s="309"/>
      <c r="O84" s="322"/>
      <c r="P84" s="311"/>
      <c r="Q84" s="322"/>
      <c r="R84" s="322"/>
      <c r="S84" s="309"/>
      <c r="T84" s="328"/>
      <c r="U84" s="322"/>
      <c r="V84" s="329"/>
      <c r="W84" s="330"/>
      <c r="X84" s="330"/>
      <c r="Y84" s="330"/>
      <c r="Z84" s="319"/>
      <c r="AA84" s="339"/>
      <c r="AB84" s="339"/>
      <c r="AC84" s="336"/>
      <c r="AD84" s="336"/>
      <c r="AE84" s="336"/>
      <c r="AF84" s="336"/>
      <c r="AG84" s="345"/>
      <c r="AH84" s="339"/>
      <c r="AI84" s="339"/>
      <c r="AJ84" s="339"/>
      <c r="AK84" s="339"/>
      <c r="AL84" s="319"/>
      <c r="AM84" s="319"/>
      <c r="AN84" s="319"/>
      <c r="AO84" s="319"/>
      <c r="AP84" s="319"/>
      <c r="AQ84" s="319"/>
      <c r="AR84" s="319"/>
      <c r="AS84" s="319"/>
      <c r="AT84" s="319"/>
      <c r="AU84" s="319"/>
      <c r="AV84" s="319"/>
      <c r="AW84" s="337"/>
      <c r="AX84" s="322"/>
    </row>
    <row r="85" ht="24" customHeight="1" spans="1:50">
      <c r="A85" s="309"/>
      <c r="B85" s="309"/>
      <c r="C85" s="311"/>
      <c r="D85" s="311"/>
      <c r="E85" s="310"/>
      <c r="F85" s="310"/>
      <c r="G85" s="311"/>
      <c r="H85" s="311"/>
      <c r="I85" s="309"/>
      <c r="J85" s="322"/>
      <c r="K85" s="323"/>
      <c r="L85" s="324"/>
      <c r="M85" s="323"/>
      <c r="N85" s="309"/>
      <c r="O85" s="322"/>
      <c r="P85" s="311"/>
      <c r="Q85" s="309"/>
      <c r="R85" s="309"/>
      <c r="S85" s="309"/>
      <c r="T85" s="317"/>
      <c r="U85" s="309"/>
      <c r="V85" s="326"/>
      <c r="W85" s="327"/>
      <c r="X85" s="327"/>
      <c r="Y85" s="327"/>
      <c r="Z85" s="319"/>
      <c r="AA85" s="339"/>
      <c r="AB85" s="339"/>
      <c r="AC85" s="336"/>
      <c r="AD85" s="336"/>
      <c r="AE85" s="336"/>
      <c r="AF85" s="336"/>
      <c r="AG85" s="345"/>
      <c r="AH85" s="339"/>
      <c r="AI85" s="339"/>
      <c r="AJ85" s="339"/>
      <c r="AK85" s="33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37"/>
      <c r="AX85" s="322"/>
    </row>
    <row r="86" ht="24" customHeight="1" spans="1:50">
      <c r="A86" s="309"/>
      <c r="B86" s="309"/>
      <c r="C86" s="311"/>
      <c r="D86" s="311"/>
      <c r="E86" s="310"/>
      <c r="F86" s="310"/>
      <c r="G86" s="311"/>
      <c r="H86" s="311"/>
      <c r="I86" s="309"/>
      <c r="J86" s="322"/>
      <c r="K86" s="323"/>
      <c r="L86" s="324"/>
      <c r="M86" s="323"/>
      <c r="N86" s="309"/>
      <c r="O86" s="322"/>
      <c r="P86" s="311"/>
      <c r="Q86" s="309"/>
      <c r="R86" s="309"/>
      <c r="S86" s="309"/>
      <c r="T86" s="317"/>
      <c r="U86" s="309"/>
      <c r="V86" s="326"/>
      <c r="W86" s="327"/>
      <c r="X86" s="327"/>
      <c r="Y86" s="327"/>
      <c r="Z86" s="319"/>
      <c r="AA86" s="339"/>
      <c r="AB86" s="339"/>
      <c r="AC86" s="336"/>
      <c r="AD86" s="336"/>
      <c r="AE86" s="336"/>
      <c r="AF86" s="336"/>
      <c r="AG86" s="345"/>
      <c r="AH86" s="339"/>
      <c r="AI86" s="339"/>
      <c r="AJ86" s="339"/>
      <c r="AK86" s="339"/>
      <c r="AL86" s="319"/>
      <c r="AM86" s="319"/>
      <c r="AN86" s="319"/>
      <c r="AO86" s="319"/>
      <c r="AP86" s="319"/>
      <c r="AQ86" s="319"/>
      <c r="AR86" s="319"/>
      <c r="AS86" s="319"/>
      <c r="AT86" s="319"/>
      <c r="AU86" s="319"/>
      <c r="AV86" s="319"/>
      <c r="AW86" s="337"/>
      <c r="AX86" s="322"/>
    </row>
    <row r="87" ht="24" customHeight="1" spans="1:50">
      <c r="A87" s="309"/>
      <c r="B87" s="309"/>
      <c r="C87" s="311"/>
      <c r="D87" s="311"/>
      <c r="E87" s="310"/>
      <c r="F87" s="310"/>
      <c r="G87" s="311"/>
      <c r="H87" s="311"/>
      <c r="I87" s="309"/>
      <c r="J87" s="322"/>
      <c r="K87" s="323"/>
      <c r="L87" s="324"/>
      <c r="M87" s="323"/>
      <c r="N87" s="309"/>
      <c r="O87" s="322"/>
      <c r="P87" s="311"/>
      <c r="Q87" s="309"/>
      <c r="R87" s="309"/>
      <c r="S87" s="309"/>
      <c r="T87" s="317"/>
      <c r="U87" s="309"/>
      <c r="V87" s="326"/>
      <c r="W87" s="327"/>
      <c r="X87" s="327"/>
      <c r="Y87" s="327"/>
      <c r="Z87" s="319"/>
      <c r="AA87" s="339"/>
      <c r="AB87" s="339"/>
      <c r="AC87" s="336"/>
      <c r="AD87" s="336"/>
      <c r="AE87" s="336"/>
      <c r="AF87" s="336"/>
      <c r="AG87" s="345"/>
      <c r="AH87" s="339"/>
      <c r="AI87" s="339"/>
      <c r="AJ87" s="339"/>
      <c r="AK87" s="339"/>
      <c r="AL87" s="319"/>
      <c r="AM87" s="319"/>
      <c r="AN87" s="319"/>
      <c r="AO87" s="319"/>
      <c r="AP87" s="319"/>
      <c r="AQ87" s="319"/>
      <c r="AR87" s="319"/>
      <c r="AS87" s="319"/>
      <c r="AT87" s="319"/>
      <c r="AU87" s="319"/>
      <c r="AV87" s="319"/>
      <c r="AW87" s="337"/>
      <c r="AX87" s="322"/>
    </row>
    <row r="88" ht="24" customHeight="1" spans="1:50">
      <c r="A88" s="309"/>
      <c r="B88" s="309"/>
      <c r="C88" s="311"/>
      <c r="D88" s="311"/>
      <c r="E88" s="310"/>
      <c r="F88" s="310"/>
      <c r="G88" s="311"/>
      <c r="H88" s="311"/>
      <c r="I88" s="309"/>
      <c r="J88" s="322"/>
      <c r="K88" s="323"/>
      <c r="L88" s="324"/>
      <c r="M88" s="323"/>
      <c r="N88" s="309"/>
      <c r="O88" s="322"/>
      <c r="P88" s="311"/>
      <c r="Q88" s="309"/>
      <c r="R88" s="309"/>
      <c r="S88" s="309"/>
      <c r="T88" s="317"/>
      <c r="U88" s="309"/>
      <c r="V88" s="326"/>
      <c r="W88" s="327"/>
      <c r="X88" s="327"/>
      <c r="Y88" s="327"/>
      <c r="Z88" s="319"/>
      <c r="AA88" s="339"/>
      <c r="AB88" s="339"/>
      <c r="AC88" s="336"/>
      <c r="AD88" s="336"/>
      <c r="AE88" s="336"/>
      <c r="AF88" s="336"/>
      <c r="AG88" s="345"/>
      <c r="AH88" s="339"/>
      <c r="AI88" s="339"/>
      <c r="AJ88" s="339"/>
      <c r="AK88" s="339"/>
      <c r="AL88" s="319"/>
      <c r="AM88" s="319"/>
      <c r="AN88" s="319"/>
      <c r="AO88" s="319"/>
      <c r="AP88" s="319"/>
      <c r="AQ88" s="319"/>
      <c r="AR88" s="319"/>
      <c r="AS88" s="319"/>
      <c r="AT88" s="319"/>
      <c r="AU88" s="319"/>
      <c r="AV88" s="319"/>
      <c r="AW88" s="337"/>
      <c r="AX88" s="322"/>
    </row>
    <row r="89" ht="24" customHeight="1" spans="1:50">
      <c r="A89" s="309"/>
      <c r="B89" s="309"/>
      <c r="C89" s="312"/>
      <c r="D89" s="312"/>
      <c r="E89" s="310"/>
      <c r="F89" s="310"/>
      <c r="G89" s="311"/>
      <c r="H89" s="311"/>
      <c r="I89" s="309"/>
      <c r="J89" s="322"/>
      <c r="K89" s="323"/>
      <c r="L89" s="324"/>
      <c r="M89" s="323"/>
      <c r="N89" s="309"/>
      <c r="O89" s="309"/>
      <c r="P89" s="311"/>
      <c r="Q89" s="309"/>
      <c r="R89" s="309"/>
      <c r="S89" s="309"/>
      <c r="T89" s="317"/>
      <c r="U89" s="309"/>
      <c r="V89" s="326"/>
      <c r="W89" s="327"/>
      <c r="X89" s="327"/>
      <c r="Y89" s="327"/>
      <c r="Z89" s="311"/>
      <c r="AA89" s="335"/>
      <c r="AB89" s="335"/>
      <c r="AC89" s="336"/>
      <c r="AD89" s="336"/>
      <c r="AE89" s="336"/>
      <c r="AF89" s="336"/>
      <c r="AG89" s="345"/>
      <c r="AH89" s="335"/>
      <c r="AI89" s="335"/>
      <c r="AJ89" s="335"/>
      <c r="AK89" s="335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37"/>
      <c r="AX89" s="322"/>
    </row>
    <row r="90" s="236" customFormat="1" ht="24" customHeight="1" spans="1:50">
      <c r="A90" s="309"/>
      <c r="B90" s="309"/>
      <c r="C90" s="312"/>
      <c r="D90" s="312"/>
      <c r="E90" s="310"/>
      <c r="F90" s="310"/>
      <c r="G90" s="312"/>
      <c r="H90" s="311"/>
      <c r="I90" s="309"/>
      <c r="J90" s="322"/>
      <c r="K90" s="323"/>
      <c r="L90" s="324"/>
      <c r="M90" s="323"/>
      <c r="N90" s="309"/>
      <c r="O90" s="309"/>
      <c r="P90" s="311"/>
      <c r="Q90" s="309"/>
      <c r="R90" s="309"/>
      <c r="S90" s="309"/>
      <c r="T90" s="317"/>
      <c r="U90" s="309"/>
      <c r="V90" s="326"/>
      <c r="W90" s="327"/>
      <c r="X90" s="327"/>
      <c r="Y90" s="327"/>
      <c r="Z90" s="319"/>
      <c r="AA90" s="339"/>
      <c r="AB90" s="339"/>
      <c r="AC90" s="336"/>
      <c r="AD90" s="336"/>
      <c r="AE90" s="336"/>
      <c r="AF90" s="336"/>
      <c r="AG90" s="345"/>
      <c r="AH90" s="339"/>
      <c r="AI90" s="339"/>
      <c r="AJ90" s="339"/>
      <c r="AK90" s="339"/>
      <c r="AL90" s="319"/>
      <c r="AM90" s="319"/>
      <c r="AN90" s="319"/>
      <c r="AO90" s="319"/>
      <c r="AP90" s="319"/>
      <c r="AQ90" s="319"/>
      <c r="AR90" s="319"/>
      <c r="AS90" s="319"/>
      <c r="AT90" s="319"/>
      <c r="AU90" s="319"/>
      <c r="AV90" s="319"/>
      <c r="AW90" s="337"/>
      <c r="AX90" s="348"/>
    </row>
    <row r="91" s="236" customFormat="1" ht="24" customHeight="1" spans="1:50">
      <c r="A91" s="309"/>
      <c r="B91" s="309"/>
      <c r="C91" s="309"/>
      <c r="D91" s="309"/>
      <c r="E91" s="316"/>
      <c r="F91" s="310"/>
      <c r="G91" s="309"/>
      <c r="H91" s="311"/>
      <c r="I91" s="309"/>
      <c r="J91" s="322"/>
      <c r="K91" s="323"/>
      <c r="L91" s="324"/>
      <c r="M91" s="323"/>
      <c r="N91" s="309"/>
      <c r="O91" s="309"/>
      <c r="P91" s="311"/>
      <c r="Q91" s="309"/>
      <c r="R91" s="309"/>
      <c r="S91" s="309"/>
      <c r="T91" s="317"/>
      <c r="U91" s="309"/>
      <c r="V91" s="326"/>
      <c r="W91" s="327"/>
      <c r="X91" s="327"/>
      <c r="Y91" s="327"/>
      <c r="Z91" s="319"/>
      <c r="AA91" s="339"/>
      <c r="AB91" s="339"/>
      <c r="AC91" s="336"/>
      <c r="AD91" s="336"/>
      <c r="AE91" s="336"/>
      <c r="AF91" s="336"/>
      <c r="AG91" s="345"/>
      <c r="AH91" s="339"/>
      <c r="AI91" s="339"/>
      <c r="AJ91" s="339"/>
      <c r="AK91" s="339"/>
      <c r="AL91" s="319"/>
      <c r="AM91" s="319"/>
      <c r="AN91" s="319"/>
      <c r="AO91" s="319"/>
      <c r="AP91" s="319"/>
      <c r="AQ91" s="319"/>
      <c r="AR91" s="319"/>
      <c r="AS91" s="319"/>
      <c r="AT91" s="319"/>
      <c r="AU91" s="319"/>
      <c r="AV91" s="319"/>
      <c r="AW91" s="337"/>
      <c r="AX91" s="348"/>
    </row>
    <row r="92" s="236" customFormat="1" ht="24" customHeight="1" spans="1:50">
      <c r="A92" s="309"/>
      <c r="B92" s="309"/>
      <c r="C92" s="311"/>
      <c r="D92" s="311"/>
      <c r="E92" s="317"/>
      <c r="F92" s="310"/>
      <c r="G92" s="309"/>
      <c r="H92" s="311"/>
      <c r="I92" s="309"/>
      <c r="J92" s="322"/>
      <c r="K92" s="323"/>
      <c r="L92" s="324"/>
      <c r="M92" s="323"/>
      <c r="N92" s="309"/>
      <c r="O92" s="309"/>
      <c r="P92" s="311"/>
      <c r="Q92" s="309"/>
      <c r="R92" s="309"/>
      <c r="S92" s="309"/>
      <c r="T92" s="317"/>
      <c r="U92" s="309"/>
      <c r="V92" s="326"/>
      <c r="W92" s="327"/>
      <c r="X92" s="327"/>
      <c r="Y92" s="327"/>
      <c r="Z92" s="319"/>
      <c r="AA92" s="339"/>
      <c r="AB92" s="339"/>
      <c r="AC92" s="336"/>
      <c r="AD92" s="336"/>
      <c r="AE92" s="336"/>
      <c r="AF92" s="336"/>
      <c r="AG92" s="345"/>
      <c r="AH92" s="339"/>
      <c r="AI92" s="339"/>
      <c r="AJ92" s="339"/>
      <c r="AK92" s="339"/>
      <c r="AL92" s="319"/>
      <c r="AM92" s="319"/>
      <c r="AN92" s="319"/>
      <c r="AO92" s="319"/>
      <c r="AP92" s="319"/>
      <c r="AQ92" s="319"/>
      <c r="AR92" s="319"/>
      <c r="AS92" s="319"/>
      <c r="AT92" s="319"/>
      <c r="AU92" s="319"/>
      <c r="AV92" s="319"/>
      <c r="AW92" s="337"/>
      <c r="AX92" s="348"/>
    </row>
    <row r="93" s="236" customFormat="1" ht="24" customHeight="1" spans="1:50">
      <c r="A93" s="309"/>
      <c r="B93" s="309"/>
      <c r="C93" s="311"/>
      <c r="D93" s="311"/>
      <c r="E93" s="317"/>
      <c r="F93" s="310"/>
      <c r="G93" s="309"/>
      <c r="H93" s="311"/>
      <c r="I93" s="309"/>
      <c r="J93" s="322"/>
      <c r="K93" s="323"/>
      <c r="L93" s="324"/>
      <c r="M93" s="323"/>
      <c r="N93" s="309"/>
      <c r="O93" s="309"/>
      <c r="P93" s="311"/>
      <c r="Q93" s="309"/>
      <c r="R93" s="309"/>
      <c r="S93" s="309"/>
      <c r="T93" s="317"/>
      <c r="U93" s="309"/>
      <c r="V93" s="326"/>
      <c r="W93" s="327"/>
      <c r="X93" s="327"/>
      <c r="Y93" s="327"/>
      <c r="Z93" s="319"/>
      <c r="AA93" s="339"/>
      <c r="AB93" s="339"/>
      <c r="AC93" s="336"/>
      <c r="AD93" s="336"/>
      <c r="AE93" s="336"/>
      <c r="AF93" s="336"/>
      <c r="AG93" s="345"/>
      <c r="AH93" s="339"/>
      <c r="AI93" s="339"/>
      <c r="AJ93" s="339"/>
      <c r="AK93" s="339"/>
      <c r="AL93" s="319"/>
      <c r="AM93" s="319"/>
      <c r="AN93" s="319"/>
      <c r="AO93" s="319"/>
      <c r="AP93" s="319"/>
      <c r="AQ93" s="319"/>
      <c r="AR93" s="319"/>
      <c r="AS93" s="319"/>
      <c r="AT93" s="319"/>
      <c r="AU93" s="319"/>
      <c r="AV93" s="319"/>
      <c r="AW93" s="337"/>
      <c r="AX93" s="348"/>
    </row>
    <row r="94" s="236" customFormat="1" ht="24" customHeight="1" spans="1:50">
      <c r="A94" s="309"/>
      <c r="B94" s="309"/>
      <c r="C94" s="309"/>
      <c r="D94" s="309"/>
      <c r="E94" s="317"/>
      <c r="F94" s="310"/>
      <c r="G94" s="309"/>
      <c r="H94" s="311"/>
      <c r="I94" s="309"/>
      <c r="J94" s="322"/>
      <c r="K94" s="323"/>
      <c r="L94" s="324"/>
      <c r="M94" s="323"/>
      <c r="N94" s="309"/>
      <c r="O94" s="309"/>
      <c r="P94" s="311"/>
      <c r="Q94" s="309"/>
      <c r="R94" s="309"/>
      <c r="S94" s="309"/>
      <c r="T94" s="317"/>
      <c r="U94" s="309"/>
      <c r="V94" s="326"/>
      <c r="W94" s="327"/>
      <c r="X94" s="327"/>
      <c r="Y94" s="327"/>
      <c r="Z94" s="319"/>
      <c r="AA94" s="339"/>
      <c r="AB94" s="339"/>
      <c r="AC94" s="336"/>
      <c r="AD94" s="336"/>
      <c r="AE94" s="336"/>
      <c r="AF94" s="336"/>
      <c r="AG94" s="345"/>
      <c r="AH94" s="339"/>
      <c r="AI94" s="339"/>
      <c r="AJ94" s="339"/>
      <c r="AK94" s="339"/>
      <c r="AL94" s="319"/>
      <c r="AM94" s="319"/>
      <c r="AN94" s="319"/>
      <c r="AO94" s="319"/>
      <c r="AP94" s="319"/>
      <c r="AQ94" s="319"/>
      <c r="AR94" s="319"/>
      <c r="AS94" s="319"/>
      <c r="AT94" s="319"/>
      <c r="AU94" s="319"/>
      <c r="AV94" s="319"/>
      <c r="AW94" s="337"/>
      <c r="AX94" s="348"/>
    </row>
    <row r="95" s="236" customFormat="1" ht="24" customHeight="1" spans="1:50">
      <c r="A95" s="309"/>
      <c r="B95" s="309"/>
      <c r="C95" s="309"/>
      <c r="D95" s="309"/>
      <c r="E95" s="317"/>
      <c r="F95" s="313"/>
      <c r="G95" s="309"/>
      <c r="H95" s="311"/>
      <c r="I95" s="309"/>
      <c r="J95" s="322"/>
      <c r="K95" s="323"/>
      <c r="L95" s="324"/>
      <c r="M95" s="323"/>
      <c r="N95" s="309"/>
      <c r="O95" s="309"/>
      <c r="P95" s="311"/>
      <c r="Q95" s="309"/>
      <c r="R95" s="309"/>
      <c r="S95" s="309"/>
      <c r="T95" s="317"/>
      <c r="U95" s="309"/>
      <c r="V95" s="326"/>
      <c r="W95" s="327"/>
      <c r="X95" s="327"/>
      <c r="Y95" s="327"/>
      <c r="Z95" s="319"/>
      <c r="AA95" s="339"/>
      <c r="AB95" s="339"/>
      <c r="AC95" s="336"/>
      <c r="AD95" s="336"/>
      <c r="AE95" s="336"/>
      <c r="AF95" s="336"/>
      <c r="AG95" s="345"/>
      <c r="AH95" s="339"/>
      <c r="AI95" s="339"/>
      <c r="AJ95" s="339"/>
      <c r="AK95" s="339"/>
      <c r="AL95" s="319"/>
      <c r="AM95" s="319"/>
      <c r="AN95" s="319"/>
      <c r="AO95" s="319"/>
      <c r="AP95" s="319"/>
      <c r="AQ95" s="319"/>
      <c r="AR95" s="319"/>
      <c r="AS95" s="319"/>
      <c r="AT95" s="319"/>
      <c r="AU95" s="319"/>
      <c r="AV95" s="319"/>
      <c r="AW95" s="337"/>
      <c r="AX95" s="348"/>
    </row>
    <row r="96" s="236" customFormat="1" ht="24" customHeight="1" spans="1:50">
      <c r="A96" s="309"/>
      <c r="B96" s="309"/>
      <c r="C96" s="309"/>
      <c r="D96" s="309"/>
      <c r="E96" s="314"/>
      <c r="F96" s="313"/>
      <c r="G96" s="318"/>
      <c r="H96" s="319"/>
      <c r="I96" s="309"/>
      <c r="J96" s="325"/>
      <c r="K96" s="323"/>
      <c r="L96" s="324"/>
      <c r="M96" s="323"/>
      <c r="N96" s="309"/>
      <c r="O96" s="309"/>
      <c r="P96" s="311"/>
      <c r="Q96" s="309"/>
      <c r="R96" s="309"/>
      <c r="S96" s="309"/>
      <c r="T96" s="317"/>
      <c r="U96" s="309"/>
      <c r="V96" s="326"/>
      <c r="W96" s="327"/>
      <c r="X96" s="327"/>
      <c r="Y96" s="327"/>
      <c r="Z96" s="319"/>
      <c r="AA96" s="339"/>
      <c r="AB96" s="339"/>
      <c r="AC96" s="336"/>
      <c r="AD96" s="336"/>
      <c r="AE96" s="336"/>
      <c r="AF96" s="336"/>
      <c r="AG96" s="345"/>
      <c r="AH96" s="339"/>
      <c r="AI96" s="339"/>
      <c r="AJ96" s="339"/>
      <c r="AK96" s="339"/>
      <c r="AL96" s="319"/>
      <c r="AM96" s="319"/>
      <c r="AN96" s="319"/>
      <c r="AO96" s="319"/>
      <c r="AP96" s="319"/>
      <c r="AQ96" s="319"/>
      <c r="AR96" s="319"/>
      <c r="AS96" s="319"/>
      <c r="AT96" s="319"/>
      <c r="AU96" s="319"/>
      <c r="AV96" s="319"/>
      <c r="AW96" s="337"/>
      <c r="AX96" s="348"/>
    </row>
    <row r="97" s="236" customFormat="1" ht="24" customHeight="1" spans="1:50">
      <c r="A97" s="309"/>
      <c r="B97" s="309"/>
      <c r="C97" s="309"/>
      <c r="D97" s="309"/>
      <c r="E97" s="314"/>
      <c r="F97" s="313"/>
      <c r="G97" s="318"/>
      <c r="H97" s="319"/>
      <c r="I97" s="309"/>
      <c r="J97" s="319"/>
      <c r="K97" s="323"/>
      <c r="L97" s="324"/>
      <c r="M97" s="323"/>
      <c r="N97" s="309"/>
      <c r="O97" s="309"/>
      <c r="P97" s="311"/>
      <c r="Q97" s="309"/>
      <c r="R97" s="309"/>
      <c r="S97" s="309"/>
      <c r="T97" s="317"/>
      <c r="U97" s="309"/>
      <c r="V97" s="326"/>
      <c r="W97" s="327"/>
      <c r="X97" s="327"/>
      <c r="Y97" s="327"/>
      <c r="Z97" s="319"/>
      <c r="AA97" s="339"/>
      <c r="AB97" s="339"/>
      <c r="AC97" s="336"/>
      <c r="AD97" s="336"/>
      <c r="AE97" s="336"/>
      <c r="AF97" s="336"/>
      <c r="AG97" s="345"/>
      <c r="AH97" s="339"/>
      <c r="AI97" s="339"/>
      <c r="AJ97" s="339"/>
      <c r="AK97" s="339"/>
      <c r="AL97" s="319"/>
      <c r="AM97" s="319"/>
      <c r="AN97" s="319"/>
      <c r="AO97" s="319"/>
      <c r="AP97" s="319"/>
      <c r="AQ97" s="319"/>
      <c r="AR97" s="319"/>
      <c r="AS97" s="319"/>
      <c r="AT97" s="319"/>
      <c r="AU97" s="319"/>
      <c r="AV97" s="319"/>
      <c r="AW97" s="337"/>
      <c r="AX97" s="348"/>
    </row>
    <row r="98" s="236" customFormat="1" ht="24" customHeight="1" spans="1:50">
      <c r="A98" s="309"/>
      <c r="B98" s="309"/>
      <c r="C98" s="309"/>
      <c r="D98" s="309"/>
      <c r="E98" s="314"/>
      <c r="F98" s="313"/>
      <c r="G98" s="318"/>
      <c r="H98" s="319"/>
      <c r="I98" s="309"/>
      <c r="J98" s="325"/>
      <c r="K98" s="323"/>
      <c r="L98" s="324"/>
      <c r="M98" s="323"/>
      <c r="N98" s="309"/>
      <c r="O98" s="309"/>
      <c r="P98" s="311"/>
      <c r="Q98" s="309"/>
      <c r="R98" s="309"/>
      <c r="S98" s="309"/>
      <c r="T98" s="317"/>
      <c r="U98" s="309"/>
      <c r="V98" s="326"/>
      <c r="W98" s="327"/>
      <c r="X98" s="327"/>
      <c r="Y98" s="327"/>
      <c r="Z98" s="319"/>
      <c r="AA98" s="339"/>
      <c r="AB98" s="339"/>
      <c r="AC98" s="336"/>
      <c r="AD98" s="336"/>
      <c r="AE98" s="336"/>
      <c r="AF98" s="336"/>
      <c r="AG98" s="345"/>
      <c r="AH98" s="339"/>
      <c r="AI98" s="339"/>
      <c r="AJ98" s="339"/>
      <c r="AK98" s="339"/>
      <c r="AL98" s="319"/>
      <c r="AM98" s="319"/>
      <c r="AN98" s="319"/>
      <c r="AO98" s="319"/>
      <c r="AP98" s="319"/>
      <c r="AQ98" s="319"/>
      <c r="AR98" s="319"/>
      <c r="AS98" s="319"/>
      <c r="AT98" s="319"/>
      <c r="AU98" s="319"/>
      <c r="AV98" s="319"/>
      <c r="AW98" s="337"/>
      <c r="AX98" s="348"/>
    </row>
    <row r="99" s="236" customFormat="1" ht="24" customHeight="1" spans="1:50">
      <c r="A99" s="309"/>
      <c r="B99" s="309"/>
      <c r="C99" s="309"/>
      <c r="D99" s="309"/>
      <c r="E99" s="314"/>
      <c r="F99" s="313"/>
      <c r="G99" s="318"/>
      <c r="H99" s="319"/>
      <c r="I99" s="309"/>
      <c r="J99" s="325"/>
      <c r="K99" s="323"/>
      <c r="L99" s="324"/>
      <c r="M99" s="323"/>
      <c r="N99" s="309"/>
      <c r="O99" s="309"/>
      <c r="P99" s="311"/>
      <c r="Q99" s="309"/>
      <c r="R99" s="309"/>
      <c r="S99" s="309"/>
      <c r="T99" s="317"/>
      <c r="U99" s="309"/>
      <c r="V99" s="326"/>
      <c r="W99" s="327"/>
      <c r="X99" s="327"/>
      <c r="Y99" s="327"/>
      <c r="Z99" s="319"/>
      <c r="AA99" s="339"/>
      <c r="AB99" s="339"/>
      <c r="AC99" s="336"/>
      <c r="AD99" s="336"/>
      <c r="AE99" s="336"/>
      <c r="AF99" s="336"/>
      <c r="AG99" s="345"/>
      <c r="AH99" s="339"/>
      <c r="AI99" s="339"/>
      <c r="AJ99" s="339"/>
      <c r="AK99" s="339"/>
      <c r="AL99" s="319"/>
      <c r="AM99" s="319"/>
      <c r="AN99" s="319"/>
      <c r="AO99" s="319"/>
      <c r="AP99" s="319"/>
      <c r="AQ99" s="319"/>
      <c r="AR99" s="319"/>
      <c r="AS99" s="319"/>
      <c r="AT99" s="319"/>
      <c r="AU99" s="319"/>
      <c r="AV99" s="319"/>
      <c r="AW99" s="337"/>
      <c r="AX99" s="348"/>
    </row>
    <row r="100" s="236" customFormat="1" ht="24" customHeight="1" spans="1:50">
      <c r="A100" s="309"/>
      <c r="B100" s="309"/>
      <c r="C100" s="309"/>
      <c r="D100" s="309"/>
      <c r="E100" s="314"/>
      <c r="F100" s="313"/>
      <c r="G100" s="318"/>
      <c r="H100" s="319"/>
      <c r="I100" s="309"/>
      <c r="J100" s="325"/>
      <c r="K100" s="323"/>
      <c r="L100" s="324"/>
      <c r="M100" s="323"/>
      <c r="N100" s="309"/>
      <c r="O100" s="309"/>
      <c r="P100" s="311"/>
      <c r="Q100" s="309"/>
      <c r="R100" s="309"/>
      <c r="S100" s="309"/>
      <c r="T100" s="317"/>
      <c r="U100" s="309"/>
      <c r="V100" s="326"/>
      <c r="W100" s="327"/>
      <c r="X100" s="327"/>
      <c r="Y100" s="327"/>
      <c r="Z100" s="319"/>
      <c r="AA100" s="339"/>
      <c r="AB100" s="339"/>
      <c r="AC100" s="336"/>
      <c r="AD100" s="336"/>
      <c r="AE100" s="336"/>
      <c r="AF100" s="336"/>
      <c r="AG100" s="345"/>
      <c r="AH100" s="339"/>
      <c r="AI100" s="339"/>
      <c r="AJ100" s="339"/>
      <c r="AK100" s="339"/>
      <c r="AL100" s="319"/>
      <c r="AM100" s="319"/>
      <c r="AN100" s="319"/>
      <c r="AO100" s="319"/>
      <c r="AP100" s="319"/>
      <c r="AQ100" s="319"/>
      <c r="AR100" s="319"/>
      <c r="AS100" s="319"/>
      <c r="AT100" s="319"/>
      <c r="AU100" s="319"/>
      <c r="AV100" s="319"/>
      <c r="AW100" s="337"/>
      <c r="AX100" s="348"/>
    </row>
    <row r="101" s="236" customFormat="1" ht="24" customHeight="1" spans="1:50">
      <c r="A101" s="309"/>
      <c r="B101" s="309"/>
      <c r="C101" s="309"/>
      <c r="D101" s="309"/>
      <c r="E101" s="314"/>
      <c r="F101" s="313"/>
      <c r="G101" s="318"/>
      <c r="H101" s="319"/>
      <c r="I101" s="309"/>
      <c r="J101" s="325"/>
      <c r="K101" s="323"/>
      <c r="L101" s="324"/>
      <c r="M101" s="323"/>
      <c r="N101" s="309"/>
      <c r="O101" s="309"/>
      <c r="P101" s="311"/>
      <c r="Q101" s="309"/>
      <c r="R101" s="309"/>
      <c r="S101" s="309"/>
      <c r="T101" s="317"/>
      <c r="U101" s="309"/>
      <c r="V101" s="326"/>
      <c r="W101" s="327"/>
      <c r="X101" s="327"/>
      <c r="Y101" s="327"/>
      <c r="Z101" s="319"/>
      <c r="AA101" s="339"/>
      <c r="AB101" s="339"/>
      <c r="AC101" s="336"/>
      <c r="AD101" s="336"/>
      <c r="AE101" s="336"/>
      <c r="AF101" s="336"/>
      <c r="AG101" s="345"/>
      <c r="AH101" s="339"/>
      <c r="AI101" s="339"/>
      <c r="AJ101" s="339"/>
      <c r="AK101" s="339"/>
      <c r="AL101" s="319"/>
      <c r="AM101" s="319"/>
      <c r="AN101" s="319"/>
      <c r="AO101" s="319"/>
      <c r="AP101" s="319"/>
      <c r="AQ101" s="319"/>
      <c r="AR101" s="319"/>
      <c r="AS101" s="319"/>
      <c r="AT101" s="319"/>
      <c r="AU101" s="319"/>
      <c r="AV101" s="319"/>
      <c r="AW101" s="337"/>
      <c r="AX101" s="348"/>
    </row>
    <row r="102" s="236" customFormat="1" ht="24" customHeight="1" spans="1:50">
      <c r="A102" s="309"/>
      <c r="B102" s="309"/>
      <c r="C102" s="309"/>
      <c r="D102" s="309"/>
      <c r="E102" s="314"/>
      <c r="F102" s="313"/>
      <c r="G102" s="318"/>
      <c r="H102" s="319"/>
      <c r="I102" s="309"/>
      <c r="J102" s="325"/>
      <c r="K102" s="323"/>
      <c r="L102" s="324"/>
      <c r="M102" s="323"/>
      <c r="N102" s="309"/>
      <c r="O102" s="309"/>
      <c r="P102" s="311"/>
      <c r="Q102" s="309"/>
      <c r="R102" s="309"/>
      <c r="S102" s="309"/>
      <c r="T102" s="317"/>
      <c r="U102" s="309"/>
      <c r="V102" s="326"/>
      <c r="W102" s="327"/>
      <c r="X102" s="327"/>
      <c r="Y102" s="327"/>
      <c r="Z102" s="319"/>
      <c r="AA102" s="339"/>
      <c r="AB102" s="339"/>
      <c r="AC102" s="336"/>
      <c r="AD102" s="336"/>
      <c r="AE102" s="336"/>
      <c r="AF102" s="336"/>
      <c r="AG102" s="345"/>
      <c r="AH102" s="339"/>
      <c r="AI102" s="339"/>
      <c r="AJ102" s="339"/>
      <c r="AK102" s="339"/>
      <c r="AL102" s="319"/>
      <c r="AM102" s="319"/>
      <c r="AN102" s="319"/>
      <c r="AO102" s="319"/>
      <c r="AP102" s="319"/>
      <c r="AQ102" s="319"/>
      <c r="AR102" s="319"/>
      <c r="AS102" s="319"/>
      <c r="AT102" s="319"/>
      <c r="AU102" s="319"/>
      <c r="AV102" s="319"/>
      <c r="AW102" s="337"/>
      <c r="AX102" s="348"/>
    </row>
    <row r="103" s="236" customFormat="1" ht="24" customHeight="1" spans="1:50">
      <c r="A103" s="309"/>
      <c r="B103" s="309"/>
      <c r="C103" s="309"/>
      <c r="D103" s="309"/>
      <c r="E103" s="314"/>
      <c r="F103" s="313"/>
      <c r="G103" s="318"/>
      <c r="H103" s="319"/>
      <c r="I103" s="309"/>
      <c r="J103" s="325"/>
      <c r="K103" s="323"/>
      <c r="L103" s="324"/>
      <c r="M103" s="323"/>
      <c r="N103" s="309"/>
      <c r="O103" s="309"/>
      <c r="P103" s="311"/>
      <c r="Q103" s="309"/>
      <c r="R103" s="309"/>
      <c r="S103" s="309"/>
      <c r="T103" s="317"/>
      <c r="U103" s="309"/>
      <c r="V103" s="326"/>
      <c r="W103" s="327"/>
      <c r="X103" s="327"/>
      <c r="Y103" s="327"/>
      <c r="Z103" s="319"/>
      <c r="AA103" s="339"/>
      <c r="AB103" s="339"/>
      <c r="AC103" s="336"/>
      <c r="AD103" s="336"/>
      <c r="AE103" s="336"/>
      <c r="AF103" s="336"/>
      <c r="AG103" s="345"/>
      <c r="AH103" s="339"/>
      <c r="AI103" s="339"/>
      <c r="AJ103" s="339"/>
      <c r="AK103" s="339"/>
      <c r="AL103" s="319"/>
      <c r="AM103" s="319"/>
      <c r="AN103" s="319"/>
      <c r="AO103" s="319"/>
      <c r="AP103" s="319"/>
      <c r="AQ103" s="319"/>
      <c r="AR103" s="319"/>
      <c r="AS103" s="319"/>
      <c r="AT103" s="319"/>
      <c r="AU103" s="319"/>
      <c r="AV103" s="319"/>
      <c r="AW103" s="337"/>
      <c r="AX103" s="348"/>
    </row>
    <row r="104" s="236" customFormat="1" ht="24" customHeight="1" spans="1:50">
      <c r="A104" s="309"/>
      <c r="B104" s="309"/>
      <c r="C104" s="309"/>
      <c r="D104" s="309"/>
      <c r="E104" s="314"/>
      <c r="F104" s="313"/>
      <c r="G104" s="318"/>
      <c r="H104" s="319"/>
      <c r="I104" s="309"/>
      <c r="J104" s="325"/>
      <c r="K104" s="323"/>
      <c r="L104" s="324"/>
      <c r="M104" s="323"/>
      <c r="N104" s="309"/>
      <c r="O104" s="309"/>
      <c r="P104" s="311"/>
      <c r="Q104" s="309"/>
      <c r="R104" s="309"/>
      <c r="S104" s="309"/>
      <c r="T104" s="317"/>
      <c r="U104" s="309"/>
      <c r="V104" s="326"/>
      <c r="W104" s="327"/>
      <c r="X104" s="327"/>
      <c r="Y104" s="327"/>
      <c r="Z104" s="319"/>
      <c r="AA104" s="339"/>
      <c r="AB104" s="339"/>
      <c r="AC104" s="336"/>
      <c r="AD104" s="336"/>
      <c r="AE104" s="336"/>
      <c r="AF104" s="336"/>
      <c r="AG104" s="345"/>
      <c r="AH104" s="339"/>
      <c r="AI104" s="339"/>
      <c r="AJ104" s="339"/>
      <c r="AK104" s="339"/>
      <c r="AL104" s="319"/>
      <c r="AM104" s="319"/>
      <c r="AN104" s="319"/>
      <c r="AO104" s="319"/>
      <c r="AP104" s="319"/>
      <c r="AQ104" s="319"/>
      <c r="AR104" s="319"/>
      <c r="AS104" s="319"/>
      <c r="AT104" s="319"/>
      <c r="AU104" s="319"/>
      <c r="AV104" s="319"/>
      <c r="AW104" s="337"/>
      <c r="AX104" s="348"/>
    </row>
    <row r="105" s="236" customFormat="1" ht="24" customHeight="1" spans="1:50">
      <c r="A105" s="309"/>
      <c r="B105" s="309"/>
      <c r="C105" s="309"/>
      <c r="D105" s="309"/>
      <c r="E105" s="314"/>
      <c r="F105" s="313"/>
      <c r="G105" s="318"/>
      <c r="H105" s="319"/>
      <c r="I105" s="309"/>
      <c r="J105" s="325"/>
      <c r="K105" s="323"/>
      <c r="L105" s="324"/>
      <c r="M105" s="323"/>
      <c r="N105" s="309"/>
      <c r="O105" s="309"/>
      <c r="P105" s="311"/>
      <c r="Q105" s="309"/>
      <c r="R105" s="309"/>
      <c r="S105" s="309"/>
      <c r="T105" s="317"/>
      <c r="U105" s="309"/>
      <c r="V105" s="326"/>
      <c r="W105" s="327"/>
      <c r="X105" s="327"/>
      <c r="Y105" s="327"/>
      <c r="Z105" s="319"/>
      <c r="AA105" s="339"/>
      <c r="AB105" s="339"/>
      <c r="AC105" s="336"/>
      <c r="AD105" s="336"/>
      <c r="AE105" s="336"/>
      <c r="AF105" s="336"/>
      <c r="AG105" s="345"/>
      <c r="AH105" s="339"/>
      <c r="AI105" s="339"/>
      <c r="AJ105" s="339"/>
      <c r="AK105" s="339"/>
      <c r="AL105" s="319"/>
      <c r="AM105" s="319"/>
      <c r="AN105" s="319"/>
      <c r="AO105" s="319"/>
      <c r="AP105" s="319"/>
      <c r="AQ105" s="319"/>
      <c r="AR105" s="319"/>
      <c r="AS105" s="319"/>
      <c r="AT105" s="319"/>
      <c r="AU105" s="319"/>
      <c r="AV105" s="319"/>
      <c r="AW105" s="337"/>
      <c r="AX105" s="348"/>
    </row>
    <row r="106" s="236" customFormat="1" ht="24" customHeight="1" spans="1:50">
      <c r="A106" s="309"/>
      <c r="B106" s="309"/>
      <c r="C106" s="309"/>
      <c r="D106" s="309"/>
      <c r="E106" s="314"/>
      <c r="F106" s="313"/>
      <c r="G106" s="318"/>
      <c r="H106" s="319"/>
      <c r="I106" s="309"/>
      <c r="J106" s="318"/>
      <c r="K106" s="323"/>
      <c r="L106" s="324"/>
      <c r="M106" s="323"/>
      <c r="N106" s="309"/>
      <c r="O106" s="309"/>
      <c r="P106" s="311"/>
      <c r="Q106" s="309"/>
      <c r="R106" s="309"/>
      <c r="S106" s="309"/>
      <c r="T106" s="317"/>
      <c r="U106" s="309"/>
      <c r="V106" s="326"/>
      <c r="W106" s="327"/>
      <c r="X106" s="327"/>
      <c r="Y106" s="327"/>
      <c r="Z106" s="319"/>
      <c r="AA106" s="339"/>
      <c r="AB106" s="339"/>
      <c r="AC106" s="336"/>
      <c r="AD106" s="336"/>
      <c r="AE106" s="336"/>
      <c r="AF106" s="336"/>
      <c r="AG106" s="345"/>
      <c r="AH106" s="339"/>
      <c r="AI106" s="339"/>
      <c r="AJ106" s="339"/>
      <c r="AK106" s="339"/>
      <c r="AL106" s="319"/>
      <c r="AM106" s="319"/>
      <c r="AN106" s="319"/>
      <c r="AO106" s="319"/>
      <c r="AP106" s="319"/>
      <c r="AQ106" s="319"/>
      <c r="AR106" s="319"/>
      <c r="AS106" s="319"/>
      <c r="AT106" s="319"/>
      <c r="AU106" s="319"/>
      <c r="AV106" s="319"/>
      <c r="AW106" s="337"/>
      <c r="AX106" s="348"/>
    </row>
    <row r="107" s="236" customFormat="1" ht="24" customHeight="1" spans="1:50">
      <c r="A107" s="309"/>
      <c r="B107" s="309"/>
      <c r="C107" s="309"/>
      <c r="D107" s="309"/>
      <c r="E107" s="314"/>
      <c r="F107" s="313"/>
      <c r="G107" s="318"/>
      <c r="H107" s="319"/>
      <c r="I107" s="309"/>
      <c r="J107" s="325"/>
      <c r="K107" s="323"/>
      <c r="L107" s="324"/>
      <c r="M107" s="323"/>
      <c r="N107" s="309"/>
      <c r="O107" s="309"/>
      <c r="P107" s="311"/>
      <c r="Q107" s="309"/>
      <c r="R107" s="309"/>
      <c r="S107" s="309"/>
      <c r="T107" s="317"/>
      <c r="U107" s="309"/>
      <c r="V107" s="326"/>
      <c r="W107" s="327"/>
      <c r="X107" s="327"/>
      <c r="Y107" s="327"/>
      <c r="Z107" s="319"/>
      <c r="AA107" s="339"/>
      <c r="AB107" s="339"/>
      <c r="AC107" s="336"/>
      <c r="AD107" s="336"/>
      <c r="AE107" s="336"/>
      <c r="AF107" s="336"/>
      <c r="AG107" s="345"/>
      <c r="AH107" s="339"/>
      <c r="AI107" s="339"/>
      <c r="AJ107" s="339"/>
      <c r="AK107" s="339"/>
      <c r="AL107" s="319"/>
      <c r="AM107" s="319"/>
      <c r="AN107" s="319"/>
      <c r="AO107" s="319"/>
      <c r="AP107" s="319"/>
      <c r="AQ107" s="319"/>
      <c r="AR107" s="319"/>
      <c r="AS107" s="319"/>
      <c r="AT107" s="319"/>
      <c r="AU107" s="319"/>
      <c r="AV107" s="319"/>
      <c r="AW107" s="337"/>
      <c r="AX107" s="348"/>
    </row>
    <row r="108" s="236" customFormat="1" ht="24" customHeight="1" spans="1:50">
      <c r="A108" s="309"/>
      <c r="B108" s="309"/>
      <c r="C108" s="309"/>
      <c r="D108" s="309"/>
      <c r="E108" s="314"/>
      <c r="F108" s="313"/>
      <c r="G108" s="318"/>
      <c r="H108" s="319"/>
      <c r="I108" s="309"/>
      <c r="J108" s="325"/>
      <c r="K108" s="323"/>
      <c r="L108" s="324"/>
      <c r="M108" s="323"/>
      <c r="N108" s="309"/>
      <c r="O108" s="309"/>
      <c r="P108" s="311"/>
      <c r="Q108" s="331"/>
      <c r="R108" s="331"/>
      <c r="S108" s="309"/>
      <c r="T108" s="317"/>
      <c r="U108" s="309"/>
      <c r="V108" s="326"/>
      <c r="W108" s="327"/>
      <c r="X108" s="327"/>
      <c r="Y108" s="327"/>
      <c r="Z108" s="319"/>
      <c r="AA108" s="339"/>
      <c r="AB108" s="339"/>
      <c r="AC108" s="336"/>
      <c r="AD108" s="336"/>
      <c r="AE108" s="336"/>
      <c r="AF108" s="336"/>
      <c r="AG108" s="345"/>
      <c r="AH108" s="339"/>
      <c r="AI108" s="339"/>
      <c r="AJ108" s="339"/>
      <c r="AK108" s="339"/>
      <c r="AL108" s="319"/>
      <c r="AM108" s="319"/>
      <c r="AN108" s="319"/>
      <c r="AO108" s="319"/>
      <c r="AP108" s="319"/>
      <c r="AQ108" s="319"/>
      <c r="AR108" s="319"/>
      <c r="AS108" s="319"/>
      <c r="AT108" s="319"/>
      <c r="AU108" s="319"/>
      <c r="AV108" s="319"/>
      <c r="AW108" s="337"/>
      <c r="AX108" s="348"/>
    </row>
    <row r="109" s="236" customFormat="1" ht="24" customHeight="1" spans="1:50">
      <c r="A109" s="309"/>
      <c r="B109" s="309"/>
      <c r="C109" s="309"/>
      <c r="D109" s="309"/>
      <c r="E109" s="314"/>
      <c r="F109" s="313"/>
      <c r="G109" s="318"/>
      <c r="H109" s="319"/>
      <c r="I109" s="309"/>
      <c r="J109" s="320"/>
      <c r="K109" s="323"/>
      <c r="L109" s="324"/>
      <c r="M109" s="323"/>
      <c r="N109" s="309"/>
      <c r="O109" s="309"/>
      <c r="P109" s="311"/>
      <c r="Q109" s="309"/>
      <c r="R109" s="309"/>
      <c r="S109" s="309"/>
      <c r="T109" s="317"/>
      <c r="U109" s="309"/>
      <c r="V109" s="326"/>
      <c r="W109" s="327"/>
      <c r="X109" s="327"/>
      <c r="Y109" s="327"/>
      <c r="Z109" s="319"/>
      <c r="AA109" s="339"/>
      <c r="AB109" s="339"/>
      <c r="AC109" s="336"/>
      <c r="AD109" s="336"/>
      <c r="AE109" s="336"/>
      <c r="AF109" s="336"/>
      <c r="AG109" s="345"/>
      <c r="AH109" s="339"/>
      <c r="AI109" s="339"/>
      <c r="AJ109" s="339"/>
      <c r="AK109" s="339"/>
      <c r="AL109" s="319"/>
      <c r="AM109" s="319"/>
      <c r="AN109" s="319"/>
      <c r="AO109" s="319"/>
      <c r="AP109" s="319"/>
      <c r="AQ109" s="319"/>
      <c r="AR109" s="319"/>
      <c r="AS109" s="319"/>
      <c r="AT109" s="319"/>
      <c r="AU109" s="319"/>
      <c r="AV109" s="319"/>
      <c r="AW109" s="337"/>
      <c r="AX109" s="348"/>
    </row>
    <row r="110" s="236" customFormat="1" ht="24" customHeight="1" spans="1:50">
      <c r="A110" s="309"/>
      <c r="B110" s="309"/>
      <c r="C110" s="309"/>
      <c r="D110" s="309"/>
      <c r="E110" s="314"/>
      <c r="F110" s="313"/>
      <c r="G110" s="318"/>
      <c r="H110" s="319"/>
      <c r="I110" s="309"/>
      <c r="J110" s="318"/>
      <c r="K110" s="323"/>
      <c r="L110" s="324"/>
      <c r="M110" s="323"/>
      <c r="N110" s="309"/>
      <c r="O110" s="309"/>
      <c r="P110" s="311"/>
      <c r="Q110" s="309"/>
      <c r="R110" s="309"/>
      <c r="S110" s="309"/>
      <c r="T110" s="317"/>
      <c r="U110" s="309"/>
      <c r="V110" s="326"/>
      <c r="W110" s="327"/>
      <c r="X110" s="327"/>
      <c r="Y110" s="327"/>
      <c r="Z110" s="319"/>
      <c r="AA110" s="339"/>
      <c r="AB110" s="339"/>
      <c r="AC110" s="336"/>
      <c r="AD110" s="336"/>
      <c r="AE110" s="336"/>
      <c r="AF110" s="336"/>
      <c r="AG110" s="345"/>
      <c r="AH110" s="339"/>
      <c r="AI110" s="339"/>
      <c r="AJ110" s="339"/>
      <c r="AK110" s="339"/>
      <c r="AL110" s="319"/>
      <c r="AM110" s="319"/>
      <c r="AN110" s="319"/>
      <c r="AO110" s="319"/>
      <c r="AP110" s="319"/>
      <c r="AQ110" s="319"/>
      <c r="AR110" s="319"/>
      <c r="AS110" s="319"/>
      <c r="AT110" s="319"/>
      <c r="AU110" s="319"/>
      <c r="AV110" s="319"/>
      <c r="AW110" s="337"/>
      <c r="AX110" s="348"/>
    </row>
    <row r="111" s="236" customFormat="1" ht="24" customHeight="1" spans="1:50">
      <c r="A111" s="309"/>
      <c r="B111" s="309"/>
      <c r="C111" s="309"/>
      <c r="D111" s="309"/>
      <c r="E111" s="314"/>
      <c r="F111" s="313"/>
      <c r="G111" s="320"/>
      <c r="H111" s="321"/>
      <c r="I111" s="309"/>
      <c r="J111" s="321"/>
      <c r="K111" s="323"/>
      <c r="L111" s="324"/>
      <c r="M111" s="323"/>
      <c r="N111" s="309"/>
      <c r="O111" s="309"/>
      <c r="P111" s="311"/>
      <c r="Q111" s="309"/>
      <c r="R111" s="309"/>
      <c r="S111" s="309"/>
      <c r="T111" s="317"/>
      <c r="U111" s="309"/>
      <c r="V111" s="326"/>
      <c r="W111" s="327"/>
      <c r="X111" s="327"/>
      <c r="Y111" s="327"/>
      <c r="Z111" s="319"/>
      <c r="AA111" s="339"/>
      <c r="AB111" s="339"/>
      <c r="AC111" s="336"/>
      <c r="AD111" s="336"/>
      <c r="AE111" s="336"/>
      <c r="AF111" s="336"/>
      <c r="AG111" s="345"/>
      <c r="AH111" s="339"/>
      <c r="AI111" s="339"/>
      <c r="AJ111" s="339"/>
      <c r="AK111" s="339"/>
      <c r="AL111" s="319"/>
      <c r="AM111" s="319"/>
      <c r="AN111" s="319"/>
      <c r="AO111" s="319"/>
      <c r="AP111" s="319"/>
      <c r="AQ111" s="319"/>
      <c r="AR111" s="319"/>
      <c r="AS111" s="319"/>
      <c r="AT111" s="319"/>
      <c r="AU111" s="319"/>
      <c r="AV111" s="319"/>
      <c r="AW111" s="337"/>
      <c r="AX111" s="348"/>
    </row>
    <row r="112" s="236" customFormat="1" ht="24" customHeight="1" spans="1:50">
      <c r="A112" s="309"/>
      <c r="B112" s="309"/>
      <c r="C112" s="309"/>
      <c r="D112" s="309"/>
      <c r="E112" s="313"/>
      <c r="F112" s="313"/>
      <c r="G112" s="320"/>
      <c r="H112" s="321"/>
      <c r="I112" s="309"/>
      <c r="J112" s="321"/>
      <c r="K112" s="323"/>
      <c r="L112" s="324"/>
      <c r="M112" s="323"/>
      <c r="N112" s="309"/>
      <c r="O112" s="309"/>
      <c r="P112" s="311"/>
      <c r="Q112" s="309"/>
      <c r="R112" s="309"/>
      <c r="S112" s="309"/>
      <c r="T112" s="317"/>
      <c r="U112" s="309"/>
      <c r="V112" s="326"/>
      <c r="W112" s="327"/>
      <c r="X112" s="327"/>
      <c r="Y112" s="327"/>
      <c r="Z112" s="319"/>
      <c r="AA112" s="339"/>
      <c r="AB112" s="339"/>
      <c r="AC112" s="336"/>
      <c r="AD112" s="336"/>
      <c r="AE112" s="336"/>
      <c r="AF112" s="336"/>
      <c r="AG112" s="345"/>
      <c r="AH112" s="339"/>
      <c r="AI112" s="339"/>
      <c r="AJ112" s="339"/>
      <c r="AK112" s="339"/>
      <c r="AL112" s="319"/>
      <c r="AM112" s="319"/>
      <c r="AN112" s="319"/>
      <c r="AO112" s="319"/>
      <c r="AP112" s="319"/>
      <c r="AQ112" s="319"/>
      <c r="AR112" s="319"/>
      <c r="AS112" s="319"/>
      <c r="AT112" s="319"/>
      <c r="AU112" s="319"/>
      <c r="AV112" s="319"/>
      <c r="AW112" s="337"/>
      <c r="AX112" s="348"/>
    </row>
    <row r="113" s="236" customFormat="1" ht="24" customHeight="1" spans="1:50">
      <c r="A113" s="309"/>
      <c r="B113" s="309"/>
      <c r="C113" s="309"/>
      <c r="D113" s="309"/>
      <c r="E113" s="313"/>
      <c r="F113" s="313"/>
      <c r="G113" s="320"/>
      <c r="H113" s="321"/>
      <c r="I113" s="309"/>
      <c r="J113" s="321"/>
      <c r="K113" s="323"/>
      <c r="L113" s="324"/>
      <c r="M113" s="323"/>
      <c r="N113" s="309"/>
      <c r="O113" s="309"/>
      <c r="P113" s="311"/>
      <c r="Q113" s="309"/>
      <c r="R113" s="309"/>
      <c r="S113" s="309"/>
      <c r="T113" s="317"/>
      <c r="U113" s="309"/>
      <c r="V113" s="326"/>
      <c r="W113" s="327"/>
      <c r="X113" s="327"/>
      <c r="Y113" s="327"/>
      <c r="Z113" s="319"/>
      <c r="AA113" s="339"/>
      <c r="AB113" s="339"/>
      <c r="AC113" s="336"/>
      <c r="AD113" s="336"/>
      <c r="AE113" s="336"/>
      <c r="AF113" s="336"/>
      <c r="AG113" s="345"/>
      <c r="AH113" s="339"/>
      <c r="AI113" s="339"/>
      <c r="AJ113" s="339"/>
      <c r="AK113" s="33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37"/>
      <c r="AX113" s="348"/>
    </row>
    <row r="114" ht="24" customHeight="1" spans="1:50">
      <c r="A114" s="309"/>
      <c r="B114" s="309"/>
      <c r="C114" s="312"/>
      <c r="D114" s="312"/>
      <c r="E114" s="313"/>
      <c r="F114" s="310"/>
      <c r="G114" s="311"/>
      <c r="H114" s="311"/>
      <c r="I114" s="309"/>
      <c r="J114" s="322"/>
      <c r="K114" s="323"/>
      <c r="L114" s="324"/>
      <c r="M114" s="323"/>
      <c r="N114" s="309"/>
      <c r="O114" s="309"/>
      <c r="P114" s="311"/>
      <c r="Q114" s="309"/>
      <c r="R114" s="309"/>
      <c r="S114" s="309"/>
      <c r="T114" s="317"/>
      <c r="U114" s="309"/>
      <c r="V114" s="326"/>
      <c r="W114" s="327"/>
      <c r="X114" s="327"/>
      <c r="Y114" s="327"/>
      <c r="Z114" s="309"/>
      <c r="AA114" s="340"/>
      <c r="AB114" s="340"/>
      <c r="AC114" s="341"/>
      <c r="AD114" s="341"/>
      <c r="AE114" s="341"/>
      <c r="AF114" s="341"/>
      <c r="AG114" s="346"/>
      <c r="AH114" s="340"/>
      <c r="AI114" s="340"/>
      <c r="AJ114" s="340"/>
      <c r="AK114" s="340"/>
      <c r="AL114" s="309"/>
      <c r="AM114" s="309"/>
      <c r="AN114" s="309"/>
      <c r="AO114" s="309"/>
      <c r="AP114" s="309"/>
      <c r="AQ114" s="309"/>
      <c r="AR114" s="309"/>
      <c r="AS114" s="309"/>
      <c r="AT114" s="309"/>
      <c r="AU114" s="309"/>
      <c r="AV114" s="309"/>
      <c r="AW114" s="337"/>
      <c r="AX114" s="322"/>
    </row>
    <row r="115" ht="24" customHeight="1" spans="1:50">
      <c r="A115" s="309"/>
      <c r="B115" s="309"/>
      <c r="C115" s="312"/>
      <c r="D115" s="312"/>
      <c r="E115" s="310"/>
      <c r="F115" s="310"/>
      <c r="G115" s="311"/>
      <c r="H115" s="311"/>
      <c r="I115" s="309"/>
      <c r="J115" s="322"/>
      <c r="K115" s="323"/>
      <c r="L115" s="324"/>
      <c r="M115" s="323"/>
      <c r="N115" s="309"/>
      <c r="O115" s="309"/>
      <c r="P115" s="311"/>
      <c r="Q115" s="309"/>
      <c r="R115" s="309"/>
      <c r="S115" s="309"/>
      <c r="T115" s="317"/>
      <c r="U115" s="309"/>
      <c r="V115" s="326"/>
      <c r="W115" s="327"/>
      <c r="X115" s="327"/>
      <c r="Y115" s="327"/>
      <c r="Z115" s="342"/>
      <c r="AA115" s="343"/>
      <c r="AB115" s="343"/>
      <c r="AC115" s="344"/>
      <c r="AD115" s="344"/>
      <c r="AE115" s="344"/>
      <c r="AF115" s="344"/>
      <c r="AG115" s="347"/>
      <c r="AH115" s="343"/>
      <c r="AI115" s="343"/>
      <c r="AJ115" s="343"/>
      <c r="AK115" s="343"/>
      <c r="AL115" s="342"/>
      <c r="AM115" s="342"/>
      <c r="AN115" s="342"/>
      <c r="AO115" s="342"/>
      <c r="AP115" s="342"/>
      <c r="AQ115" s="342"/>
      <c r="AR115" s="342"/>
      <c r="AS115" s="342"/>
      <c r="AT115" s="342"/>
      <c r="AU115" s="342"/>
      <c r="AV115" s="342"/>
      <c r="AW115" s="337"/>
      <c r="AX115" s="322"/>
    </row>
    <row r="116" ht="24" customHeight="1" spans="1:50">
      <c r="A116" s="309"/>
      <c r="B116" s="309"/>
      <c r="C116" s="312"/>
      <c r="D116" s="312"/>
      <c r="E116" s="317"/>
      <c r="F116" s="310"/>
      <c r="G116" s="311"/>
      <c r="H116" s="311"/>
      <c r="I116" s="309"/>
      <c r="J116" s="322"/>
      <c r="K116" s="323"/>
      <c r="L116" s="324"/>
      <c r="M116" s="323"/>
      <c r="N116" s="309"/>
      <c r="O116" s="309"/>
      <c r="P116" s="311"/>
      <c r="Q116" s="309"/>
      <c r="R116" s="309"/>
      <c r="S116" s="309"/>
      <c r="T116" s="317"/>
      <c r="U116" s="309"/>
      <c r="V116" s="326"/>
      <c r="W116" s="327"/>
      <c r="X116" s="327"/>
      <c r="Y116" s="327"/>
      <c r="Z116" s="342"/>
      <c r="AA116" s="343"/>
      <c r="AB116" s="343"/>
      <c r="AC116" s="344"/>
      <c r="AD116" s="344"/>
      <c r="AE116" s="344"/>
      <c r="AF116" s="344"/>
      <c r="AG116" s="347"/>
      <c r="AH116" s="343"/>
      <c r="AI116" s="343"/>
      <c r="AJ116" s="343"/>
      <c r="AK116" s="343"/>
      <c r="AL116" s="342"/>
      <c r="AM116" s="342"/>
      <c r="AN116" s="342"/>
      <c r="AO116" s="342"/>
      <c r="AP116" s="342"/>
      <c r="AQ116" s="342"/>
      <c r="AR116" s="342"/>
      <c r="AS116" s="342"/>
      <c r="AT116" s="342"/>
      <c r="AU116" s="342"/>
      <c r="AV116" s="342"/>
      <c r="AW116" s="337"/>
      <c r="AX116" s="322"/>
    </row>
    <row r="117" ht="24" customHeight="1" spans="1:50">
      <c r="A117" s="309"/>
      <c r="B117" s="309"/>
      <c r="C117" s="312"/>
      <c r="D117" s="312"/>
      <c r="E117" s="317"/>
      <c r="F117" s="310"/>
      <c r="G117" s="311"/>
      <c r="H117" s="311"/>
      <c r="I117" s="309"/>
      <c r="J117" s="322"/>
      <c r="K117" s="323"/>
      <c r="L117" s="324"/>
      <c r="M117" s="323"/>
      <c r="N117" s="309"/>
      <c r="O117" s="309"/>
      <c r="P117" s="311"/>
      <c r="Q117" s="309"/>
      <c r="R117" s="309"/>
      <c r="S117" s="309"/>
      <c r="T117" s="317"/>
      <c r="U117" s="309"/>
      <c r="V117" s="326"/>
      <c r="W117" s="327"/>
      <c r="X117" s="327"/>
      <c r="Y117" s="327"/>
      <c r="Z117" s="342"/>
      <c r="AA117" s="343"/>
      <c r="AB117" s="343"/>
      <c r="AC117" s="344"/>
      <c r="AD117" s="344"/>
      <c r="AE117" s="344"/>
      <c r="AF117" s="344"/>
      <c r="AG117" s="347"/>
      <c r="AH117" s="343"/>
      <c r="AI117" s="343"/>
      <c r="AJ117" s="343"/>
      <c r="AK117" s="343"/>
      <c r="AL117" s="342"/>
      <c r="AM117" s="342"/>
      <c r="AN117" s="342"/>
      <c r="AO117" s="342"/>
      <c r="AP117" s="342"/>
      <c r="AQ117" s="342"/>
      <c r="AR117" s="342"/>
      <c r="AS117" s="342"/>
      <c r="AT117" s="342"/>
      <c r="AU117" s="342"/>
      <c r="AV117" s="342"/>
      <c r="AW117" s="337"/>
      <c r="AX117" s="322"/>
    </row>
    <row r="118" ht="24" customHeight="1" spans="1:50">
      <c r="A118" s="309"/>
      <c r="B118" s="309"/>
      <c r="C118" s="312"/>
      <c r="D118" s="312"/>
      <c r="E118" s="317"/>
      <c r="F118" s="310"/>
      <c r="G118" s="311"/>
      <c r="H118" s="311"/>
      <c r="I118" s="309"/>
      <c r="J118" s="322"/>
      <c r="K118" s="323"/>
      <c r="L118" s="324"/>
      <c r="M118" s="323"/>
      <c r="N118" s="309"/>
      <c r="O118" s="309"/>
      <c r="P118" s="311"/>
      <c r="Q118" s="309"/>
      <c r="R118" s="309"/>
      <c r="S118" s="309"/>
      <c r="T118" s="317"/>
      <c r="U118" s="309"/>
      <c r="V118" s="326"/>
      <c r="W118" s="327"/>
      <c r="X118" s="327"/>
      <c r="Y118" s="327"/>
      <c r="Z118" s="342"/>
      <c r="AA118" s="343"/>
      <c r="AB118" s="343"/>
      <c r="AC118" s="344"/>
      <c r="AD118" s="344"/>
      <c r="AE118" s="344"/>
      <c r="AF118" s="344"/>
      <c r="AG118" s="347"/>
      <c r="AH118" s="343"/>
      <c r="AI118" s="343"/>
      <c r="AJ118" s="343"/>
      <c r="AK118" s="343"/>
      <c r="AL118" s="342"/>
      <c r="AM118" s="342"/>
      <c r="AN118" s="342"/>
      <c r="AO118" s="342"/>
      <c r="AP118" s="342"/>
      <c r="AQ118" s="342"/>
      <c r="AR118" s="342"/>
      <c r="AS118" s="342"/>
      <c r="AT118" s="342"/>
      <c r="AU118" s="342"/>
      <c r="AV118" s="342"/>
      <c r="AW118" s="337"/>
      <c r="AX118" s="322"/>
    </row>
    <row r="119" ht="24" customHeight="1" spans="1:50">
      <c r="A119" s="309"/>
      <c r="B119" s="309"/>
      <c r="C119" s="312"/>
      <c r="D119" s="312"/>
      <c r="E119" s="317"/>
      <c r="F119" s="310"/>
      <c r="G119" s="311"/>
      <c r="H119" s="311"/>
      <c r="I119" s="309"/>
      <c r="J119" s="322"/>
      <c r="K119" s="323"/>
      <c r="L119" s="324"/>
      <c r="M119" s="323"/>
      <c r="N119" s="309"/>
      <c r="O119" s="309"/>
      <c r="P119" s="311"/>
      <c r="Q119" s="309"/>
      <c r="R119" s="309"/>
      <c r="S119" s="309"/>
      <c r="T119" s="317"/>
      <c r="U119" s="309"/>
      <c r="V119" s="326"/>
      <c r="W119" s="327"/>
      <c r="X119" s="327"/>
      <c r="Y119" s="327"/>
      <c r="Z119" s="342"/>
      <c r="AA119" s="343"/>
      <c r="AB119" s="343"/>
      <c r="AC119" s="344"/>
      <c r="AD119" s="344"/>
      <c r="AE119" s="344"/>
      <c r="AF119" s="344"/>
      <c r="AG119" s="347"/>
      <c r="AH119" s="343"/>
      <c r="AI119" s="343"/>
      <c r="AJ119" s="343"/>
      <c r="AK119" s="343"/>
      <c r="AL119" s="342"/>
      <c r="AM119" s="342"/>
      <c r="AN119" s="342"/>
      <c r="AO119" s="342"/>
      <c r="AP119" s="342"/>
      <c r="AQ119" s="342"/>
      <c r="AR119" s="342"/>
      <c r="AS119" s="342"/>
      <c r="AT119" s="342"/>
      <c r="AU119" s="342"/>
      <c r="AV119" s="342"/>
      <c r="AW119" s="337"/>
      <c r="AX119" s="322"/>
    </row>
    <row r="120" ht="24" customHeight="1" spans="1:50">
      <c r="A120" s="309"/>
      <c r="B120" s="309"/>
      <c r="C120" s="312"/>
      <c r="D120" s="312"/>
      <c r="E120" s="317"/>
      <c r="F120" s="310"/>
      <c r="G120" s="311"/>
      <c r="H120" s="311"/>
      <c r="I120" s="309"/>
      <c r="J120" s="322"/>
      <c r="K120" s="323"/>
      <c r="L120" s="324"/>
      <c r="M120" s="323"/>
      <c r="N120" s="309"/>
      <c r="O120" s="309"/>
      <c r="P120" s="311"/>
      <c r="Q120" s="309"/>
      <c r="R120" s="309"/>
      <c r="S120" s="309"/>
      <c r="T120" s="317"/>
      <c r="U120" s="309"/>
      <c r="V120" s="326"/>
      <c r="W120" s="327"/>
      <c r="X120" s="327"/>
      <c r="Y120" s="327"/>
      <c r="Z120" s="342"/>
      <c r="AA120" s="343"/>
      <c r="AB120" s="343"/>
      <c r="AC120" s="344"/>
      <c r="AD120" s="344"/>
      <c r="AE120" s="344"/>
      <c r="AF120" s="344"/>
      <c r="AG120" s="347"/>
      <c r="AH120" s="343"/>
      <c r="AI120" s="343"/>
      <c r="AJ120" s="343"/>
      <c r="AK120" s="343"/>
      <c r="AL120" s="342"/>
      <c r="AM120" s="342"/>
      <c r="AN120" s="342"/>
      <c r="AO120" s="342"/>
      <c r="AP120" s="342"/>
      <c r="AQ120" s="342"/>
      <c r="AR120" s="342"/>
      <c r="AS120" s="342"/>
      <c r="AT120" s="342"/>
      <c r="AU120" s="342"/>
      <c r="AV120" s="342"/>
      <c r="AW120" s="337"/>
      <c r="AX120" s="322"/>
    </row>
    <row r="121" s="236" customFormat="1" ht="24" customHeight="1" spans="1:50">
      <c r="A121" s="309"/>
      <c r="B121" s="309"/>
      <c r="C121" s="312"/>
      <c r="D121" s="312"/>
      <c r="E121" s="317"/>
      <c r="F121" s="310"/>
      <c r="G121" s="311"/>
      <c r="H121" s="311"/>
      <c r="I121" s="309"/>
      <c r="J121" s="322"/>
      <c r="K121" s="323"/>
      <c r="L121" s="324"/>
      <c r="M121" s="323"/>
      <c r="N121" s="309"/>
      <c r="O121" s="309"/>
      <c r="P121" s="311"/>
      <c r="Q121" s="332"/>
      <c r="R121" s="332"/>
      <c r="S121" s="309"/>
      <c r="T121" s="317"/>
      <c r="U121" s="309"/>
      <c r="V121" s="326"/>
      <c r="W121" s="327"/>
      <c r="X121" s="327"/>
      <c r="Y121" s="327"/>
      <c r="Z121" s="309"/>
      <c r="AA121" s="340"/>
      <c r="AB121" s="340"/>
      <c r="AC121" s="341"/>
      <c r="AD121" s="341"/>
      <c r="AE121" s="341"/>
      <c r="AF121" s="341"/>
      <c r="AG121" s="346"/>
      <c r="AH121" s="340"/>
      <c r="AI121" s="340"/>
      <c r="AJ121" s="340"/>
      <c r="AK121" s="340"/>
      <c r="AL121" s="309"/>
      <c r="AM121" s="309"/>
      <c r="AN121" s="309"/>
      <c r="AO121" s="309"/>
      <c r="AP121" s="309"/>
      <c r="AQ121" s="309"/>
      <c r="AR121" s="309"/>
      <c r="AS121" s="309"/>
      <c r="AT121" s="309"/>
      <c r="AU121" s="309"/>
      <c r="AV121" s="309"/>
      <c r="AW121" s="337"/>
      <c r="AX121" s="322"/>
    </row>
    <row r="122" s="236" customFormat="1" ht="24" customHeight="1" spans="1:50">
      <c r="A122" s="309"/>
      <c r="B122" s="309"/>
      <c r="C122" s="312"/>
      <c r="D122" s="312"/>
      <c r="E122" s="317"/>
      <c r="F122" s="310"/>
      <c r="G122" s="311"/>
      <c r="H122" s="311"/>
      <c r="I122" s="309"/>
      <c r="J122" s="322"/>
      <c r="K122" s="323"/>
      <c r="L122" s="324"/>
      <c r="M122" s="323"/>
      <c r="N122" s="309"/>
      <c r="O122" s="309"/>
      <c r="P122" s="311"/>
      <c r="Q122" s="332"/>
      <c r="R122" s="332"/>
      <c r="S122" s="309"/>
      <c r="T122" s="317"/>
      <c r="U122" s="309"/>
      <c r="V122" s="326"/>
      <c r="W122" s="327"/>
      <c r="X122" s="327"/>
      <c r="Y122" s="327"/>
      <c r="Z122" s="309"/>
      <c r="AA122" s="340"/>
      <c r="AB122" s="340"/>
      <c r="AC122" s="341"/>
      <c r="AD122" s="341"/>
      <c r="AE122" s="341"/>
      <c r="AF122" s="341"/>
      <c r="AG122" s="346"/>
      <c r="AH122" s="340"/>
      <c r="AI122" s="340"/>
      <c r="AJ122" s="340"/>
      <c r="AK122" s="340"/>
      <c r="AL122" s="309"/>
      <c r="AM122" s="309"/>
      <c r="AN122" s="309"/>
      <c r="AO122" s="309"/>
      <c r="AP122" s="309"/>
      <c r="AQ122" s="309"/>
      <c r="AR122" s="309"/>
      <c r="AS122" s="309"/>
      <c r="AT122" s="309"/>
      <c r="AU122" s="309"/>
      <c r="AV122" s="309"/>
      <c r="AW122" s="337"/>
      <c r="AX122" s="322"/>
    </row>
    <row r="123" s="236" customFormat="1" ht="24" customHeight="1" spans="1:50">
      <c r="A123" s="309"/>
      <c r="B123" s="309"/>
      <c r="C123" s="312"/>
      <c r="D123" s="312"/>
      <c r="E123" s="317"/>
      <c r="F123" s="310"/>
      <c r="G123" s="311"/>
      <c r="H123" s="311"/>
      <c r="I123" s="309"/>
      <c r="J123" s="322"/>
      <c r="K123" s="323"/>
      <c r="L123" s="324"/>
      <c r="M123" s="323"/>
      <c r="N123" s="309"/>
      <c r="O123" s="309"/>
      <c r="P123" s="311"/>
      <c r="Q123" s="309"/>
      <c r="R123" s="309"/>
      <c r="S123" s="309"/>
      <c r="T123" s="317"/>
      <c r="U123" s="309"/>
      <c r="V123" s="326"/>
      <c r="W123" s="327"/>
      <c r="X123" s="327"/>
      <c r="Y123" s="327"/>
      <c r="Z123" s="309"/>
      <c r="AA123" s="340"/>
      <c r="AB123" s="340"/>
      <c r="AC123" s="341"/>
      <c r="AD123" s="341"/>
      <c r="AE123" s="341"/>
      <c r="AF123" s="341"/>
      <c r="AG123" s="346"/>
      <c r="AH123" s="340"/>
      <c r="AI123" s="340"/>
      <c r="AJ123" s="340"/>
      <c r="AK123" s="340"/>
      <c r="AL123" s="309"/>
      <c r="AM123" s="309"/>
      <c r="AN123" s="309"/>
      <c r="AO123" s="309"/>
      <c r="AP123" s="309"/>
      <c r="AQ123" s="309"/>
      <c r="AR123" s="309"/>
      <c r="AS123" s="309"/>
      <c r="AT123" s="309"/>
      <c r="AU123" s="309"/>
      <c r="AV123" s="309"/>
      <c r="AW123" s="337"/>
      <c r="AX123" s="322"/>
    </row>
    <row r="124" s="236" customFormat="1" ht="24" customHeight="1" spans="1:50">
      <c r="A124" s="309"/>
      <c r="B124" s="309"/>
      <c r="C124" s="312"/>
      <c r="D124" s="312"/>
      <c r="E124" s="317"/>
      <c r="F124" s="310"/>
      <c r="G124" s="311"/>
      <c r="H124" s="311"/>
      <c r="I124" s="309"/>
      <c r="J124" s="322"/>
      <c r="K124" s="323"/>
      <c r="L124" s="324"/>
      <c r="M124" s="323"/>
      <c r="N124" s="309"/>
      <c r="O124" s="309"/>
      <c r="P124" s="311"/>
      <c r="Q124" s="332"/>
      <c r="R124" s="332"/>
      <c r="S124" s="309"/>
      <c r="T124" s="317"/>
      <c r="U124" s="309"/>
      <c r="V124" s="326"/>
      <c r="W124" s="327"/>
      <c r="X124" s="327"/>
      <c r="Y124" s="327"/>
      <c r="Z124" s="309"/>
      <c r="AA124" s="340"/>
      <c r="AB124" s="340"/>
      <c r="AC124" s="341"/>
      <c r="AD124" s="341"/>
      <c r="AE124" s="341"/>
      <c r="AF124" s="341"/>
      <c r="AG124" s="346"/>
      <c r="AH124" s="340"/>
      <c r="AI124" s="340"/>
      <c r="AJ124" s="340"/>
      <c r="AK124" s="340"/>
      <c r="AL124" s="309"/>
      <c r="AM124" s="309"/>
      <c r="AN124" s="309"/>
      <c r="AO124" s="309"/>
      <c r="AP124" s="309"/>
      <c r="AQ124" s="309"/>
      <c r="AR124" s="309"/>
      <c r="AS124" s="309"/>
      <c r="AT124" s="309"/>
      <c r="AU124" s="309"/>
      <c r="AV124" s="309"/>
      <c r="AW124" s="337"/>
      <c r="AX124" s="322"/>
    </row>
    <row r="125" s="236" customFormat="1" ht="24" customHeight="1" spans="1:50">
      <c r="A125" s="309"/>
      <c r="B125" s="309"/>
      <c r="C125" s="312"/>
      <c r="D125" s="312"/>
      <c r="E125" s="317"/>
      <c r="F125" s="310"/>
      <c r="G125" s="311"/>
      <c r="H125" s="311"/>
      <c r="I125" s="309"/>
      <c r="J125" s="322"/>
      <c r="K125" s="323"/>
      <c r="L125" s="324"/>
      <c r="M125" s="323"/>
      <c r="N125" s="309"/>
      <c r="O125" s="309"/>
      <c r="P125" s="311"/>
      <c r="Q125" s="332"/>
      <c r="R125" s="332"/>
      <c r="S125" s="309"/>
      <c r="T125" s="317"/>
      <c r="U125" s="309"/>
      <c r="V125" s="326"/>
      <c r="W125" s="327"/>
      <c r="X125" s="327"/>
      <c r="Y125" s="327"/>
      <c r="Z125" s="309"/>
      <c r="AA125" s="340"/>
      <c r="AB125" s="340"/>
      <c r="AC125" s="341"/>
      <c r="AD125" s="341"/>
      <c r="AE125" s="341"/>
      <c r="AF125" s="341"/>
      <c r="AG125" s="346"/>
      <c r="AH125" s="340"/>
      <c r="AI125" s="340"/>
      <c r="AJ125" s="340"/>
      <c r="AK125" s="340"/>
      <c r="AL125" s="309"/>
      <c r="AM125" s="309"/>
      <c r="AN125" s="309"/>
      <c r="AO125" s="309"/>
      <c r="AP125" s="309"/>
      <c r="AQ125" s="309"/>
      <c r="AR125" s="309"/>
      <c r="AS125" s="309"/>
      <c r="AT125" s="309"/>
      <c r="AU125" s="309"/>
      <c r="AV125" s="309"/>
      <c r="AW125" s="337"/>
      <c r="AX125" s="322"/>
    </row>
    <row r="126" s="236" customFormat="1" ht="24" customHeight="1" spans="1:50">
      <c r="A126" s="309"/>
      <c r="B126" s="309"/>
      <c r="C126" s="312"/>
      <c r="D126" s="312"/>
      <c r="E126" s="317"/>
      <c r="F126" s="310"/>
      <c r="G126" s="311"/>
      <c r="H126" s="311"/>
      <c r="I126" s="309"/>
      <c r="J126" s="322"/>
      <c r="K126" s="323"/>
      <c r="L126" s="324"/>
      <c r="M126" s="323"/>
      <c r="N126" s="309"/>
      <c r="O126" s="309"/>
      <c r="P126" s="311"/>
      <c r="Q126" s="332"/>
      <c r="R126" s="332"/>
      <c r="S126" s="309"/>
      <c r="T126" s="317"/>
      <c r="U126" s="309"/>
      <c r="V126" s="326"/>
      <c r="W126" s="327"/>
      <c r="X126" s="327"/>
      <c r="Y126" s="327"/>
      <c r="Z126" s="309"/>
      <c r="AA126" s="340"/>
      <c r="AB126" s="340"/>
      <c r="AC126" s="341"/>
      <c r="AD126" s="341"/>
      <c r="AE126" s="341"/>
      <c r="AF126" s="341"/>
      <c r="AG126" s="346"/>
      <c r="AH126" s="340"/>
      <c r="AI126" s="340"/>
      <c r="AJ126" s="340"/>
      <c r="AK126" s="340"/>
      <c r="AL126" s="309"/>
      <c r="AM126" s="309"/>
      <c r="AN126" s="309"/>
      <c r="AO126" s="309"/>
      <c r="AP126" s="309"/>
      <c r="AQ126" s="309"/>
      <c r="AR126" s="309"/>
      <c r="AS126" s="309"/>
      <c r="AT126" s="309"/>
      <c r="AU126" s="309"/>
      <c r="AV126" s="309"/>
      <c r="AW126" s="337"/>
      <c r="AX126" s="322"/>
    </row>
    <row r="127" s="236" customFormat="1" ht="24" customHeight="1" spans="1:50">
      <c r="A127" s="309"/>
      <c r="B127" s="311"/>
      <c r="C127" s="311"/>
      <c r="D127" s="311"/>
      <c r="E127" s="317"/>
      <c r="F127" s="316"/>
      <c r="G127" s="312"/>
      <c r="H127" s="311"/>
      <c r="I127" s="309"/>
      <c r="J127" s="321"/>
      <c r="K127" s="323"/>
      <c r="L127" s="324"/>
      <c r="M127" s="323"/>
      <c r="N127" s="322"/>
      <c r="O127" s="322"/>
      <c r="P127" s="311"/>
      <c r="Q127" s="321"/>
      <c r="R127" s="321"/>
      <c r="S127" s="311"/>
      <c r="T127" s="310"/>
      <c r="U127" s="311"/>
      <c r="V127" s="333"/>
      <c r="W127" s="334"/>
      <c r="X127" s="334"/>
      <c r="Y127" s="334"/>
      <c r="Z127" s="309"/>
      <c r="AA127" s="340"/>
      <c r="AB127" s="340"/>
      <c r="AC127" s="341"/>
      <c r="AD127" s="341"/>
      <c r="AE127" s="341"/>
      <c r="AF127" s="341"/>
      <c r="AG127" s="346"/>
      <c r="AH127" s="340"/>
      <c r="AI127" s="340"/>
      <c r="AJ127" s="340"/>
      <c r="AK127" s="340"/>
      <c r="AL127" s="309"/>
      <c r="AM127" s="309"/>
      <c r="AN127" s="309"/>
      <c r="AO127" s="309"/>
      <c r="AP127" s="309"/>
      <c r="AQ127" s="309"/>
      <c r="AR127" s="309"/>
      <c r="AS127" s="309"/>
      <c r="AT127" s="309"/>
      <c r="AU127" s="309"/>
      <c r="AV127" s="309"/>
      <c r="AW127" s="337"/>
      <c r="AX127" s="321"/>
    </row>
    <row r="128" s="236" customFormat="1" ht="24" customHeight="1" spans="1:50">
      <c r="A128" s="309"/>
      <c r="B128" s="311"/>
      <c r="C128" s="311"/>
      <c r="D128" s="311"/>
      <c r="E128" s="310"/>
      <c r="F128" s="313"/>
      <c r="G128" s="312"/>
      <c r="H128" s="311"/>
      <c r="I128" s="309"/>
      <c r="J128" s="318"/>
      <c r="K128" s="323"/>
      <c r="L128" s="324"/>
      <c r="M128" s="323"/>
      <c r="N128" s="322"/>
      <c r="O128" s="322"/>
      <c r="P128" s="311"/>
      <c r="Q128" s="321"/>
      <c r="R128" s="321"/>
      <c r="S128" s="311"/>
      <c r="T128" s="310"/>
      <c r="U128" s="311"/>
      <c r="V128" s="333"/>
      <c r="W128" s="334"/>
      <c r="X128" s="334"/>
      <c r="Y128" s="334"/>
      <c r="Z128" s="309"/>
      <c r="AA128" s="340"/>
      <c r="AB128" s="340"/>
      <c r="AC128" s="341"/>
      <c r="AD128" s="341"/>
      <c r="AE128" s="341"/>
      <c r="AF128" s="341"/>
      <c r="AG128" s="346"/>
      <c r="AH128" s="340"/>
      <c r="AI128" s="340"/>
      <c r="AJ128" s="340"/>
      <c r="AK128" s="340"/>
      <c r="AL128" s="309"/>
      <c r="AM128" s="309"/>
      <c r="AN128" s="309"/>
      <c r="AO128" s="309"/>
      <c r="AP128" s="309"/>
      <c r="AQ128" s="309"/>
      <c r="AR128" s="309"/>
      <c r="AS128" s="309"/>
      <c r="AT128" s="309"/>
      <c r="AU128" s="309"/>
      <c r="AV128" s="309"/>
      <c r="AW128" s="337"/>
      <c r="AX128" s="321"/>
    </row>
    <row r="129" s="236" customFormat="1" ht="24" customHeight="1" spans="1:50">
      <c r="A129" s="309"/>
      <c r="B129" s="311"/>
      <c r="C129" s="311"/>
      <c r="D129" s="311"/>
      <c r="E129" s="313"/>
      <c r="F129" s="313"/>
      <c r="G129" s="312"/>
      <c r="H129" s="319"/>
      <c r="I129" s="309"/>
      <c r="J129" s="325"/>
      <c r="K129" s="323"/>
      <c r="L129" s="324"/>
      <c r="M129" s="323"/>
      <c r="N129" s="322"/>
      <c r="O129" s="322"/>
      <c r="P129" s="311"/>
      <c r="Q129" s="321"/>
      <c r="R129" s="321"/>
      <c r="S129" s="311"/>
      <c r="T129" s="310"/>
      <c r="U129" s="311"/>
      <c r="V129" s="333"/>
      <c r="W129" s="334"/>
      <c r="X129" s="334"/>
      <c r="Y129" s="334"/>
      <c r="Z129" s="309"/>
      <c r="AA129" s="340"/>
      <c r="AB129" s="340"/>
      <c r="AC129" s="341"/>
      <c r="AD129" s="341"/>
      <c r="AE129" s="341"/>
      <c r="AF129" s="341"/>
      <c r="AG129" s="346"/>
      <c r="AH129" s="340"/>
      <c r="AI129" s="340"/>
      <c r="AJ129" s="340"/>
      <c r="AK129" s="340"/>
      <c r="AL129" s="309"/>
      <c r="AM129" s="309"/>
      <c r="AN129" s="309"/>
      <c r="AO129" s="309"/>
      <c r="AP129" s="309"/>
      <c r="AQ129" s="309"/>
      <c r="AR129" s="309"/>
      <c r="AS129" s="309"/>
      <c r="AT129" s="309"/>
      <c r="AU129" s="309"/>
      <c r="AV129" s="309"/>
      <c r="AW129" s="337"/>
      <c r="AX129" s="321"/>
    </row>
    <row r="130" s="236" customFormat="1" ht="24" customHeight="1" spans="1:50">
      <c r="A130" s="309"/>
      <c r="B130" s="311"/>
      <c r="C130" s="311"/>
      <c r="D130" s="311"/>
      <c r="E130" s="310"/>
      <c r="F130" s="313"/>
      <c r="G130" s="311"/>
      <c r="H130" s="319"/>
      <c r="I130" s="309"/>
      <c r="J130" s="322"/>
      <c r="K130" s="323"/>
      <c r="L130" s="324"/>
      <c r="M130" s="323"/>
      <c r="N130" s="322"/>
      <c r="O130" s="322"/>
      <c r="P130" s="311"/>
      <c r="Q130" s="321"/>
      <c r="R130" s="321"/>
      <c r="S130" s="311"/>
      <c r="T130" s="310"/>
      <c r="U130" s="311"/>
      <c r="V130" s="333"/>
      <c r="W130" s="334"/>
      <c r="X130" s="334"/>
      <c r="Y130" s="334"/>
      <c r="Z130" s="309"/>
      <c r="AA130" s="340"/>
      <c r="AB130" s="340"/>
      <c r="AC130" s="341"/>
      <c r="AD130" s="341"/>
      <c r="AE130" s="341"/>
      <c r="AF130" s="341"/>
      <c r="AG130" s="346"/>
      <c r="AH130" s="340"/>
      <c r="AI130" s="340"/>
      <c r="AJ130" s="340"/>
      <c r="AK130" s="340"/>
      <c r="AL130" s="309"/>
      <c r="AM130" s="309"/>
      <c r="AN130" s="309"/>
      <c r="AO130" s="309"/>
      <c r="AP130" s="309"/>
      <c r="AQ130" s="309"/>
      <c r="AR130" s="309"/>
      <c r="AS130" s="309"/>
      <c r="AT130" s="309"/>
      <c r="AU130" s="309"/>
      <c r="AV130" s="309"/>
      <c r="AW130" s="337"/>
      <c r="AX130" s="321"/>
    </row>
    <row r="131" s="236" customFormat="1" ht="24" customHeight="1" spans="1:50">
      <c r="A131" s="309"/>
      <c r="B131" s="311"/>
      <c r="C131" s="311"/>
      <c r="D131" s="311"/>
      <c r="E131" s="310"/>
      <c r="F131" s="310"/>
      <c r="G131" s="311"/>
      <c r="H131" s="311"/>
      <c r="I131" s="309"/>
      <c r="J131" s="321"/>
      <c r="K131" s="323"/>
      <c r="L131" s="324"/>
      <c r="M131" s="323"/>
      <c r="N131" s="322"/>
      <c r="O131" s="322"/>
      <c r="P131" s="311"/>
      <c r="Q131" s="321"/>
      <c r="R131" s="321"/>
      <c r="S131" s="311"/>
      <c r="T131" s="310"/>
      <c r="U131" s="311"/>
      <c r="V131" s="333"/>
      <c r="W131" s="334"/>
      <c r="X131" s="334"/>
      <c r="Y131" s="334"/>
      <c r="Z131" s="309"/>
      <c r="AA131" s="340"/>
      <c r="AB131" s="340"/>
      <c r="AC131" s="341"/>
      <c r="AD131" s="341"/>
      <c r="AE131" s="341"/>
      <c r="AF131" s="341"/>
      <c r="AG131" s="346"/>
      <c r="AH131" s="340"/>
      <c r="AI131" s="340"/>
      <c r="AJ131" s="340"/>
      <c r="AK131" s="340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37"/>
      <c r="AX131" s="321"/>
    </row>
    <row r="132" s="236" customFormat="1" ht="24" customHeight="1" spans="1:50">
      <c r="A132" s="309"/>
      <c r="B132" s="311"/>
      <c r="C132" s="311"/>
      <c r="D132" s="311"/>
      <c r="E132" s="310"/>
      <c r="F132" s="313"/>
      <c r="G132" s="309"/>
      <c r="H132" s="311"/>
      <c r="I132" s="309"/>
      <c r="J132" s="321"/>
      <c r="K132" s="323"/>
      <c r="L132" s="324"/>
      <c r="M132" s="323"/>
      <c r="N132" s="322"/>
      <c r="O132" s="322"/>
      <c r="P132" s="311"/>
      <c r="Q132" s="320"/>
      <c r="R132" s="320"/>
      <c r="S132" s="311"/>
      <c r="T132" s="310"/>
      <c r="U132" s="311"/>
      <c r="V132" s="357"/>
      <c r="W132" s="358"/>
      <c r="X132" s="358"/>
      <c r="Y132" s="358"/>
      <c r="Z132" s="309"/>
      <c r="AA132" s="340"/>
      <c r="AB132" s="340"/>
      <c r="AC132" s="341"/>
      <c r="AD132" s="341"/>
      <c r="AE132" s="341"/>
      <c r="AF132" s="341"/>
      <c r="AG132" s="346"/>
      <c r="AH132" s="340"/>
      <c r="AI132" s="340"/>
      <c r="AJ132" s="340"/>
      <c r="AK132" s="340"/>
      <c r="AL132" s="309"/>
      <c r="AM132" s="309"/>
      <c r="AN132" s="309"/>
      <c r="AO132" s="309"/>
      <c r="AP132" s="309"/>
      <c r="AQ132" s="309"/>
      <c r="AR132" s="309"/>
      <c r="AS132" s="309"/>
      <c r="AT132" s="309"/>
      <c r="AU132" s="309"/>
      <c r="AV132" s="309"/>
      <c r="AW132" s="337"/>
      <c r="AX132" s="321"/>
    </row>
    <row r="133" s="236" customFormat="1" ht="24" customHeight="1" spans="1:50">
      <c r="A133" s="309"/>
      <c r="B133" s="311"/>
      <c r="C133" s="311"/>
      <c r="D133" s="311"/>
      <c r="E133" s="313"/>
      <c r="F133" s="313"/>
      <c r="G133" s="309"/>
      <c r="H133" s="311"/>
      <c r="I133" s="309"/>
      <c r="J133" s="321"/>
      <c r="K133" s="323"/>
      <c r="L133" s="324"/>
      <c r="M133" s="323"/>
      <c r="N133" s="322"/>
      <c r="O133" s="322"/>
      <c r="P133" s="311"/>
      <c r="Q133" s="320"/>
      <c r="R133" s="320"/>
      <c r="S133" s="311"/>
      <c r="T133" s="310"/>
      <c r="U133" s="311"/>
      <c r="V133" s="333"/>
      <c r="W133" s="334"/>
      <c r="X133" s="334"/>
      <c r="Y133" s="334"/>
      <c r="Z133" s="309"/>
      <c r="AA133" s="340"/>
      <c r="AB133" s="340"/>
      <c r="AC133" s="341"/>
      <c r="AD133" s="341"/>
      <c r="AE133" s="341"/>
      <c r="AF133" s="341"/>
      <c r="AG133" s="346"/>
      <c r="AH133" s="340"/>
      <c r="AI133" s="340"/>
      <c r="AJ133" s="340"/>
      <c r="AK133" s="340"/>
      <c r="AL133" s="309"/>
      <c r="AM133" s="309"/>
      <c r="AN133" s="309"/>
      <c r="AO133" s="309"/>
      <c r="AP133" s="309"/>
      <c r="AQ133" s="309"/>
      <c r="AR133" s="309"/>
      <c r="AS133" s="309"/>
      <c r="AT133" s="309"/>
      <c r="AU133" s="309"/>
      <c r="AV133" s="309"/>
      <c r="AW133" s="337"/>
      <c r="AX133" s="321"/>
    </row>
    <row r="134" s="236" customFormat="1" ht="24" customHeight="1" spans="1:50">
      <c r="A134" s="309"/>
      <c r="B134" s="311"/>
      <c r="C134" s="311"/>
      <c r="D134" s="311"/>
      <c r="E134" s="313"/>
      <c r="F134" s="310"/>
      <c r="G134" s="311"/>
      <c r="H134" s="319"/>
      <c r="I134" s="309"/>
      <c r="J134" s="322"/>
      <c r="K134" s="323"/>
      <c r="L134" s="324"/>
      <c r="M134" s="323"/>
      <c r="N134" s="309"/>
      <c r="O134" s="309"/>
      <c r="P134" s="311"/>
      <c r="Q134" s="322"/>
      <c r="R134" s="322"/>
      <c r="S134" s="322"/>
      <c r="T134" s="328"/>
      <c r="U134" s="322"/>
      <c r="V134" s="329"/>
      <c r="W134" s="330"/>
      <c r="X134" s="330"/>
      <c r="Y134" s="330"/>
      <c r="Z134" s="311"/>
      <c r="AA134" s="335"/>
      <c r="AB134" s="335"/>
      <c r="AC134" s="336"/>
      <c r="AD134" s="336"/>
      <c r="AE134" s="336"/>
      <c r="AF134" s="336"/>
      <c r="AG134" s="345"/>
      <c r="AH134" s="335"/>
      <c r="AI134" s="335"/>
      <c r="AJ134" s="335"/>
      <c r="AK134" s="335"/>
      <c r="AL134" s="311"/>
      <c r="AM134" s="311"/>
      <c r="AN134" s="311"/>
      <c r="AO134" s="311"/>
      <c r="AP134" s="311"/>
      <c r="AQ134" s="311"/>
      <c r="AR134" s="311"/>
      <c r="AS134" s="311"/>
      <c r="AT134" s="311"/>
      <c r="AU134" s="311"/>
      <c r="AV134" s="311"/>
      <c r="AW134" s="337"/>
      <c r="AX134" s="348"/>
    </row>
    <row r="135" s="236" customFormat="1" ht="33.75" customHeight="1" spans="1:50">
      <c r="A135" s="309"/>
      <c r="B135" s="311"/>
      <c r="C135" s="311"/>
      <c r="D135" s="311"/>
      <c r="E135" s="310"/>
      <c r="F135" s="316"/>
      <c r="G135" s="311"/>
      <c r="H135" s="319"/>
      <c r="I135" s="309"/>
      <c r="J135" s="321"/>
      <c r="K135" s="323"/>
      <c r="L135" s="324"/>
      <c r="M135" s="323"/>
      <c r="N135" s="322"/>
      <c r="O135" s="322"/>
      <c r="P135" s="311"/>
      <c r="Q135" s="321"/>
      <c r="R135" s="321"/>
      <c r="S135" s="311"/>
      <c r="T135" s="310"/>
      <c r="U135" s="311"/>
      <c r="V135" s="333"/>
      <c r="W135" s="334"/>
      <c r="X135" s="334"/>
      <c r="Y135" s="334"/>
      <c r="Z135" s="309"/>
      <c r="AA135" s="340"/>
      <c r="AB135" s="340"/>
      <c r="AC135" s="341"/>
      <c r="AD135" s="341"/>
      <c r="AE135" s="341"/>
      <c r="AF135" s="341"/>
      <c r="AG135" s="346"/>
      <c r="AH135" s="340"/>
      <c r="AI135" s="340"/>
      <c r="AJ135" s="340"/>
      <c r="AK135" s="340"/>
      <c r="AL135" s="309"/>
      <c r="AM135" s="309"/>
      <c r="AN135" s="309"/>
      <c r="AO135" s="309"/>
      <c r="AP135" s="309"/>
      <c r="AQ135" s="309"/>
      <c r="AR135" s="309"/>
      <c r="AS135" s="309"/>
      <c r="AT135" s="309"/>
      <c r="AU135" s="309"/>
      <c r="AV135" s="309"/>
      <c r="AW135" s="337"/>
      <c r="AX135" s="321"/>
    </row>
    <row r="136" s="236" customFormat="1" ht="24" customHeight="1" spans="1:50">
      <c r="A136" s="309"/>
      <c r="B136" s="311"/>
      <c r="C136" s="311"/>
      <c r="D136" s="311"/>
      <c r="E136" s="310"/>
      <c r="F136" s="313"/>
      <c r="G136" s="311"/>
      <c r="H136" s="319"/>
      <c r="I136" s="309"/>
      <c r="J136" s="321"/>
      <c r="K136" s="323"/>
      <c r="L136" s="324"/>
      <c r="M136" s="323"/>
      <c r="N136" s="322"/>
      <c r="O136" s="322"/>
      <c r="P136" s="311"/>
      <c r="Q136" s="320"/>
      <c r="R136" s="320"/>
      <c r="S136" s="311"/>
      <c r="T136" s="310"/>
      <c r="U136" s="311"/>
      <c r="V136" s="357"/>
      <c r="W136" s="358"/>
      <c r="X136" s="358"/>
      <c r="Y136" s="358"/>
      <c r="Z136" s="309"/>
      <c r="AA136" s="340"/>
      <c r="AB136" s="340"/>
      <c r="AC136" s="341"/>
      <c r="AD136" s="341"/>
      <c r="AE136" s="341"/>
      <c r="AF136" s="341"/>
      <c r="AG136" s="346"/>
      <c r="AH136" s="340"/>
      <c r="AI136" s="340"/>
      <c r="AJ136" s="340"/>
      <c r="AK136" s="340"/>
      <c r="AL136" s="309"/>
      <c r="AM136" s="309"/>
      <c r="AN136" s="309"/>
      <c r="AO136" s="309"/>
      <c r="AP136" s="309"/>
      <c r="AQ136" s="309"/>
      <c r="AR136" s="309"/>
      <c r="AS136" s="309"/>
      <c r="AT136" s="309"/>
      <c r="AU136" s="309"/>
      <c r="AV136" s="309"/>
      <c r="AW136" s="337"/>
      <c r="AX136" s="321"/>
    </row>
    <row r="137" s="236" customFormat="1" ht="24" customHeight="1" spans="1:50">
      <c r="A137" s="309"/>
      <c r="B137" s="311"/>
      <c r="C137" s="311"/>
      <c r="D137" s="311"/>
      <c r="E137" s="316"/>
      <c r="F137" s="313"/>
      <c r="G137" s="311"/>
      <c r="H137" s="319"/>
      <c r="I137" s="309"/>
      <c r="J137" s="321"/>
      <c r="K137" s="323"/>
      <c r="L137" s="324"/>
      <c r="M137" s="323"/>
      <c r="N137" s="322"/>
      <c r="O137" s="322"/>
      <c r="P137" s="311"/>
      <c r="Q137" s="320"/>
      <c r="R137" s="320"/>
      <c r="S137" s="311"/>
      <c r="T137" s="310"/>
      <c r="U137" s="311"/>
      <c r="V137" s="357"/>
      <c r="W137" s="358"/>
      <c r="X137" s="358"/>
      <c r="Y137" s="358"/>
      <c r="Z137" s="309"/>
      <c r="AA137" s="340"/>
      <c r="AB137" s="340"/>
      <c r="AC137" s="341"/>
      <c r="AD137" s="341"/>
      <c r="AE137" s="341"/>
      <c r="AF137" s="341"/>
      <c r="AG137" s="346"/>
      <c r="AH137" s="340"/>
      <c r="AI137" s="340"/>
      <c r="AJ137" s="340"/>
      <c r="AK137" s="340"/>
      <c r="AL137" s="309"/>
      <c r="AM137" s="309"/>
      <c r="AN137" s="309"/>
      <c r="AO137" s="309"/>
      <c r="AP137" s="309"/>
      <c r="AQ137" s="309"/>
      <c r="AR137" s="309"/>
      <c r="AS137" s="309"/>
      <c r="AT137" s="309"/>
      <c r="AU137" s="309"/>
      <c r="AV137" s="309"/>
      <c r="AW137" s="337"/>
      <c r="AX137" s="321"/>
    </row>
    <row r="138" s="236" customFormat="1" ht="24" customHeight="1" spans="1:50">
      <c r="A138" s="309"/>
      <c r="B138" s="311"/>
      <c r="C138" s="311"/>
      <c r="D138" s="311"/>
      <c r="E138" s="316"/>
      <c r="F138" s="313"/>
      <c r="G138" s="311"/>
      <c r="H138" s="319"/>
      <c r="I138" s="309"/>
      <c r="J138" s="321"/>
      <c r="K138" s="323"/>
      <c r="L138" s="324"/>
      <c r="M138" s="323"/>
      <c r="N138" s="322"/>
      <c r="O138" s="322"/>
      <c r="P138" s="311"/>
      <c r="Q138" s="320"/>
      <c r="R138" s="320"/>
      <c r="S138" s="311"/>
      <c r="T138" s="310"/>
      <c r="U138" s="311"/>
      <c r="V138" s="357"/>
      <c r="W138" s="358"/>
      <c r="X138" s="358"/>
      <c r="Y138" s="358"/>
      <c r="Z138" s="309"/>
      <c r="AA138" s="340"/>
      <c r="AB138" s="340"/>
      <c r="AC138" s="341"/>
      <c r="AD138" s="341"/>
      <c r="AE138" s="341"/>
      <c r="AF138" s="341"/>
      <c r="AG138" s="346"/>
      <c r="AH138" s="340"/>
      <c r="AI138" s="340"/>
      <c r="AJ138" s="340"/>
      <c r="AK138" s="340"/>
      <c r="AL138" s="309"/>
      <c r="AM138" s="309"/>
      <c r="AN138" s="309"/>
      <c r="AO138" s="309"/>
      <c r="AP138" s="309"/>
      <c r="AQ138" s="309"/>
      <c r="AR138" s="309"/>
      <c r="AS138" s="309"/>
      <c r="AT138" s="309"/>
      <c r="AU138" s="309"/>
      <c r="AV138" s="309"/>
      <c r="AW138" s="337"/>
      <c r="AX138" s="321"/>
    </row>
    <row r="139" s="236" customFormat="1" ht="24" customHeight="1" spans="1:50">
      <c r="A139" s="309"/>
      <c r="B139" s="311"/>
      <c r="C139" s="311"/>
      <c r="D139" s="311"/>
      <c r="E139" s="316"/>
      <c r="F139" s="349"/>
      <c r="G139" s="311"/>
      <c r="H139" s="319"/>
      <c r="I139" s="309"/>
      <c r="J139" s="321"/>
      <c r="K139" s="323"/>
      <c r="L139" s="324"/>
      <c r="M139" s="323"/>
      <c r="N139" s="322"/>
      <c r="O139" s="322"/>
      <c r="P139" s="311"/>
      <c r="Q139" s="321"/>
      <c r="R139" s="321"/>
      <c r="S139" s="311"/>
      <c r="T139" s="310"/>
      <c r="U139" s="311"/>
      <c r="V139" s="333"/>
      <c r="W139" s="334"/>
      <c r="X139" s="334"/>
      <c r="Y139" s="334"/>
      <c r="Z139" s="309"/>
      <c r="AA139" s="340"/>
      <c r="AB139" s="340"/>
      <c r="AC139" s="341"/>
      <c r="AD139" s="341"/>
      <c r="AE139" s="341"/>
      <c r="AF139" s="341"/>
      <c r="AG139" s="346"/>
      <c r="AH139" s="340"/>
      <c r="AI139" s="340"/>
      <c r="AJ139" s="340"/>
      <c r="AK139" s="340"/>
      <c r="AL139" s="309"/>
      <c r="AM139" s="309"/>
      <c r="AN139" s="309"/>
      <c r="AO139" s="309"/>
      <c r="AP139" s="309"/>
      <c r="AQ139" s="309"/>
      <c r="AR139" s="309"/>
      <c r="AS139" s="309"/>
      <c r="AT139" s="309"/>
      <c r="AU139" s="309"/>
      <c r="AV139" s="309"/>
      <c r="AW139" s="337"/>
      <c r="AX139" s="321"/>
    </row>
    <row r="140" s="236" customFormat="1" ht="24" customHeight="1" spans="1:50">
      <c r="A140" s="309"/>
      <c r="B140" s="311"/>
      <c r="C140" s="312"/>
      <c r="D140" s="312"/>
      <c r="E140" s="349"/>
      <c r="F140" s="313"/>
      <c r="G140" s="311"/>
      <c r="H140" s="319"/>
      <c r="I140" s="309"/>
      <c r="J140" s="321"/>
      <c r="K140" s="352"/>
      <c r="L140" s="353"/>
      <c r="M140" s="352"/>
      <c r="N140" s="322"/>
      <c r="O140" s="322"/>
      <c r="P140" s="311"/>
      <c r="Q140" s="320"/>
      <c r="R140" s="320"/>
      <c r="S140" s="309"/>
      <c r="T140" s="317"/>
      <c r="U140" s="309"/>
      <c r="V140" s="326"/>
      <c r="W140" s="327"/>
      <c r="X140" s="327"/>
      <c r="Y140" s="327"/>
      <c r="Z140" s="309"/>
      <c r="AA140" s="340"/>
      <c r="AB140" s="340"/>
      <c r="AC140" s="341"/>
      <c r="AD140" s="341"/>
      <c r="AE140" s="341"/>
      <c r="AF140" s="341"/>
      <c r="AG140" s="346"/>
      <c r="AH140" s="340"/>
      <c r="AI140" s="340"/>
      <c r="AJ140" s="340"/>
      <c r="AK140" s="340"/>
      <c r="AL140" s="309"/>
      <c r="AM140" s="309"/>
      <c r="AN140" s="309"/>
      <c r="AO140" s="309"/>
      <c r="AP140" s="309"/>
      <c r="AQ140" s="309"/>
      <c r="AR140" s="309"/>
      <c r="AS140" s="309"/>
      <c r="AT140" s="309"/>
      <c r="AU140" s="309"/>
      <c r="AV140" s="309"/>
      <c r="AW140" s="337"/>
      <c r="AX140" s="321"/>
    </row>
    <row r="141" s="236" customFormat="1" ht="27.75" customHeight="1" spans="1:50">
      <c r="A141" s="309"/>
      <c r="B141" s="311"/>
      <c r="C141" s="311"/>
      <c r="D141" s="311"/>
      <c r="E141" s="316"/>
      <c r="F141" s="316"/>
      <c r="G141" s="311"/>
      <c r="H141" s="319"/>
      <c r="I141" s="309"/>
      <c r="J141" s="325"/>
      <c r="K141" s="352"/>
      <c r="L141" s="353"/>
      <c r="M141" s="352"/>
      <c r="N141" s="309"/>
      <c r="O141" s="322"/>
      <c r="P141" s="311"/>
      <c r="Q141" s="320"/>
      <c r="R141" s="320"/>
      <c r="S141" s="311"/>
      <c r="T141" s="317"/>
      <c r="U141" s="309"/>
      <c r="V141" s="326"/>
      <c r="W141" s="327"/>
      <c r="X141" s="327"/>
      <c r="Y141" s="327"/>
      <c r="Z141" s="319"/>
      <c r="AA141" s="339"/>
      <c r="AB141" s="339"/>
      <c r="AC141" s="336"/>
      <c r="AD141" s="336"/>
      <c r="AE141" s="336"/>
      <c r="AF141" s="336"/>
      <c r="AG141" s="345"/>
      <c r="AH141" s="339"/>
      <c r="AI141" s="339"/>
      <c r="AJ141" s="339"/>
      <c r="AK141" s="339"/>
      <c r="AL141" s="319"/>
      <c r="AM141" s="319"/>
      <c r="AN141" s="319"/>
      <c r="AO141" s="319"/>
      <c r="AP141" s="319"/>
      <c r="AQ141" s="319"/>
      <c r="AR141" s="319"/>
      <c r="AS141" s="319"/>
      <c r="AT141" s="319"/>
      <c r="AU141" s="319"/>
      <c r="AV141" s="319"/>
      <c r="AW141" s="337"/>
      <c r="AX141" s="321"/>
    </row>
    <row r="142" s="236" customFormat="1" ht="24" customHeight="1" spans="1:50">
      <c r="A142" s="309"/>
      <c r="B142" s="311"/>
      <c r="C142" s="311"/>
      <c r="D142" s="311"/>
      <c r="E142" s="316"/>
      <c r="F142" s="313"/>
      <c r="G142" s="311"/>
      <c r="H142" s="319"/>
      <c r="I142" s="309"/>
      <c r="J142" s="321"/>
      <c r="K142" s="352"/>
      <c r="L142" s="353"/>
      <c r="M142" s="352"/>
      <c r="N142" s="309"/>
      <c r="O142" s="322"/>
      <c r="P142" s="311"/>
      <c r="Q142" s="320"/>
      <c r="R142" s="320"/>
      <c r="S142" s="309"/>
      <c r="T142" s="317"/>
      <c r="U142" s="309"/>
      <c r="V142" s="326"/>
      <c r="W142" s="327"/>
      <c r="X142" s="327"/>
      <c r="Y142" s="327"/>
      <c r="Z142" s="309"/>
      <c r="AA142" s="340"/>
      <c r="AB142" s="340"/>
      <c r="AC142" s="341"/>
      <c r="AD142" s="341"/>
      <c r="AE142" s="341"/>
      <c r="AF142" s="341"/>
      <c r="AG142" s="346"/>
      <c r="AH142" s="340"/>
      <c r="AI142" s="340"/>
      <c r="AJ142" s="340"/>
      <c r="AK142" s="340"/>
      <c r="AL142" s="309"/>
      <c r="AM142" s="309"/>
      <c r="AN142" s="309"/>
      <c r="AO142" s="309"/>
      <c r="AP142" s="309"/>
      <c r="AQ142" s="309"/>
      <c r="AR142" s="309"/>
      <c r="AS142" s="309"/>
      <c r="AT142" s="309"/>
      <c r="AU142" s="309"/>
      <c r="AV142" s="309"/>
      <c r="AW142" s="337"/>
      <c r="AX142" s="321"/>
    </row>
    <row r="143" s="236" customFormat="1" ht="24" customHeight="1" spans="1:50">
      <c r="A143" s="309"/>
      <c r="B143" s="311"/>
      <c r="C143" s="311"/>
      <c r="D143" s="311"/>
      <c r="E143" s="316"/>
      <c r="F143" s="316"/>
      <c r="G143" s="311"/>
      <c r="H143" s="319"/>
      <c r="I143" s="309"/>
      <c r="J143" s="321"/>
      <c r="K143" s="352"/>
      <c r="L143" s="353"/>
      <c r="M143" s="352"/>
      <c r="N143" s="309"/>
      <c r="O143" s="322"/>
      <c r="P143" s="311"/>
      <c r="Q143" s="359"/>
      <c r="R143" s="359"/>
      <c r="S143" s="309"/>
      <c r="T143" s="317"/>
      <c r="U143" s="309"/>
      <c r="V143" s="326"/>
      <c r="W143" s="327"/>
      <c r="X143" s="327"/>
      <c r="Y143" s="327"/>
      <c r="Z143" s="309"/>
      <c r="AA143" s="340"/>
      <c r="AB143" s="340"/>
      <c r="AC143" s="341"/>
      <c r="AD143" s="341"/>
      <c r="AE143" s="341"/>
      <c r="AF143" s="341"/>
      <c r="AG143" s="346"/>
      <c r="AH143" s="340"/>
      <c r="AI143" s="340"/>
      <c r="AJ143" s="340"/>
      <c r="AK143" s="340"/>
      <c r="AL143" s="309"/>
      <c r="AM143" s="309"/>
      <c r="AN143" s="309"/>
      <c r="AO143" s="309"/>
      <c r="AP143" s="309"/>
      <c r="AQ143" s="309"/>
      <c r="AR143" s="309"/>
      <c r="AS143" s="309"/>
      <c r="AT143" s="309"/>
      <c r="AU143" s="309"/>
      <c r="AV143" s="309"/>
      <c r="AW143" s="337"/>
      <c r="AX143" s="321"/>
    </row>
    <row r="144" s="236" customFormat="1" ht="24" customHeight="1" spans="1:50">
      <c r="A144" s="309"/>
      <c r="B144" s="311"/>
      <c r="C144" s="311"/>
      <c r="D144" s="311"/>
      <c r="E144" s="316"/>
      <c r="F144" s="316"/>
      <c r="G144" s="311"/>
      <c r="H144" s="319"/>
      <c r="I144" s="309"/>
      <c r="J144" s="321"/>
      <c r="K144" s="352"/>
      <c r="L144" s="353"/>
      <c r="M144" s="352"/>
      <c r="N144" s="309"/>
      <c r="O144" s="322"/>
      <c r="P144" s="311"/>
      <c r="Q144" s="309"/>
      <c r="R144" s="309"/>
      <c r="S144" s="311"/>
      <c r="T144" s="317"/>
      <c r="U144" s="309"/>
      <c r="V144" s="326"/>
      <c r="W144" s="327"/>
      <c r="X144" s="327"/>
      <c r="Y144" s="327"/>
      <c r="Z144" s="309"/>
      <c r="AA144" s="340"/>
      <c r="AB144" s="340"/>
      <c r="AC144" s="341"/>
      <c r="AD144" s="341"/>
      <c r="AE144" s="341"/>
      <c r="AF144" s="341"/>
      <c r="AG144" s="346"/>
      <c r="AH144" s="340"/>
      <c r="AI144" s="340"/>
      <c r="AJ144" s="340"/>
      <c r="AK144" s="340"/>
      <c r="AL144" s="309"/>
      <c r="AM144" s="309"/>
      <c r="AN144" s="309"/>
      <c r="AO144" s="309"/>
      <c r="AP144" s="309"/>
      <c r="AQ144" s="309"/>
      <c r="AR144" s="309"/>
      <c r="AS144" s="309"/>
      <c r="AT144" s="309"/>
      <c r="AU144" s="309"/>
      <c r="AV144" s="309"/>
      <c r="AW144" s="337"/>
      <c r="AX144" s="321"/>
    </row>
    <row r="145" s="236" customFormat="1" ht="24" customHeight="1" spans="1:50">
      <c r="A145" s="309"/>
      <c r="B145" s="311"/>
      <c r="C145" s="311"/>
      <c r="D145" s="311"/>
      <c r="E145" s="316"/>
      <c r="F145" s="313"/>
      <c r="G145" s="311"/>
      <c r="H145" s="319"/>
      <c r="I145" s="309"/>
      <c r="J145" s="321"/>
      <c r="K145" s="352"/>
      <c r="L145" s="353"/>
      <c r="M145" s="352"/>
      <c r="N145" s="322"/>
      <c r="O145" s="322"/>
      <c r="P145" s="311"/>
      <c r="Q145" s="321"/>
      <c r="R145" s="321"/>
      <c r="S145" s="309"/>
      <c r="T145" s="317"/>
      <c r="U145" s="309"/>
      <c r="V145" s="326"/>
      <c r="W145" s="327"/>
      <c r="X145" s="327"/>
      <c r="Y145" s="327"/>
      <c r="Z145" s="309"/>
      <c r="AA145" s="340"/>
      <c r="AB145" s="340"/>
      <c r="AC145" s="341"/>
      <c r="AD145" s="341"/>
      <c r="AE145" s="341"/>
      <c r="AF145" s="341"/>
      <c r="AG145" s="346"/>
      <c r="AH145" s="340"/>
      <c r="AI145" s="340"/>
      <c r="AJ145" s="340"/>
      <c r="AK145" s="340"/>
      <c r="AL145" s="309"/>
      <c r="AM145" s="309"/>
      <c r="AN145" s="309"/>
      <c r="AO145" s="309"/>
      <c r="AP145" s="309"/>
      <c r="AQ145" s="309"/>
      <c r="AR145" s="309"/>
      <c r="AS145" s="309"/>
      <c r="AT145" s="309"/>
      <c r="AU145" s="309"/>
      <c r="AV145" s="309"/>
      <c r="AW145" s="337"/>
      <c r="AX145" s="321"/>
    </row>
    <row r="146" s="236" customFormat="1" ht="24" customHeight="1" spans="1:50">
      <c r="A146" s="309"/>
      <c r="B146" s="311"/>
      <c r="C146" s="311"/>
      <c r="D146" s="311"/>
      <c r="E146" s="316"/>
      <c r="F146" s="316"/>
      <c r="G146" s="311"/>
      <c r="H146" s="319"/>
      <c r="I146" s="309"/>
      <c r="J146" s="325"/>
      <c r="K146" s="352"/>
      <c r="L146" s="353"/>
      <c r="M146" s="352"/>
      <c r="N146" s="309"/>
      <c r="O146" s="322"/>
      <c r="P146" s="311"/>
      <c r="Q146" s="320"/>
      <c r="R146" s="320"/>
      <c r="S146" s="311"/>
      <c r="T146" s="317"/>
      <c r="U146" s="309"/>
      <c r="V146" s="326"/>
      <c r="W146" s="327"/>
      <c r="X146" s="327"/>
      <c r="Y146" s="327"/>
      <c r="Z146" s="319"/>
      <c r="AA146" s="339"/>
      <c r="AB146" s="339"/>
      <c r="AC146" s="336"/>
      <c r="AD146" s="336"/>
      <c r="AE146" s="336"/>
      <c r="AF146" s="336"/>
      <c r="AG146" s="345"/>
      <c r="AH146" s="339"/>
      <c r="AI146" s="339"/>
      <c r="AJ146" s="339"/>
      <c r="AK146" s="339"/>
      <c r="AL146" s="319"/>
      <c r="AM146" s="319"/>
      <c r="AN146" s="319"/>
      <c r="AO146" s="319"/>
      <c r="AP146" s="319"/>
      <c r="AQ146" s="319"/>
      <c r="AR146" s="319"/>
      <c r="AS146" s="319"/>
      <c r="AT146" s="319"/>
      <c r="AU146" s="319"/>
      <c r="AV146" s="319"/>
      <c r="AW146" s="337"/>
      <c r="AX146" s="321"/>
    </row>
    <row r="147" s="236" customFormat="1" ht="24" customHeight="1" spans="1:50">
      <c r="A147" s="309"/>
      <c r="B147" s="311"/>
      <c r="C147" s="311"/>
      <c r="D147" s="311"/>
      <c r="E147" s="316"/>
      <c r="F147" s="316"/>
      <c r="G147" s="311"/>
      <c r="H147" s="319"/>
      <c r="I147" s="309"/>
      <c r="J147" s="321"/>
      <c r="K147" s="352"/>
      <c r="L147" s="353"/>
      <c r="M147" s="352"/>
      <c r="N147" s="309"/>
      <c r="O147" s="322"/>
      <c r="P147" s="311"/>
      <c r="Q147" s="321"/>
      <c r="R147" s="321"/>
      <c r="S147" s="309"/>
      <c r="T147" s="317"/>
      <c r="U147" s="309"/>
      <c r="V147" s="326"/>
      <c r="W147" s="327"/>
      <c r="X147" s="327"/>
      <c r="Y147" s="327"/>
      <c r="Z147" s="309"/>
      <c r="AA147" s="340"/>
      <c r="AB147" s="340"/>
      <c r="AC147" s="341"/>
      <c r="AD147" s="341"/>
      <c r="AE147" s="341"/>
      <c r="AF147" s="341"/>
      <c r="AG147" s="346"/>
      <c r="AH147" s="340"/>
      <c r="AI147" s="340"/>
      <c r="AJ147" s="340"/>
      <c r="AK147" s="340"/>
      <c r="AL147" s="309"/>
      <c r="AM147" s="309"/>
      <c r="AN147" s="309"/>
      <c r="AO147" s="309"/>
      <c r="AP147" s="309"/>
      <c r="AQ147" s="309"/>
      <c r="AR147" s="309"/>
      <c r="AS147" s="309"/>
      <c r="AT147" s="309"/>
      <c r="AU147" s="309"/>
      <c r="AV147" s="309"/>
      <c r="AW147" s="337"/>
      <c r="AX147" s="321"/>
    </row>
    <row r="148" s="236" customFormat="1" ht="24" customHeight="1" spans="1:50">
      <c r="A148" s="309"/>
      <c r="B148" s="311"/>
      <c r="C148" s="311"/>
      <c r="D148" s="311"/>
      <c r="E148" s="316"/>
      <c r="F148" s="316"/>
      <c r="G148" s="311"/>
      <c r="H148" s="319"/>
      <c r="I148" s="309"/>
      <c r="J148" s="321"/>
      <c r="K148" s="352"/>
      <c r="L148" s="353"/>
      <c r="M148" s="352"/>
      <c r="N148" s="309"/>
      <c r="O148" s="322"/>
      <c r="P148" s="311"/>
      <c r="Q148" s="359"/>
      <c r="R148" s="359"/>
      <c r="S148" s="309"/>
      <c r="T148" s="317"/>
      <c r="U148" s="309"/>
      <c r="V148" s="326"/>
      <c r="W148" s="327"/>
      <c r="X148" s="327"/>
      <c r="Y148" s="327"/>
      <c r="Z148" s="319"/>
      <c r="AA148" s="339"/>
      <c r="AB148" s="339"/>
      <c r="AC148" s="336"/>
      <c r="AD148" s="336"/>
      <c r="AE148" s="336"/>
      <c r="AF148" s="336"/>
      <c r="AG148" s="345"/>
      <c r="AH148" s="339"/>
      <c r="AI148" s="339"/>
      <c r="AJ148" s="339"/>
      <c r="AK148" s="339"/>
      <c r="AL148" s="319"/>
      <c r="AM148" s="319"/>
      <c r="AN148" s="319"/>
      <c r="AO148" s="319"/>
      <c r="AP148" s="319"/>
      <c r="AQ148" s="319"/>
      <c r="AR148" s="319"/>
      <c r="AS148" s="319"/>
      <c r="AT148" s="319"/>
      <c r="AU148" s="319"/>
      <c r="AV148" s="319"/>
      <c r="AW148" s="337"/>
      <c r="AX148" s="321"/>
    </row>
    <row r="149" s="236" customFormat="1" ht="24" customHeight="1" spans="1:50">
      <c r="A149" s="309"/>
      <c r="B149" s="311"/>
      <c r="C149" s="311"/>
      <c r="D149" s="311"/>
      <c r="E149" s="316"/>
      <c r="F149" s="316"/>
      <c r="G149" s="311"/>
      <c r="H149" s="319"/>
      <c r="I149" s="309"/>
      <c r="J149" s="321"/>
      <c r="K149" s="352"/>
      <c r="L149" s="353"/>
      <c r="M149" s="352"/>
      <c r="N149" s="309"/>
      <c r="O149" s="322"/>
      <c r="P149" s="311"/>
      <c r="Q149" s="309"/>
      <c r="R149" s="309"/>
      <c r="S149" s="311"/>
      <c r="T149" s="317"/>
      <c r="U149" s="309"/>
      <c r="V149" s="326"/>
      <c r="W149" s="327"/>
      <c r="X149" s="327"/>
      <c r="Y149" s="327"/>
      <c r="Z149" s="309"/>
      <c r="AA149" s="340"/>
      <c r="AB149" s="340"/>
      <c r="AC149" s="341"/>
      <c r="AD149" s="341"/>
      <c r="AE149" s="341"/>
      <c r="AF149" s="341"/>
      <c r="AG149" s="346"/>
      <c r="AH149" s="340"/>
      <c r="AI149" s="340"/>
      <c r="AJ149" s="340"/>
      <c r="AK149" s="340"/>
      <c r="AL149" s="309"/>
      <c r="AM149" s="309"/>
      <c r="AN149" s="309"/>
      <c r="AO149" s="309"/>
      <c r="AP149" s="309"/>
      <c r="AQ149" s="309"/>
      <c r="AR149" s="309"/>
      <c r="AS149" s="309"/>
      <c r="AT149" s="309"/>
      <c r="AU149" s="309"/>
      <c r="AV149" s="309"/>
      <c r="AW149" s="337"/>
      <c r="AX149" s="321"/>
    </row>
    <row r="150" s="236" customFormat="1" ht="27.75" customHeight="1" spans="1:50">
      <c r="A150" s="309"/>
      <c r="B150" s="311"/>
      <c r="C150" s="311"/>
      <c r="D150" s="311"/>
      <c r="E150" s="316"/>
      <c r="F150" s="310"/>
      <c r="G150" s="311"/>
      <c r="H150" s="319"/>
      <c r="I150" s="309"/>
      <c r="J150" s="354"/>
      <c r="K150" s="323"/>
      <c r="L150" s="324"/>
      <c r="M150" s="323"/>
      <c r="N150" s="355"/>
      <c r="O150" s="355"/>
      <c r="P150" s="322"/>
      <c r="Q150" s="322"/>
      <c r="R150" s="322"/>
      <c r="S150" s="311"/>
      <c r="T150" s="313"/>
      <c r="U150" s="320"/>
      <c r="V150" s="357"/>
      <c r="W150" s="358"/>
      <c r="X150" s="358"/>
      <c r="Y150" s="358"/>
      <c r="Z150" s="311"/>
      <c r="AA150" s="335"/>
      <c r="AB150" s="335"/>
      <c r="AC150" s="336"/>
      <c r="AD150" s="336"/>
      <c r="AE150" s="336"/>
      <c r="AF150" s="336"/>
      <c r="AG150" s="345"/>
      <c r="AH150" s="335"/>
      <c r="AI150" s="335"/>
      <c r="AJ150" s="335"/>
      <c r="AK150" s="335"/>
      <c r="AL150" s="311"/>
      <c r="AM150" s="311"/>
      <c r="AN150" s="311"/>
      <c r="AO150" s="311"/>
      <c r="AP150" s="311"/>
      <c r="AQ150" s="311"/>
      <c r="AR150" s="311"/>
      <c r="AS150" s="311"/>
      <c r="AT150" s="311"/>
      <c r="AU150" s="311"/>
      <c r="AV150" s="311"/>
      <c r="AW150" s="337"/>
      <c r="AX150" s="321"/>
    </row>
    <row r="151" s="236" customFormat="1" ht="27.75" customHeight="1" spans="1:50">
      <c r="A151" s="309"/>
      <c r="B151" s="311"/>
      <c r="C151" s="311"/>
      <c r="D151" s="311"/>
      <c r="E151" s="310"/>
      <c r="F151" s="310"/>
      <c r="G151" s="311"/>
      <c r="H151" s="319"/>
      <c r="I151" s="309"/>
      <c r="J151" s="325"/>
      <c r="K151" s="323"/>
      <c r="L151" s="324"/>
      <c r="M151" s="323"/>
      <c r="N151" s="355"/>
      <c r="O151" s="355"/>
      <c r="P151" s="322"/>
      <c r="Q151" s="322"/>
      <c r="R151" s="322"/>
      <c r="S151" s="311"/>
      <c r="T151" s="313"/>
      <c r="U151" s="320"/>
      <c r="V151" s="357"/>
      <c r="W151" s="358"/>
      <c r="X151" s="358"/>
      <c r="Y151" s="358"/>
      <c r="Z151" s="311"/>
      <c r="AA151" s="335"/>
      <c r="AB151" s="335"/>
      <c r="AC151" s="336"/>
      <c r="AD151" s="336"/>
      <c r="AE151" s="336"/>
      <c r="AF151" s="336"/>
      <c r="AG151" s="345"/>
      <c r="AH151" s="335"/>
      <c r="AI151" s="335"/>
      <c r="AJ151" s="335"/>
      <c r="AK151" s="335"/>
      <c r="AL151" s="311"/>
      <c r="AM151" s="311"/>
      <c r="AN151" s="311"/>
      <c r="AO151" s="311"/>
      <c r="AP151" s="311"/>
      <c r="AQ151" s="311"/>
      <c r="AR151" s="311"/>
      <c r="AS151" s="311"/>
      <c r="AT151" s="311"/>
      <c r="AU151" s="311"/>
      <c r="AV151" s="311"/>
      <c r="AW151" s="337"/>
      <c r="AX151" s="321"/>
    </row>
    <row r="152" s="236" customFormat="1" ht="27.75" customHeight="1" spans="1:50">
      <c r="A152" s="309"/>
      <c r="B152" s="311"/>
      <c r="C152" s="311"/>
      <c r="D152" s="311"/>
      <c r="E152" s="310"/>
      <c r="F152" s="313"/>
      <c r="G152" s="311"/>
      <c r="H152" s="319"/>
      <c r="I152" s="309"/>
      <c r="J152" s="325"/>
      <c r="K152" s="323"/>
      <c r="L152" s="324"/>
      <c r="M152" s="323"/>
      <c r="N152" s="355"/>
      <c r="O152" s="355"/>
      <c r="P152" s="322"/>
      <c r="Q152" s="322"/>
      <c r="R152" s="322"/>
      <c r="S152" s="311"/>
      <c r="T152" s="349"/>
      <c r="U152" s="321"/>
      <c r="V152" s="329"/>
      <c r="W152" s="330"/>
      <c r="X152" s="330"/>
      <c r="Y152" s="330"/>
      <c r="Z152" s="311"/>
      <c r="AA152" s="335"/>
      <c r="AB152" s="335"/>
      <c r="AC152" s="336"/>
      <c r="AD152" s="336"/>
      <c r="AE152" s="336"/>
      <c r="AF152" s="336"/>
      <c r="AG152" s="345"/>
      <c r="AH152" s="335"/>
      <c r="AI152" s="335"/>
      <c r="AJ152" s="335"/>
      <c r="AK152" s="335"/>
      <c r="AL152" s="311"/>
      <c r="AM152" s="311"/>
      <c r="AN152" s="311"/>
      <c r="AO152" s="311"/>
      <c r="AP152" s="311"/>
      <c r="AQ152" s="311"/>
      <c r="AR152" s="311"/>
      <c r="AS152" s="311"/>
      <c r="AT152" s="311"/>
      <c r="AU152" s="311"/>
      <c r="AV152" s="311"/>
      <c r="AW152" s="337"/>
      <c r="AX152" s="321"/>
    </row>
    <row r="153" s="236" customFormat="1" ht="24" customHeight="1" spans="1:50">
      <c r="A153" s="309"/>
      <c r="B153" s="311"/>
      <c r="C153" s="311"/>
      <c r="D153" s="311"/>
      <c r="E153" s="314"/>
      <c r="F153" s="316"/>
      <c r="G153" s="311"/>
      <c r="H153" s="319"/>
      <c r="I153" s="309"/>
      <c r="J153" s="321"/>
      <c r="K153" s="323"/>
      <c r="L153" s="324"/>
      <c r="M153" s="323"/>
      <c r="N153" s="322"/>
      <c r="O153" s="322"/>
      <c r="P153" s="311"/>
      <c r="Q153" s="321"/>
      <c r="R153" s="321"/>
      <c r="S153" s="311"/>
      <c r="T153" s="310"/>
      <c r="U153" s="311"/>
      <c r="V153" s="333"/>
      <c r="W153" s="334"/>
      <c r="X153" s="334"/>
      <c r="Y153" s="334"/>
      <c r="Z153" s="309"/>
      <c r="AA153" s="340"/>
      <c r="AB153" s="340"/>
      <c r="AC153" s="341"/>
      <c r="AD153" s="341"/>
      <c r="AE153" s="341"/>
      <c r="AF153" s="341"/>
      <c r="AG153" s="346"/>
      <c r="AH153" s="340"/>
      <c r="AI153" s="340"/>
      <c r="AJ153" s="340"/>
      <c r="AK153" s="340"/>
      <c r="AL153" s="309"/>
      <c r="AM153" s="309"/>
      <c r="AN153" s="309"/>
      <c r="AO153" s="309"/>
      <c r="AP153" s="309"/>
      <c r="AQ153" s="309"/>
      <c r="AR153" s="309"/>
      <c r="AS153" s="309"/>
      <c r="AT153" s="309"/>
      <c r="AU153" s="309"/>
      <c r="AV153" s="309"/>
      <c r="AW153" s="337"/>
      <c r="AX153" s="321"/>
    </row>
    <row r="154" s="236" customFormat="1" ht="24" customHeight="1" spans="1:50">
      <c r="A154" s="309"/>
      <c r="B154" s="311"/>
      <c r="C154" s="311"/>
      <c r="D154" s="311"/>
      <c r="E154" s="316"/>
      <c r="F154" s="316"/>
      <c r="G154" s="311"/>
      <c r="H154" s="319"/>
      <c r="I154" s="309"/>
      <c r="J154" s="321"/>
      <c r="K154" s="323"/>
      <c r="L154" s="324"/>
      <c r="M154" s="323"/>
      <c r="N154" s="322"/>
      <c r="O154" s="322"/>
      <c r="P154" s="311"/>
      <c r="Q154" s="321"/>
      <c r="R154" s="321"/>
      <c r="S154" s="311"/>
      <c r="T154" s="310"/>
      <c r="U154" s="311"/>
      <c r="V154" s="333"/>
      <c r="W154" s="334"/>
      <c r="X154" s="334"/>
      <c r="Y154" s="334"/>
      <c r="Z154" s="309"/>
      <c r="AA154" s="340"/>
      <c r="AB154" s="340"/>
      <c r="AC154" s="341"/>
      <c r="AD154" s="341"/>
      <c r="AE154" s="341"/>
      <c r="AF154" s="341"/>
      <c r="AG154" s="346"/>
      <c r="AH154" s="340"/>
      <c r="AI154" s="340"/>
      <c r="AJ154" s="340"/>
      <c r="AK154" s="340"/>
      <c r="AL154" s="309"/>
      <c r="AM154" s="309"/>
      <c r="AN154" s="309"/>
      <c r="AO154" s="309"/>
      <c r="AP154" s="309"/>
      <c r="AQ154" s="309"/>
      <c r="AR154" s="309"/>
      <c r="AS154" s="309"/>
      <c r="AT154" s="309"/>
      <c r="AU154" s="309"/>
      <c r="AV154" s="309"/>
      <c r="AW154" s="337"/>
      <c r="AX154" s="321"/>
    </row>
    <row r="155" s="236" customFormat="1" ht="27.75" customHeight="1" spans="1:50">
      <c r="A155" s="309"/>
      <c r="B155" s="311"/>
      <c r="C155" s="311"/>
      <c r="D155" s="311"/>
      <c r="E155" s="316"/>
      <c r="F155" s="313"/>
      <c r="G155" s="311"/>
      <c r="H155" s="319"/>
      <c r="I155" s="309"/>
      <c r="J155" s="321"/>
      <c r="K155" s="323"/>
      <c r="L155" s="324"/>
      <c r="M155" s="323"/>
      <c r="N155" s="322"/>
      <c r="O155" s="322"/>
      <c r="P155" s="311"/>
      <c r="Q155" s="321"/>
      <c r="R155" s="321"/>
      <c r="S155" s="311"/>
      <c r="T155" s="310"/>
      <c r="U155" s="311"/>
      <c r="V155" s="333"/>
      <c r="W155" s="334"/>
      <c r="X155" s="334"/>
      <c r="Y155" s="334"/>
      <c r="Z155" s="309"/>
      <c r="AA155" s="340"/>
      <c r="AB155" s="340"/>
      <c r="AC155" s="341"/>
      <c r="AD155" s="341"/>
      <c r="AE155" s="341"/>
      <c r="AF155" s="341"/>
      <c r="AG155" s="346"/>
      <c r="AH155" s="340"/>
      <c r="AI155" s="340"/>
      <c r="AJ155" s="340"/>
      <c r="AK155" s="340"/>
      <c r="AL155" s="309"/>
      <c r="AM155" s="309"/>
      <c r="AN155" s="309"/>
      <c r="AO155" s="309"/>
      <c r="AP155" s="309"/>
      <c r="AQ155" s="309"/>
      <c r="AR155" s="309"/>
      <c r="AS155" s="309"/>
      <c r="AT155" s="309"/>
      <c r="AU155" s="309"/>
      <c r="AV155" s="309"/>
      <c r="AW155" s="337"/>
      <c r="AX155" s="321"/>
    </row>
    <row r="156" s="236" customFormat="1" ht="27.75" customHeight="1" spans="1:50">
      <c r="A156" s="309"/>
      <c r="B156" s="311"/>
      <c r="C156" s="311"/>
      <c r="D156" s="311"/>
      <c r="E156" s="313"/>
      <c r="F156" s="313"/>
      <c r="G156" s="311"/>
      <c r="H156" s="319"/>
      <c r="I156" s="309"/>
      <c r="J156" s="321"/>
      <c r="K156" s="323"/>
      <c r="L156" s="324"/>
      <c r="M156" s="323"/>
      <c r="N156" s="322"/>
      <c r="O156" s="322"/>
      <c r="P156" s="311"/>
      <c r="Q156" s="320"/>
      <c r="R156" s="320"/>
      <c r="S156" s="311"/>
      <c r="T156" s="310"/>
      <c r="U156" s="311"/>
      <c r="V156" s="357"/>
      <c r="W156" s="358"/>
      <c r="X156" s="358"/>
      <c r="Y156" s="358"/>
      <c r="Z156" s="309"/>
      <c r="AA156" s="340"/>
      <c r="AB156" s="340"/>
      <c r="AC156" s="341"/>
      <c r="AD156" s="341"/>
      <c r="AE156" s="341"/>
      <c r="AF156" s="341"/>
      <c r="AG156" s="346"/>
      <c r="AH156" s="340"/>
      <c r="AI156" s="340"/>
      <c r="AJ156" s="340"/>
      <c r="AK156" s="340"/>
      <c r="AL156" s="309"/>
      <c r="AM156" s="309"/>
      <c r="AN156" s="309"/>
      <c r="AO156" s="309"/>
      <c r="AP156" s="309"/>
      <c r="AQ156" s="309"/>
      <c r="AR156" s="309"/>
      <c r="AS156" s="309"/>
      <c r="AT156" s="309"/>
      <c r="AU156" s="309"/>
      <c r="AV156" s="309"/>
      <c r="AW156" s="337"/>
      <c r="AX156" s="321"/>
    </row>
    <row r="157" s="236" customFormat="1" ht="24" customHeight="1" spans="1:50">
      <c r="A157" s="309"/>
      <c r="B157" s="311"/>
      <c r="C157" s="311"/>
      <c r="D157" s="311"/>
      <c r="E157" s="313"/>
      <c r="F157" s="313"/>
      <c r="G157" s="311"/>
      <c r="H157" s="319"/>
      <c r="I157" s="309"/>
      <c r="J157" s="321"/>
      <c r="K157" s="323"/>
      <c r="L157" s="324"/>
      <c r="M157" s="323"/>
      <c r="N157" s="322"/>
      <c r="O157" s="322"/>
      <c r="P157" s="311"/>
      <c r="Q157" s="320"/>
      <c r="R157" s="320"/>
      <c r="S157" s="311"/>
      <c r="T157" s="310"/>
      <c r="U157" s="311"/>
      <c r="V157" s="357"/>
      <c r="W157" s="358"/>
      <c r="X157" s="358"/>
      <c r="Y157" s="358"/>
      <c r="Z157" s="309"/>
      <c r="AA157" s="340"/>
      <c r="AB157" s="340"/>
      <c r="AC157" s="341"/>
      <c r="AD157" s="341"/>
      <c r="AE157" s="341"/>
      <c r="AF157" s="341"/>
      <c r="AG157" s="346"/>
      <c r="AH157" s="340"/>
      <c r="AI157" s="340"/>
      <c r="AJ157" s="340"/>
      <c r="AK157" s="340"/>
      <c r="AL157" s="309"/>
      <c r="AM157" s="309"/>
      <c r="AN157" s="309"/>
      <c r="AO157" s="309"/>
      <c r="AP157" s="309"/>
      <c r="AQ157" s="309"/>
      <c r="AR157" s="309"/>
      <c r="AS157" s="309"/>
      <c r="AT157" s="309"/>
      <c r="AU157" s="309"/>
      <c r="AV157" s="309"/>
      <c r="AW157" s="337"/>
      <c r="AX157" s="321"/>
    </row>
    <row r="158" s="236" customFormat="1" ht="24" customHeight="1" spans="1:50">
      <c r="A158" s="309"/>
      <c r="B158" s="311"/>
      <c r="C158" s="311"/>
      <c r="D158" s="311"/>
      <c r="E158" s="313"/>
      <c r="F158" s="313"/>
      <c r="G158" s="311"/>
      <c r="H158" s="319"/>
      <c r="I158" s="309"/>
      <c r="J158" s="321"/>
      <c r="K158" s="323"/>
      <c r="L158" s="324"/>
      <c r="M158" s="323"/>
      <c r="N158" s="322"/>
      <c r="O158" s="322"/>
      <c r="P158" s="311"/>
      <c r="Q158" s="320"/>
      <c r="R158" s="320"/>
      <c r="S158" s="311"/>
      <c r="T158" s="310"/>
      <c r="U158" s="311"/>
      <c r="V158" s="357"/>
      <c r="W158" s="358"/>
      <c r="X158" s="358"/>
      <c r="Y158" s="358"/>
      <c r="Z158" s="309"/>
      <c r="AA158" s="340"/>
      <c r="AB158" s="340"/>
      <c r="AC158" s="341"/>
      <c r="AD158" s="341"/>
      <c r="AE158" s="341"/>
      <c r="AF158" s="341"/>
      <c r="AG158" s="346"/>
      <c r="AH158" s="340"/>
      <c r="AI158" s="340"/>
      <c r="AJ158" s="340"/>
      <c r="AK158" s="340"/>
      <c r="AL158" s="309"/>
      <c r="AM158" s="309"/>
      <c r="AN158" s="309"/>
      <c r="AO158" s="309"/>
      <c r="AP158" s="309"/>
      <c r="AQ158" s="309"/>
      <c r="AR158" s="309"/>
      <c r="AS158" s="309"/>
      <c r="AT158" s="309"/>
      <c r="AU158" s="309"/>
      <c r="AV158" s="309"/>
      <c r="AW158" s="337"/>
      <c r="AX158" s="321"/>
    </row>
    <row r="159" s="236" customFormat="1" ht="24" customHeight="1" spans="1:50">
      <c r="A159" s="309"/>
      <c r="B159" s="311"/>
      <c r="C159" s="311"/>
      <c r="D159" s="311"/>
      <c r="E159" s="313"/>
      <c r="F159" s="313"/>
      <c r="G159" s="311"/>
      <c r="H159" s="319"/>
      <c r="I159" s="309"/>
      <c r="J159" s="321"/>
      <c r="K159" s="323"/>
      <c r="L159" s="324"/>
      <c r="M159" s="323"/>
      <c r="N159" s="322"/>
      <c r="O159" s="322"/>
      <c r="P159" s="311"/>
      <c r="Q159" s="320"/>
      <c r="R159" s="320"/>
      <c r="S159" s="311"/>
      <c r="T159" s="310"/>
      <c r="U159" s="311"/>
      <c r="V159" s="357"/>
      <c r="W159" s="358"/>
      <c r="X159" s="358"/>
      <c r="Y159" s="358"/>
      <c r="Z159" s="309"/>
      <c r="AA159" s="340"/>
      <c r="AB159" s="340"/>
      <c r="AC159" s="341"/>
      <c r="AD159" s="341"/>
      <c r="AE159" s="341"/>
      <c r="AF159" s="341"/>
      <c r="AG159" s="346"/>
      <c r="AH159" s="340"/>
      <c r="AI159" s="340"/>
      <c r="AJ159" s="340"/>
      <c r="AK159" s="340"/>
      <c r="AL159" s="309"/>
      <c r="AM159" s="309"/>
      <c r="AN159" s="309"/>
      <c r="AO159" s="309"/>
      <c r="AP159" s="309"/>
      <c r="AQ159" s="309"/>
      <c r="AR159" s="309"/>
      <c r="AS159" s="309"/>
      <c r="AT159" s="309"/>
      <c r="AU159" s="309"/>
      <c r="AV159" s="309"/>
      <c r="AW159" s="337"/>
      <c r="AX159" s="321"/>
    </row>
    <row r="160" s="236" customFormat="1" ht="24" customHeight="1" spans="1:50">
      <c r="A160" s="309"/>
      <c r="B160" s="311"/>
      <c r="C160" s="311"/>
      <c r="D160" s="311"/>
      <c r="E160" s="313"/>
      <c r="F160" s="313"/>
      <c r="G160" s="311"/>
      <c r="H160" s="319"/>
      <c r="I160" s="309"/>
      <c r="J160" s="321"/>
      <c r="K160" s="323"/>
      <c r="L160" s="324"/>
      <c r="M160" s="323"/>
      <c r="N160" s="322"/>
      <c r="O160" s="322"/>
      <c r="P160" s="311"/>
      <c r="Q160" s="320"/>
      <c r="R160" s="320"/>
      <c r="S160" s="311"/>
      <c r="T160" s="310"/>
      <c r="U160" s="311"/>
      <c r="V160" s="333"/>
      <c r="W160" s="334"/>
      <c r="X160" s="334"/>
      <c r="Y160" s="334"/>
      <c r="Z160" s="309"/>
      <c r="AA160" s="340"/>
      <c r="AB160" s="340"/>
      <c r="AC160" s="341"/>
      <c r="AD160" s="341"/>
      <c r="AE160" s="341"/>
      <c r="AF160" s="341"/>
      <c r="AG160" s="346"/>
      <c r="AH160" s="340"/>
      <c r="AI160" s="340"/>
      <c r="AJ160" s="340"/>
      <c r="AK160" s="340"/>
      <c r="AL160" s="309"/>
      <c r="AM160" s="309"/>
      <c r="AN160" s="309"/>
      <c r="AO160" s="309"/>
      <c r="AP160" s="309"/>
      <c r="AQ160" s="309"/>
      <c r="AR160" s="309"/>
      <c r="AS160" s="309"/>
      <c r="AT160" s="309"/>
      <c r="AU160" s="309"/>
      <c r="AV160" s="309"/>
      <c r="AW160" s="337"/>
      <c r="AX160" s="321"/>
    </row>
    <row r="161" s="236" customFormat="1" ht="27.75" customHeight="1" spans="1:50">
      <c r="A161" s="309"/>
      <c r="B161" s="311"/>
      <c r="C161" s="311"/>
      <c r="D161" s="311"/>
      <c r="E161" s="313"/>
      <c r="F161" s="313"/>
      <c r="G161" s="311"/>
      <c r="H161" s="319"/>
      <c r="I161" s="309"/>
      <c r="J161" s="318"/>
      <c r="K161" s="323"/>
      <c r="L161" s="324"/>
      <c r="M161" s="323"/>
      <c r="N161" s="322"/>
      <c r="O161" s="322"/>
      <c r="P161" s="311"/>
      <c r="Q161" s="320"/>
      <c r="R161" s="320"/>
      <c r="S161" s="320"/>
      <c r="T161" s="310"/>
      <c r="U161" s="311"/>
      <c r="V161" s="333"/>
      <c r="W161" s="334"/>
      <c r="X161" s="334"/>
      <c r="Y161" s="334"/>
      <c r="Z161" s="309"/>
      <c r="AA161" s="340"/>
      <c r="AB161" s="340"/>
      <c r="AC161" s="341"/>
      <c r="AD161" s="341"/>
      <c r="AE161" s="341"/>
      <c r="AF161" s="341"/>
      <c r="AG161" s="346"/>
      <c r="AH161" s="340"/>
      <c r="AI161" s="340"/>
      <c r="AJ161" s="340"/>
      <c r="AK161" s="340"/>
      <c r="AL161" s="309"/>
      <c r="AM161" s="309"/>
      <c r="AN161" s="309"/>
      <c r="AO161" s="309"/>
      <c r="AP161" s="309"/>
      <c r="AQ161" s="309"/>
      <c r="AR161" s="309"/>
      <c r="AS161" s="309"/>
      <c r="AT161" s="309"/>
      <c r="AU161" s="309"/>
      <c r="AV161" s="309"/>
      <c r="AW161" s="337"/>
      <c r="AX161" s="321"/>
    </row>
    <row r="162" s="236" customFormat="1" ht="24" customHeight="1" spans="1:50">
      <c r="A162" s="309"/>
      <c r="B162" s="311"/>
      <c r="C162" s="311"/>
      <c r="D162" s="311"/>
      <c r="E162" s="313"/>
      <c r="F162" s="313"/>
      <c r="G162" s="311"/>
      <c r="H162" s="319"/>
      <c r="I162" s="309"/>
      <c r="J162" s="325"/>
      <c r="K162" s="323"/>
      <c r="L162" s="324"/>
      <c r="M162" s="323"/>
      <c r="N162" s="322"/>
      <c r="O162" s="322"/>
      <c r="P162" s="311"/>
      <c r="Q162" s="320"/>
      <c r="R162" s="320"/>
      <c r="S162" s="311"/>
      <c r="T162" s="310"/>
      <c r="U162" s="311"/>
      <c r="V162" s="360"/>
      <c r="W162" s="361"/>
      <c r="X162" s="361"/>
      <c r="Y162" s="361"/>
      <c r="Z162" s="309"/>
      <c r="AA162" s="340"/>
      <c r="AB162" s="340"/>
      <c r="AC162" s="341"/>
      <c r="AD162" s="341"/>
      <c r="AE162" s="341"/>
      <c r="AF162" s="341"/>
      <c r="AG162" s="346"/>
      <c r="AH162" s="340"/>
      <c r="AI162" s="340"/>
      <c r="AJ162" s="340"/>
      <c r="AK162" s="340"/>
      <c r="AL162" s="309"/>
      <c r="AM162" s="309"/>
      <c r="AN162" s="309"/>
      <c r="AO162" s="309"/>
      <c r="AP162" s="309"/>
      <c r="AQ162" s="309"/>
      <c r="AR162" s="309"/>
      <c r="AS162" s="309"/>
      <c r="AT162" s="309"/>
      <c r="AU162" s="309"/>
      <c r="AV162" s="309"/>
      <c r="AW162" s="337"/>
      <c r="AX162" s="321"/>
    </row>
    <row r="163" s="236" customFormat="1" ht="27.75" customHeight="1" spans="1:50">
      <c r="A163" s="309"/>
      <c r="B163" s="311"/>
      <c r="C163" s="311"/>
      <c r="D163" s="311"/>
      <c r="E163" s="314"/>
      <c r="F163" s="313"/>
      <c r="G163" s="311"/>
      <c r="H163" s="319"/>
      <c r="I163" s="309"/>
      <c r="J163" s="322"/>
      <c r="K163" s="323"/>
      <c r="L163" s="324"/>
      <c r="M163" s="323"/>
      <c r="N163" s="322"/>
      <c r="O163" s="322"/>
      <c r="P163" s="311"/>
      <c r="Q163" s="320"/>
      <c r="R163" s="320"/>
      <c r="S163" s="311"/>
      <c r="T163" s="310"/>
      <c r="U163" s="311"/>
      <c r="V163" s="360"/>
      <c r="W163" s="361"/>
      <c r="X163" s="361"/>
      <c r="Y163" s="361"/>
      <c r="Z163" s="309"/>
      <c r="AA163" s="340"/>
      <c r="AB163" s="340"/>
      <c r="AC163" s="341"/>
      <c r="AD163" s="341"/>
      <c r="AE163" s="341"/>
      <c r="AF163" s="341"/>
      <c r="AG163" s="346"/>
      <c r="AH163" s="340"/>
      <c r="AI163" s="340"/>
      <c r="AJ163" s="340"/>
      <c r="AK163" s="340"/>
      <c r="AL163" s="309"/>
      <c r="AM163" s="309"/>
      <c r="AN163" s="309"/>
      <c r="AO163" s="309"/>
      <c r="AP163" s="309"/>
      <c r="AQ163" s="309"/>
      <c r="AR163" s="309"/>
      <c r="AS163" s="309"/>
      <c r="AT163" s="309"/>
      <c r="AU163" s="309"/>
      <c r="AV163" s="309"/>
      <c r="AW163" s="337"/>
      <c r="AX163" s="348"/>
    </row>
    <row r="164" s="236" customFormat="1" ht="24" customHeight="1" spans="1:50">
      <c r="A164" s="309"/>
      <c r="B164" s="311"/>
      <c r="C164" s="311"/>
      <c r="D164" s="311"/>
      <c r="E164" s="314"/>
      <c r="F164" s="310"/>
      <c r="G164" s="311"/>
      <c r="H164" s="319"/>
      <c r="I164" s="309"/>
      <c r="J164" s="322"/>
      <c r="K164" s="323"/>
      <c r="L164" s="324"/>
      <c r="M164" s="323"/>
      <c r="N164" s="309"/>
      <c r="O164" s="309"/>
      <c r="P164" s="311"/>
      <c r="Q164" s="322"/>
      <c r="R164" s="322"/>
      <c r="S164" s="322"/>
      <c r="T164" s="328"/>
      <c r="U164" s="322"/>
      <c r="V164" s="329"/>
      <c r="W164" s="330"/>
      <c r="X164" s="330"/>
      <c r="Y164" s="330"/>
      <c r="Z164" s="311"/>
      <c r="AA164" s="335"/>
      <c r="AB164" s="335"/>
      <c r="AC164" s="336"/>
      <c r="AD164" s="336"/>
      <c r="AE164" s="336"/>
      <c r="AF164" s="336"/>
      <c r="AG164" s="345"/>
      <c r="AH164" s="335"/>
      <c r="AI164" s="335"/>
      <c r="AJ164" s="335"/>
      <c r="AK164" s="335"/>
      <c r="AL164" s="311"/>
      <c r="AM164" s="311"/>
      <c r="AN164" s="311"/>
      <c r="AO164" s="311"/>
      <c r="AP164" s="311"/>
      <c r="AQ164" s="311"/>
      <c r="AR164" s="311"/>
      <c r="AS164" s="311"/>
      <c r="AT164" s="311"/>
      <c r="AU164" s="311"/>
      <c r="AV164" s="311"/>
      <c r="AW164" s="337"/>
      <c r="AX164" s="348"/>
    </row>
    <row r="165" s="236" customFormat="1" ht="27.75" customHeight="1" spans="1:50">
      <c r="A165" s="309"/>
      <c r="B165" s="311"/>
      <c r="C165" s="311"/>
      <c r="D165" s="311"/>
      <c r="E165" s="310"/>
      <c r="F165" s="313"/>
      <c r="G165" s="311"/>
      <c r="H165" s="319"/>
      <c r="I165" s="309"/>
      <c r="J165" s="322"/>
      <c r="K165" s="323"/>
      <c r="L165" s="324"/>
      <c r="M165" s="323"/>
      <c r="N165" s="322"/>
      <c r="O165" s="322"/>
      <c r="P165" s="311"/>
      <c r="Q165" s="318"/>
      <c r="R165" s="318"/>
      <c r="S165" s="311"/>
      <c r="T165" s="310"/>
      <c r="U165" s="311"/>
      <c r="V165" s="360"/>
      <c r="W165" s="361"/>
      <c r="X165" s="361"/>
      <c r="Y165" s="361"/>
      <c r="Z165" s="309"/>
      <c r="AA165" s="340"/>
      <c r="AB165" s="340"/>
      <c r="AC165" s="341"/>
      <c r="AD165" s="341"/>
      <c r="AE165" s="341"/>
      <c r="AF165" s="341"/>
      <c r="AG165" s="346"/>
      <c r="AH165" s="340"/>
      <c r="AI165" s="340"/>
      <c r="AJ165" s="340"/>
      <c r="AK165" s="340"/>
      <c r="AL165" s="309"/>
      <c r="AM165" s="309"/>
      <c r="AN165" s="309"/>
      <c r="AO165" s="309"/>
      <c r="AP165" s="309"/>
      <c r="AQ165" s="309"/>
      <c r="AR165" s="309"/>
      <c r="AS165" s="309"/>
      <c r="AT165" s="309"/>
      <c r="AU165" s="309"/>
      <c r="AV165" s="309"/>
      <c r="AW165" s="337"/>
      <c r="AX165" s="348"/>
    </row>
    <row r="166" s="236" customFormat="1" ht="29.25" customHeight="1" spans="1:50">
      <c r="A166" s="309"/>
      <c r="B166" s="311"/>
      <c r="C166" s="311"/>
      <c r="D166" s="311"/>
      <c r="E166" s="314"/>
      <c r="F166" s="310"/>
      <c r="G166" s="311"/>
      <c r="H166" s="319"/>
      <c r="I166" s="309"/>
      <c r="J166" s="322"/>
      <c r="K166" s="323"/>
      <c r="L166" s="324"/>
      <c r="M166" s="323"/>
      <c r="N166" s="309"/>
      <c r="O166" s="309"/>
      <c r="P166" s="311"/>
      <c r="Q166" s="320"/>
      <c r="R166" s="320"/>
      <c r="S166" s="322"/>
      <c r="T166" s="328"/>
      <c r="U166" s="322"/>
      <c r="V166" s="357"/>
      <c r="W166" s="358"/>
      <c r="X166" s="358"/>
      <c r="Y166" s="358"/>
      <c r="Z166" s="311"/>
      <c r="AA166" s="335"/>
      <c r="AB166" s="335"/>
      <c r="AC166" s="336"/>
      <c r="AD166" s="336"/>
      <c r="AE166" s="336"/>
      <c r="AF166" s="336"/>
      <c r="AG166" s="345"/>
      <c r="AH166" s="335"/>
      <c r="AI166" s="335"/>
      <c r="AJ166" s="335"/>
      <c r="AK166" s="335"/>
      <c r="AL166" s="311"/>
      <c r="AM166" s="311"/>
      <c r="AN166" s="311"/>
      <c r="AO166" s="311"/>
      <c r="AP166" s="311"/>
      <c r="AQ166" s="311"/>
      <c r="AR166" s="311"/>
      <c r="AS166" s="311"/>
      <c r="AT166" s="311"/>
      <c r="AU166" s="311"/>
      <c r="AV166" s="311"/>
      <c r="AW166" s="337"/>
      <c r="AX166" s="348"/>
    </row>
    <row r="167" s="236" customFormat="1" ht="24" customHeight="1" spans="1:50">
      <c r="A167" s="309"/>
      <c r="B167" s="311"/>
      <c r="C167" s="311"/>
      <c r="D167" s="311"/>
      <c r="E167" s="310"/>
      <c r="F167" s="310"/>
      <c r="G167" s="311"/>
      <c r="H167" s="319"/>
      <c r="I167" s="309"/>
      <c r="J167" s="322"/>
      <c r="K167" s="323"/>
      <c r="L167" s="324"/>
      <c r="M167" s="323"/>
      <c r="N167" s="309"/>
      <c r="O167" s="309"/>
      <c r="P167" s="311"/>
      <c r="Q167" s="320"/>
      <c r="R167" s="320"/>
      <c r="S167" s="322"/>
      <c r="T167" s="328"/>
      <c r="U167" s="322"/>
      <c r="V167" s="329"/>
      <c r="W167" s="330"/>
      <c r="X167" s="330"/>
      <c r="Y167" s="330"/>
      <c r="Z167" s="311"/>
      <c r="AA167" s="335"/>
      <c r="AB167" s="335"/>
      <c r="AC167" s="336"/>
      <c r="AD167" s="336"/>
      <c r="AE167" s="336"/>
      <c r="AF167" s="336"/>
      <c r="AG167" s="345"/>
      <c r="AH167" s="335"/>
      <c r="AI167" s="335"/>
      <c r="AJ167" s="335"/>
      <c r="AK167" s="335"/>
      <c r="AL167" s="311"/>
      <c r="AM167" s="311"/>
      <c r="AN167" s="311"/>
      <c r="AO167" s="311"/>
      <c r="AP167" s="311"/>
      <c r="AQ167" s="311"/>
      <c r="AR167" s="311"/>
      <c r="AS167" s="311"/>
      <c r="AT167" s="311"/>
      <c r="AU167" s="311"/>
      <c r="AV167" s="311"/>
      <c r="AW167" s="337"/>
      <c r="AX167" s="348"/>
    </row>
    <row r="168" s="236" customFormat="1" ht="24" customHeight="1" spans="1:50">
      <c r="A168" s="309"/>
      <c r="B168" s="311"/>
      <c r="C168" s="311"/>
      <c r="D168" s="311"/>
      <c r="E168" s="310"/>
      <c r="F168" s="310"/>
      <c r="G168" s="311"/>
      <c r="H168" s="319"/>
      <c r="I168" s="309"/>
      <c r="J168" s="322"/>
      <c r="K168" s="323"/>
      <c r="L168" s="324"/>
      <c r="M168" s="323"/>
      <c r="N168" s="309"/>
      <c r="O168" s="309"/>
      <c r="P168" s="311"/>
      <c r="Q168" s="320"/>
      <c r="R168" s="320"/>
      <c r="S168" s="322"/>
      <c r="T168" s="328"/>
      <c r="U168" s="322"/>
      <c r="V168" s="357"/>
      <c r="W168" s="358"/>
      <c r="X168" s="358"/>
      <c r="Y168" s="358"/>
      <c r="Z168" s="311"/>
      <c r="AA168" s="335"/>
      <c r="AB168" s="335"/>
      <c r="AC168" s="336"/>
      <c r="AD168" s="336"/>
      <c r="AE168" s="336"/>
      <c r="AF168" s="336"/>
      <c r="AG168" s="345"/>
      <c r="AH168" s="335"/>
      <c r="AI168" s="335"/>
      <c r="AJ168" s="335"/>
      <c r="AK168" s="335"/>
      <c r="AL168" s="311"/>
      <c r="AM168" s="311"/>
      <c r="AN168" s="311"/>
      <c r="AO168" s="311"/>
      <c r="AP168" s="311"/>
      <c r="AQ168" s="311"/>
      <c r="AR168" s="311"/>
      <c r="AS168" s="311"/>
      <c r="AT168" s="311"/>
      <c r="AU168" s="311"/>
      <c r="AV168" s="311"/>
      <c r="AW168" s="337"/>
      <c r="AX168" s="348"/>
    </row>
    <row r="169" s="236" customFormat="1" ht="27.75" customHeight="1" spans="1:50">
      <c r="A169" s="309"/>
      <c r="B169" s="311"/>
      <c r="C169" s="312"/>
      <c r="D169" s="312"/>
      <c r="E169" s="310"/>
      <c r="F169" s="316"/>
      <c r="G169" s="311"/>
      <c r="H169" s="319"/>
      <c r="I169" s="309"/>
      <c r="J169" s="322"/>
      <c r="K169" s="323"/>
      <c r="L169" s="324"/>
      <c r="M169" s="323"/>
      <c r="N169" s="322"/>
      <c r="O169" s="322"/>
      <c r="P169" s="311"/>
      <c r="Q169" s="318"/>
      <c r="R169" s="318"/>
      <c r="S169" s="311"/>
      <c r="T169" s="310"/>
      <c r="U169" s="311"/>
      <c r="V169" s="360"/>
      <c r="W169" s="361"/>
      <c r="X169" s="361"/>
      <c r="Y169" s="361"/>
      <c r="Z169" s="309"/>
      <c r="AA169" s="340"/>
      <c r="AB169" s="340"/>
      <c r="AC169" s="341"/>
      <c r="AD169" s="341"/>
      <c r="AE169" s="341"/>
      <c r="AF169" s="341"/>
      <c r="AG169" s="346"/>
      <c r="AH169" s="340"/>
      <c r="AI169" s="340"/>
      <c r="AJ169" s="340"/>
      <c r="AK169" s="340"/>
      <c r="AL169" s="309"/>
      <c r="AM169" s="309"/>
      <c r="AN169" s="309"/>
      <c r="AO169" s="309"/>
      <c r="AP169" s="309"/>
      <c r="AQ169" s="309"/>
      <c r="AR169" s="309"/>
      <c r="AS169" s="309"/>
      <c r="AT169" s="309"/>
      <c r="AU169" s="309"/>
      <c r="AV169" s="309"/>
      <c r="AW169" s="337"/>
      <c r="AX169" s="348"/>
    </row>
    <row r="170" s="236" customFormat="1" ht="27.75" customHeight="1" spans="1:50">
      <c r="A170" s="309"/>
      <c r="B170" s="311"/>
      <c r="C170" s="312"/>
      <c r="D170" s="312"/>
      <c r="E170" s="316"/>
      <c r="F170" s="316"/>
      <c r="G170" s="311"/>
      <c r="H170" s="319"/>
      <c r="I170" s="309"/>
      <c r="J170" s="322"/>
      <c r="K170" s="323"/>
      <c r="L170" s="324"/>
      <c r="M170" s="323"/>
      <c r="N170" s="322"/>
      <c r="O170" s="322"/>
      <c r="P170" s="311"/>
      <c r="Q170" s="318"/>
      <c r="R170" s="318"/>
      <c r="S170" s="311"/>
      <c r="T170" s="310"/>
      <c r="U170" s="311"/>
      <c r="V170" s="360"/>
      <c r="W170" s="361"/>
      <c r="X170" s="361"/>
      <c r="Y170" s="361"/>
      <c r="Z170" s="309"/>
      <c r="AA170" s="340"/>
      <c r="AB170" s="340"/>
      <c r="AC170" s="341"/>
      <c r="AD170" s="341"/>
      <c r="AE170" s="341"/>
      <c r="AF170" s="341"/>
      <c r="AG170" s="346"/>
      <c r="AH170" s="340"/>
      <c r="AI170" s="340"/>
      <c r="AJ170" s="340"/>
      <c r="AK170" s="340"/>
      <c r="AL170" s="309"/>
      <c r="AM170" s="309"/>
      <c r="AN170" s="309"/>
      <c r="AO170" s="309"/>
      <c r="AP170" s="309"/>
      <c r="AQ170" s="309"/>
      <c r="AR170" s="309"/>
      <c r="AS170" s="309"/>
      <c r="AT170" s="309"/>
      <c r="AU170" s="309"/>
      <c r="AV170" s="309"/>
      <c r="AW170" s="337"/>
      <c r="AX170" s="348"/>
    </row>
    <row r="171" s="236" customFormat="1" ht="27.75" customHeight="1" spans="1:50">
      <c r="A171" s="309"/>
      <c r="B171" s="311"/>
      <c r="C171" s="312"/>
      <c r="D171" s="312"/>
      <c r="E171" s="316"/>
      <c r="F171" s="313"/>
      <c r="G171" s="311"/>
      <c r="H171" s="319"/>
      <c r="I171" s="309"/>
      <c r="J171" s="322"/>
      <c r="K171" s="323"/>
      <c r="L171" s="324"/>
      <c r="M171" s="323"/>
      <c r="N171" s="322"/>
      <c r="O171" s="322"/>
      <c r="P171" s="311"/>
      <c r="Q171" s="320"/>
      <c r="R171" s="320"/>
      <c r="S171" s="311"/>
      <c r="T171" s="362"/>
      <c r="V171" s="357"/>
      <c r="W171" s="358"/>
      <c r="X171" s="358"/>
      <c r="Y171" s="358"/>
      <c r="Z171" s="309"/>
      <c r="AA171" s="340"/>
      <c r="AB171" s="340"/>
      <c r="AC171" s="341"/>
      <c r="AD171" s="341"/>
      <c r="AE171" s="341"/>
      <c r="AF171" s="341"/>
      <c r="AG171" s="346"/>
      <c r="AH171" s="340"/>
      <c r="AI171" s="340"/>
      <c r="AJ171" s="340"/>
      <c r="AK171" s="340"/>
      <c r="AL171" s="309"/>
      <c r="AM171" s="309"/>
      <c r="AN171" s="309"/>
      <c r="AO171" s="309"/>
      <c r="AP171" s="309"/>
      <c r="AQ171" s="309"/>
      <c r="AR171" s="309"/>
      <c r="AS171" s="309"/>
      <c r="AT171" s="309"/>
      <c r="AU171" s="309"/>
      <c r="AV171" s="309"/>
      <c r="AW171" s="337"/>
      <c r="AX171" s="348"/>
    </row>
    <row r="172" s="236" customFormat="1" ht="27.75" customHeight="1" spans="1:50">
      <c r="A172" s="309"/>
      <c r="B172" s="311"/>
      <c r="C172" s="311"/>
      <c r="D172" s="311"/>
      <c r="E172" s="316"/>
      <c r="F172" s="313"/>
      <c r="G172" s="311"/>
      <c r="H172" s="319"/>
      <c r="I172" s="309"/>
      <c r="J172" s="322"/>
      <c r="K172" s="323"/>
      <c r="L172" s="324"/>
      <c r="M172" s="323"/>
      <c r="N172" s="322"/>
      <c r="O172" s="322"/>
      <c r="P172" s="311"/>
      <c r="Q172" s="320"/>
      <c r="R172" s="320"/>
      <c r="S172" s="311"/>
      <c r="T172" s="362"/>
      <c r="V172" s="357"/>
      <c r="W172" s="358"/>
      <c r="X172" s="358"/>
      <c r="Y172" s="358"/>
      <c r="Z172" s="309"/>
      <c r="AA172" s="340"/>
      <c r="AB172" s="340"/>
      <c r="AC172" s="341"/>
      <c r="AD172" s="341"/>
      <c r="AE172" s="341"/>
      <c r="AF172" s="341"/>
      <c r="AG172" s="346"/>
      <c r="AH172" s="340"/>
      <c r="AI172" s="340"/>
      <c r="AJ172" s="340"/>
      <c r="AK172" s="340"/>
      <c r="AL172" s="309"/>
      <c r="AM172" s="309"/>
      <c r="AN172" s="309"/>
      <c r="AO172" s="309"/>
      <c r="AP172" s="309"/>
      <c r="AQ172" s="309"/>
      <c r="AR172" s="309"/>
      <c r="AS172" s="309"/>
      <c r="AT172" s="309"/>
      <c r="AU172" s="309"/>
      <c r="AV172" s="309"/>
      <c r="AW172" s="337"/>
      <c r="AX172" s="348"/>
    </row>
    <row r="173" s="236" customFormat="1" ht="27.75" customHeight="1" spans="1:50">
      <c r="A173" s="309"/>
      <c r="B173" s="311"/>
      <c r="C173" s="311"/>
      <c r="D173" s="311"/>
      <c r="E173" s="313"/>
      <c r="F173" s="313"/>
      <c r="G173" s="311"/>
      <c r="H173" s="319"/>
      <c r="I173" s="309"/>
      <c r="J173" s="322"/>
      <c r="K173" s="323"/>
      <c r="L173" s="324"/>
      <c r="M173" s="323"/>
      <c r="N173" s="322"/>
      <c r="O173" s="322"/>
      <c r="P173" s="311"/>
      <c r="Q173" s="309"/>
      <c r="R173" s="309"/>
      <c r="S173" s="311"/>
      <c r="T173" s="362"/>
      <c r="V173" s="357"/>
      <c r="W173" s="358"/>
      <c r="X173" s="358"/>
      <c r="Y173" s="358"/>
      <c r="Z173" s="309"/>
      <c r="AA173" s="340"/>
      <c r="AB173" s="340"/>
      <c r="AC173" s="341"/>
      <c r="AD173" s="341"/>
      <c r="AE173" s="341"/>
      <c r="AF173" s="341"/>
      <c r="AG173" s="346"/>
      <c r="AH173" s="340"/>
      <c r="AI173" s="340"/>
      <c r="AJ173" s="340"/>
      <c r="AK173" s="340"/>
      <c r="AL173" s="309"/>
      <c r="AM173" s="309"/>
      <c r="AN173" s="309"/>
      <c r="AO173" s="309"/>
      <c r="AP173" s="309"/>
      <c r="AQ173" s="309"/>
      <c r="AR173" s="309"/>
      <c r="AS173" s="309"/>
      <c r="AT173" s="309"/>
      <c r="AU173" s="309"/>
      <c r="AV173" s="309"/>
      <c r="AW173" s="337"/>
      <c r="AX173" s="348"/>
    </row>
    <row r="174" s="236" customFormat="1" ht="27.75" customHeight="1" spans="1:50">
      <c r="A174" s="309"/>
      <c r="B174" s="311"/>
      <c r="C174" s="311"/>
      <c r="D174" s="311"/>
      <c r="E174" s="313"/>
      <c r="F174" s="313"/>
      <c r="G174" s="311"/>
      <c r="H174" s="319"/>
      <c r="I174" s="309"/>
      <c r="J174" s="322"/>
      <c r="K174" s="323"/>
      <c r="L174" s="324"/>
      <c r="M174" s="323"/>
      <c r="N174" s="322"/>
      <c r="O174" s="322"/>
      <c r="P174" s="311"/>
      <c r="Q174" s="309"/>
      <c r="R174" s="309"/>
      <c r="S174" s="311"/>
      <c r="T174" s="362"/>
      <c r="V174" s="357"/>
      <c r="W174" s="358"/>
      <c r="X174" s="358"/>
      <c r="Y174" s="358"/>
      <c r="Z174" s="309"/>
      <c r="AA174" s="340"/>
      <c r="AB174" s="340"/>
      <c r="AC174" s="341"/>
      <c r="AD174" s="341"/>
      <c r="AE174" s="341"/>
      <c r="AF174" s="341"/>
      <c r="AG174" s="346"/>
      <c r="AH174" s="340"/>
      <c r="AI174" s="340"/>
      <c r="AJ174" s="340"/>
      <c r="AK174" s="340"/>
      <c r="AL174" s="309"/>
      <c r="AM174" s="309"/>
      <c r="AN174" s="309"/>
      <c r="AO174" s="309"/>
      <c r="AP174" s="309"/>
      <c r="AQ174" s="309"/>
      <c r="AR174" s="309"/>
      <c r="AS174" s="309"/>
      <c r="AT174" s="309"/>
      <c r="AU174" s="309"/>
      <c r="AV174" s="309"/>
      <c r="AW174" s="337"/>
      <c r="AX174" s="348"/>
    </row>
    <row r="175" s="236" customFormat="1" ht="27.75" customHeight="1" spans="1:50">
      <c r="A175" s="309"/>
      <c r="B175" s="311"/>
      <c r="C175" s="311"/>
      <c r="D175" s="311"/>
      <c r="E175" s="313"/>
      <c r="F175" s="313"/>
      <c r="G175" s="311"/>
      <c r="H175" s="319"/>
      <c r="I175" s="309"/>
      <c r="J175" s="322"/>
      <c r="K175" s="323"/>
      <c r="L175" s="324"/>
      <c r="M175" s="323"/>
      <c r="N175" s="322"/>
      <c r="O175" s="322"/>
      <c r="P175" s="311"/>
      <c r="Q175" s="309"/>
      <c r="R175" s="309"/>
      <c r="S175" s="311"/>
      <c r="T175" s="362"/>
      <c r="V175" s="357"/>
      <c r="W175" s="358"/>
      <c r="X175" s="358"/>
      <c r="Y175" s="358"/>
      <c r="Z175" s="309"/>
      <c r="AA175" s="340"/>
      <c r="AB175" s="340"/>
      <c r="AC175" s="341"/>
      <c r="AD175" s="341"/>
      <c r="AE175" s="341"/>
      <c r="AF175" s="341"/>
      <c r="AG175" s="346"/>
      <c r="AH175" s="340"/>
      <c r="AI175" s="340"/>
      <c r="AJ175" s="340"/>
      <c r="AK175" s="340"/>
      <c r="AL175" s="309"/>
      <c r="AM175" s="309"/>
      <c r="AN175" s="309"/>
      <c r="AO175" s="309"/>
      <c r="AP175" s="309"/>
      <c r="AQ175" s="309"/>
      <c r="AR175" s="309"/>
      <c r="AS175" s="309"/>
      <c r="AT175" s="309"/>
      <c r="AU175" s="309"/>
      <c r="AV175" s="309"/>
      <c r="AW175" s="337"/>
      <c r="AX175" s="348"/>
    </row>
    <row r="176" s="236" customFormat="1" ht="27.75" customHeight="1" spans="1:50">
      <c r="A176" s="309"/>
      <c r="B176" s="311"/>
      <c r="C176" s="311"/>
      <c r="D176" s="311"/>
      <c r="E176" s="314"/>
      <c r="F176" s="313"/>
      <c r="G176" s="311"/>
      <c r="H176" s="319"/>
      <c r="I176" s="309"/>
      <c r="J176" s="322"/>
      <c r="K176" s="323"/>
      <c r="L176" s="324"/>
      <c r="M176" s="323"/>
      <c r="N176" s="322"/>
      <c r="O176" s="322"/>
      <c r="P176" s="311"/>
      <c r="Q176" s="309"/>
      <c r="R176" s="309"/>
      <c r="S176" s="311"/>
      <c r="T176" s="362"/>
      <c r="V176" s="357"/>
      <c r="W176" s="358"/>
      <c r="X176" s="358"/>
      <c r="Y176" s="358"/>
      <c r="Z176" s="309"/>
      <c r="AA176" s="340"/>
      <c r="AB176" s="340"/>
      <c r="AC176" s="341"/>
      <c r="AD176" s="341"/>
      <c r="AE176" s="341"/>
      <c r="AF176" s="341"/>
      <c r="AG176" s="346"/>
      <c r="AH176" s="340"/>
      <c r="AI176" s="340"/>
      <c r="AJ176" s="340"/>
      <c r="AK176" s="340"/>
      <c r="AL176" s="309"/>
      <c r="AM176" s="309"/>
      <c r="AN176" s="309"/>
      <c r="AO176" s="309"/>
      <c r="AP176" s="309"/>
      <c r="AQ176" s="309"/>
      <c r="AR176" s="309"/>
      <c r="AS176" s="309"/>
      <c r="AT176" s="309"/>
      <c r="AU176" s="309"/>
      <c r="AV176" s="309"/>
      <c r="AW176" s="337"/>
      <c r="AX176" s="348"/>
    </row>
    <row r="177" s="236" customFormat="1" ht="27.75" customHeight="1" spans="1:50">
      <c r="A177" s="309"/>
      <c r="B177" s="311"/>
      <c r="C177" s="311"/>
      <c r="D177" s="311"/>
      <c r="E177" s="314"/>
      <c r="F177" s="313"/>
      <c r="G177" s="309"/>
      <c r="H177" s="319"/>
      <c r="I177" s="309"/>
      <c r="J177" s="322"/>
      <c r="K177" s="323"/>
      <c r="L177" s="324"/>
      <c r="M177" s="323"/>
      <c r="N177" s="322"/>
      <c r="O177" s="322"/>
      <c r="P177" s="311"/>
      <c r="Q177" s="309"/>
      <c r="R177" s="309"/>
      <c r="S177" s="311"/>
      <c r="T177" s="362"/>
      <c r="V177" s="357"/>
      <c r="W177" s="358"/>
      <c r="X177" s="358"/>
      <c r="Y177" s="358"/>
      <c r="Z177" s="309"/>
      <c r="AA177" s="340"/>
      <c r="AB177" s="340"/>
      <c r="AC177" s="341"/>
      <c r="AD177" s="341"/>
      <c r="AE177" s="341"/>
      <c r="AF177" s="341"/>
      <c r="AG177" s="346"/>
      <c r="AH177" s="340"/>
      <c r="AI177" s="340"/>
      <c r="AJ177" s="340"/>
      <c r="AK177" s="340"/>
      <c r="AL177" s="309"/>
      <c r="AM177" s="309"/>
      <c r="AN177" s="309"/>
      <c r="AO177" s="309"/>
      <c r="AP177" s="309"/>
      <c r="AQ177" s="309"/>
      <c r="AR177" s="309"/>
      <c r="AS177" s="309"/>
      <c r="AT177" s="309"/>
      <c r="AU177" s="309"/>
      <c r="AV177" s="309"/>
      <c r="AW177" s="337"/>
      <c r="AX177" s="348"/>
    </row>
    <row r="178" s="236" customFormat="1" ht="27.75" customHeight="1" spans="1:50">
      <c r="A178" s="309"/>
      <c r="B178" s="311"/>
      <c r="C178" s="311"/>
      <c r="D178" s="311"/>
      <c r="E178" s="314"/>
      <c r="F178" s="313"/>
      <c r="G178" s="311"/>
      <c r="H178" s="319"/>
      <c r="I178" s="309"/>
      <c r="J178" s="322"/>
      <c r="K178" s="323"/>
      <c r="L178" s="324"/>
      <c r="M178" s="323"/>
      <c r="N178" s="322"/>
      <c r="O178" s="322"/>
      <c r="P178" s="311"/>
      <c r="Q178" s="309"/>
      <c r="R178" s="309"/>
      <c r="S178" s="311"/>
      <c r="T178" s="362"/>
      <c r="V178" s="357"/>
      <c r="W178" s="358"/>
      <c r="X178" s="358"/>
      <c r="Y178" s="358"/>
      <c r="Z178" s="309"/>
      <c r="AA178" s="340"/>
      <c r="AB178" s="340"/>
      <c r="AC178" s="341"/>
      <c r="AD178" s="341"/>
      <c r="AE178" s="341"/>
      <c r="AF178" s="341"/>
      <c r="AG178" s="346"/>
      <c r="AH178" s="340"/>
      <c r="AI178" s="340"/>
      <c r="AJ178" s="340"/>
      <c r="AK178" s="340"/>
      <c r="AL178" s="309"/>
      <c r="AM178" s="309"/>
      <c r="AN178" s="309"/>
      <c r="AO178" s="309"/>
      <c r="AP178" s="309"/>
      <c r="AQ178" s="309"/>
      <c r="AR178" s="309"/>
      <c r="AS178" s="309"/>
      <c r="AT178" s="309"/>
      <c r="AU178" s="309"/>
      <c r="AV178" s="309"/>
      <c r="AW178" s="337"/>
      <c r="AX178" s="348"/>
    </row>
    <row r="179" ht="24" customHeight="1" spans="1:50">
      <c r="A179" s="309"/>
      <c r="B179" s="309"/>
      <c r="C179" s="309"/>
      <c r="D179" s="309"/>
      <c r="E179" s="314"/>
      <c r="F179" s="313"/>
      <c r="G179" s="311"/>
      <c r="H179" s="319"/>
      <c r="I179" s="309"/>
      <c r="J179" s="356"/>
      <c r="K179" s="323"/>
      <c r="L179" s="324"/>
      <c r="M179" s="323"/>
      <c r="N179" s="309"/>
      <c r="O179" s="309"/>
      <c r="P179" s="311"/>
      <c r="Q179" s="322"/>
      <c r="R179" s="322"/>
      <c r="S179" s="309"/>
      <c r="T179" s="317"/>
      <c r="U179" s="309"/>
      <c r="V179" s="326"/>
      <c r="W179" s="327"/>
      <c r="X179" s="327"/>
      <c r="Y179" s="327"/>
      <c r="Z179" s="311"/>
      <c r="AA179" s="335"/>
      <c r="AB179" s="335"/>
      <c r="AC179" s="336"/>
      <c r="AD179" s="336"/>
      <c r="AE179" s="336"/>
      <c r="AF179" s="336"/>
      <c r="AG179" s="345"/>
      <c r="AH179" s="335"/>
      <c r="AI179" s="335"/>
      <c r="AJ179" s="335"/>
      <c r="AK179" s="335"/>
      <c r="AL179" s="311"/>
      <c r="AM179" s="311"/>
      <c r="AN179" s="311"/>
      <c r="AO179" s="311"/>
      <c r="AP179" s="311"/>
      <c r="AQ179" s="311"/>
      <c r="AR179" s="311"/>
      <c r="AS179" s="311"/>
      <c r="AT179" s="311"/>
      <c r="AU179" s="311"/>
      <c r="AV179" s="311"/>
      <c r="AW179" s="337"/>
      <c r="AX179" s="367"/>
    </row>
    <row r="180" s="236" customFormat="1" ht="24" customHeight="1" spans="1:50">
      <c r="A180" s="309"/>
      <c r="B180" s="311"/>
      <c r="C180" s="311"/>
      <c r="D180" s="311"/>
      <c r="E180" s="313"/>
      <c r="F180" s="313"/>
      <c r="G180" s="311"/>
      <c r="H180" s="319"/>
      <c r="I180" s="309"/>
      <c r="J180" s="311"/>
      <c r="K180" s="323"/>
      <c r="L180" s="324"/>
      <c r="M180" s="323"/>
      <c r="N180" s="309"/>
      <c r="O180" s="322"/>
      <c r="P180" s="311"/>
      <c r="Q180" s="322"/>
      <c r="R180" s="322"/>
      <c r="S180" s="363"/>
      <c r="T180" s="310"/>
      <c r="U180" s="311"/>
      <c r="V180" s="329"/>
      <c r="W180" s="330"/>
      <c r="X180" s="330"/>
      <c r="Y180" s="330"/>
      <c r="Z180" s="311"/>
      <c r="AA180" s="335"/>
      <c r="AB180" s="335"/>
      <c r="AC180" s="336"/>
      <c r="AD180" s="336"/>
      <c r="AE180" s="336"/>
      <c r="AF180" s="336"/>
      <c r="AG180" s="345"/>
      <c r="AH180" s="335"/>
      <c r="AI180" s="335"/>
      <c r="AJ180" s="335"/>
      <c r="AK180" s="335"/>
      <c r="AL180" s="311"/>
      <c r="AM180" s="311"/>
      <c r="AN180" s="311"/>
      <c r="AO180" s="311"/>
      <c r="AP180" s="311"/>
      <c r="AQ180" s="311"/>
      <c r="AR180" s="311"/>
      <c r="AS180" s="311"/>
      <c r="AT180" s="311"/>
      <c r="AU180" s="311"/>
      <c r="AV180" s="311"/>
      <c r="AW180" s="337"/>
      <c r="AX180" s="348"/>
    </row>
    <row r="181" s="236" customFormat="1" ht="24" customHeight="1" spans="1:50">
      <c r="A181" s="309"/>
      <c r="B181" s="309"/>
      <c r="C181" s="309"/>
      <c r="D181" s="309"/>
      <c r="E181" s="313"/>
      <c r="F181" s="350"/>
      <c r="G181" s="311"/>
      <c r="H181" s="351"/>
      <c r="I181" s="309"/>
      <c r="J181" s="356"/>
      <c r="K181" s="323"/>
      <c r="L181" s="324"/>
      <c r="M181" s="323"/>
      <c r="N181" s="309"/>
      <c r="O181" s="309"/>
      <c r="P181" s="311"/>
      <c r="Q181" s="364"/>
      <c r="R181" s="364"/>
      <c r="S181" s="309"/>
      <c r="T181" s="317"/>
      <c r="U181" s="309"/>
      <c r="V181" s="326"/>
      <c r="W181" s="327"/>
      <c r="X181" s="327"/>
      <c r="Y181" s="327"/>
      <c r="Z181" s="322"/>
      <c r="AA181" s="366"/>
      <c r="AB181" s="366"/>
      <c r="AC181" s="336"/>
      <c r="AD181" s="336"/>
      <c r="AE181" s="336"/>
      <c r="AF181" s="336"/>
      <c r="AG181" s="345"/>
      <c r="AH181" s="366"/>
      <c r="AI181" s="366"/>
      <c r="AJ181" s="366"/>
      <c r="AK181" s="366"/>
      <c r="AL181" s="322"/>
      <c r="AM181" s="322"/>
      <c r="AN181" s="322"/>
      <c r="AO181" s="322"/>
      <c r="AP181" s="322"/>
      <c r="AQ181" s="322"/>
      <c r="AR181" s="322"/>
      <c r="AS181" s="322"/>
      <c r="AT181" s="322"/>
      <c r="AU181" s="322"/>
      <c r="AV181" s="322"/>
      <c r="AW181" s="337"/>
      <c r="AX181" s="356"/>
    </row>
    <row r="182" s="236" customFormat="1" ht="24" customHeight="1" spans="1:50">
      <c r="A182" s="309"/>
      <c r="B182" s="309"/>
      <c r="C182" s="309"/>
      <c r="D182" s="309"/>
      <c r="E182" s="313"/>
      <c r="F182" s="350"/>
      <c r="G182" s="311"/>
      <c r="H182" s="319"/>
      <c r="I182" s="309"/>
      <c r="J182" s="309"/>
      <c r="K182" s="323"/>
      <c r="L182" s="324"/>
      <c r="M182" s="323"/>
      <c r="N182" s="309"/>
      <c r="O182" s="309"/>
      <c r="P182" s="311"/>
      <c r="Q182" s="364"/>
      <c r="R182" s="364"/>
      <c r="S182" s="309"/>
      <c r="T182" s="317"/>
      <c r="U182" s="309"/>
      <c r="V182" s="326"/>
      <c r="W182" s="327"/>
      <c r="X182" s="327"/>
      <c r="Y182" s="327"/>
      <c r="Z182" s="311"/>
      <c r="AA182" s="335"/>
      <c r="AB182" s="335"/>
      <c r="AC182" s="336"/>
      <c r="AD182" s="336"/>
      <c r="AE182" s="336"/>
      <c r="AF182" s="336"/>
      <c r="AG182" s="345"/>
      <c r="AH182" s="335"/>
      <c r="AI182" s="335"/>
      <c r="AJ182" s="335"/>
      <c r="AK182" s="335"/>
      <c r="AL182" s="311"/>
      <c r="AM182" s="311"/>
      <c r="AN182" s="311"/>
      <c r="AO182" s="311"/>
      <c r="AP182" s="311"/>
      <c r="AQ182" s="311"/>
      <c r="AR182" s="311"/>
      <c r="AS182" s="311"/>
      <c r="AT182" s="311"/>
      <c r="AU182" s="311"/>
      <c r="AV182" s="311"/>
      <c r="AW182" s="337"/>
      <c r="AX182" s="367"/>
    </row>
    <row r="183" ht="24" customHeight="1" spans="1:50">
      <c r="A183" s="309"/>
      <c r="B183" s="309"/>
      <c r="C183" s="311"/>
      <c r="D183" s="311"/>
      <c r="E183" s="310"/>
      <c r="F183" s="317"/>
      <c r="G183" s="311"/>
      <c r="H183" s="319"/>
      <c r="I183" s="309"/>
      <c r="J183" s="356"/>
      <c r="K183" s="323"/>
      <c r="L183" s="324"/>
      <c r="M183" s="323"/>
      <c r="N183" s="309"/>
      <c r="O183" s="309"/>
      <c r="P183" s="311"/>
      <c r="Q183" s="365"/>
      <c r="R183" s="365"/>
      <c r="S183" s="309"/>
      <c r="T183" s="317"/>
      <c r="U183" s="309"/>
      <c r="V183" s="326"/>
      <c r="W183" s="327"/>
      <c r="X183" s="327"/>
      <c r="Y183" s="327"/>
      <c r="Z183" s="311"/>
      <c r="AA183" s="335"/>
      <c r="AB183" s="335"/>
      <c r="AC183" s="336"/>
      <c r="AD183" s="336"/>
      <c r="AE183" s="336"/>
      <c r="AF183" s="336"/>
      <c r="AG183" s="345"/>
      <c r="AH183" s="335"/>
      <c r="AI183" s="335"/>
      <c r="AJ183" s="335"/>
      <c r="AK183" s="335"/>
      <c r="AL183" s="311"/>
      <c r="AM183" s="311"/>
      <c r="AN183" s="311"/>
      <c r="AO183" s="311"/>
      <c r="AP183" s="311"/>
      <c r="AQ183" s="311"/>
      <c r="AR183" s="311"/>
      <c r="AS183" s="311"/>
      <c r="AT183" s="311"/>
      <c r="AU183" s="311"/>
      <c r="AV183" s="311"/>
      <c r="AW183" s="337"/>
      <c r="AX183" s="348"/>
    </row>
    <row r="184" ht="24" customHeight="1" spans="1:50">
      <c r="A184" s="309"/>
      <c r="B184" s="309"/>
      <c r="C184" s="309"/>
      <c r="D184" s="309"/>
      <c r="E184" s="310"/>
      <c r="F184" s="313"/>
      <c r="G184" s="311"/>
      <c r="H184" s="319"/>
      <c r="I184" s="309"/>
      <c r="J184" s="318"/>
      <c r="K184" s="323"/>
      <c r="L184" s="324"/>
      <c r="M184" s="323"/>
      <c r="N184" s="309"/>
      <c r="O184" s="309"/>
      <c r="P184" s="311"/>
      <c r="Q184" s="322"/>
      <c r="R184" s="322"/>
      <c r="S184" s="309"/>
      <c r="T184" s="317"/>
      <c r="U184" s="309"/>
      <c r="V184" s="326"/>
      <c r="W184" s="327"/>
      <c r="X184" s="327"/>
      <c r="Y184" s="327"/>
      <c r="Z184" s="311"/>
      <c r="AA184" s="335"/>
      <c r="AB184" s="335"/>
      <c r="AC184" s="336"/>
      <c r="AD184" s="336"/>
      <c r="AE184" s="336"/>
      <c r="AF184" s="336"/>
      <c r="AG184" s="345"/>
      <c r="AH184" s="335"/>
      <c r="AI184" s="335"/>
      <c r="AJ184" s="335"/>
      <c r="AK184" s="335"/>
      <c r="AL184" s="311"/>
      <c r="AM184" s="311"/>
      <c r="AN184" s="311"/>
      <c r="AO184" s="311"/>
      <c r="AP184" s="311"/>
      <c r="AQ184" s="311"/>
      <c r="AR184" s="311"/>
      <c r="AS184" s="311"/>
      <c r="AT184" s="311"/>
      <c r="AU184" s="311"/>
      <c r="AV184" s="311"/>
      <c r="AW184" s="337"/>
      <c r="AX184" s="348"/>
    </row>
    <row r="185" ht="24" customHeight="1" spans="1:50">
      <c r="A185" s="309"/>
      <c r="B185" s="309"/>
      <c r="C185" s="309"/>
      <c r="D185" s="309"/>
      <c r="E185" s="313"/>
      <c r="F185" s="313"/>
      <c r="G185" s="311"/>
      <c r="H185" s="319"/>
      <c r="I185" s="309"/>
      <c r="J185" s="318"/>
      <c r="K185" s="323"/>
      <c r="L185" s="324"/>
      <c r="M185" s="323"/>
      <c r="N185" s="309"/>
      <c r="O185" s="309"/>
      <c r="P185" s="311"/>
      <c r="Q185" s="365"/>
      <c r="R185" s="365"/>
      <c r="S185" s="309"/>
      <c r="T185" s="317"/>
      <c r="U185" s="309"/>
      <c r="V185" s="326"/>
      <c r="W185" s="327"/>
      <c r="X185" s="327"/>
      <c r="Y185" s="327"/>
      <c r="Z185" s="311"/>
      <c r="AA185" s="335"/>
      <c r="AB185" s="335"/>
      <c r="AC185" s="336"/>
      <c r="AD185" s="336"/>
      <c r="AE185" s="336"/>
      <c r="AF185" s="336"/>
      <c r="AG185" s="345"/>
      <c r="AH185" s="335"/>
      <c r="AI185" s="335"/>
      <c r="AJ185" s="335"/>
      <c r="AK185" s="335"/>
      <c r="AL185" s="311"/>
      <c r="AM185" s="311"/>
      <c r="AN185" s="311"/>
      <c r="AO185" s="311"/>
      <c r="AP185" s="311"/>
      <c r="AQ185" s="311"/>
      <c r="AR185" s="311"/>
      <c r="AS185" s="311"/>
      <c r="AT185" s="311"/>
      <c r="AU185" s="311"/>
      <c r="AV185" s="311"/>
      <c r="AW185" s="337"/>
      <c r="AX185" s="348"/>
    </row>
    <row r="186" ht="24" customHeight="1" spans="1:50">
      <c r="A186" s="309"/>
      <c r="B186" s="309"/>
      <c r="C186" s="309"/>
      <c r="D186" s="309"/>
      <c r="E186" s="313"/>
      <c r="F186" s="313"/>
      <c r="G186" s="321"/>
      <c r="H186" s="319"/>
      <c r="I186" s="309"/>
      <c r="J186" s="321"/>
      <c r="K186" s="321"/>
      <c r="L186" s="349"/>
      <c r="M186" s="321"/>
      <c r="N186" s="321"/>
      <c r="O186" s="321"/>
      <c r="P186" s="321"/>
      <c r="Q186" s="320"/>
      <c r="R186" s="320"/>
      <c r="S186" s="309"/>
      <c r="T186" s="317"/>
      <c r="U186" s="309"/>
      <c r="V186" s="326"/>
      <c r="W186" s="327"/>
      <c r="X186" s="327"/>
      <c r="Y186" s="327"/>
      <c r="Z186" s="311"/>
      <c r="AA186" s="335"/>
      <c r="AB186" s="335"/>
      <c r="AC186" s="336"/>
      <c r="AD186" s="336"/>
      <c r="AE186" s="336"/>
      <c r="AF186" s="336"/>
      <c r="AG186" s="345"/>
      <c r="AH186" s="335"/>
      <c r="AI186" s="335"/>
      <c r="AJ186" s="335"/>
      <c r="AK186" s="335"/>
      <c r="AL186" s="311"/>
      <c r="AM186" s="311"/>
      <c r="AN186" s="311"/>
      <c r="AO186" s="311"/>
      <c r="AP186" s="311"/>
      <c r="AQ186" s="311"/>
      <c r="AR186" s="311"/>
      <c r="AS186" s="311"/>
      <c r="AT186" s="311"/>
      <c r="AU186" s="311"/>
      <c r="AV186" s="311"/>
      <c r="AW186" s="337"/>
      <c r="AX186" s="321"/>
    </row>
    <row r="187" s="236" customFormat="1" ht="24" customHeight="1" spans="1:50">
      <c r="A187" s="309"/>
      <c r="B187" s="309"/>
      <c r="C187" s="309"/>
      <c r="D187" s="309"/>
      <c r="E187" s="313"/>
      <c r="F187" s="313"/>
      <c r="G187" s="321"/>
      <c r="H187" s="319"/>
      <c r="I187" s="309"/>
      <c r="J187" s="321"/>
      <c r="K187" s="321"/>
      <c r="L187" s="349"/>
      <c r="M187" s="321"/>
      <c r="N187" s="321"/>
      <c r="O187" s="321"/>
      <c r="P187" s="321"/>
      <c r="Q187" s="320"/>
      <c r="R187" s="320"/>
      <c r="S187" s="309"/>
      <c r="T187" s="317"/>
      <c r="U187" s="309"/>
      <c r="V187" s="326"/>
      <c r="W187" s="327"/>
      <c r="X187" s="327"/>
      <c r="Y187" s="327"/>
      <c r="Z187" s="311"/>
      <c r="AA187" s="335"/>
      <c r="AB187" s="335"/>
      <c r="AC187" s="336"/>
      <c r="AD187" s="336"/>
      <c r="AE187" s="336"/>
      <c r="AF187" s="336"/>
      <c r="AG187" s="345"/>
      <c r="AH187" s="335"/>
      <c r="AI187" s="335"/>
      <c r="AJ187" s="335"/>
      <c r="AK187" s="335"/>
      <c r="AL187" s="311"/>
      <c r="AM187" s="311"/>
      <c r="AN187" s="311"/>
      <c r="AO187" s="311"/>
      <c r="AP187" s="311"/>
      <c r="AQ187" s="311"/>
      <c r="AR187" s="311"/>
      <c r="AS187" s="311"/>
      <c r="AT187" s="311"/>
      <c r="AU187" s="311"/>
      <c r="AV187" s="311"/>
      <c r="AW187" s="337"/>
      <c r="AX187" s="321"/>
    </row>
    <row r="188" s="236" customFormat="1" ht="24" customHeight="1" spans="1:50">
      <c r="A188" s="309"/>
      <c r="B188" s="311"/>
      <c r="C188" s="311"/>
      <c r="D188" s="311"/>
      <c r="E188" s="314"/>
      <c r="F188" s="313"/>
      <c r="G188" s="321"/>
      <c r="H188" s="319"/>
      <c r="I188" s="309"/>
      <c r="J188" s="321"/>
      <c r="K188" s="321"/>
      <c r="L188" s="349"/>
      <c r="M188" s="321"/>
      <c r="N188" s="321"/>
      <c r="O188" s="321"/>
      <c r="P188" s="321"/>
      <c r="Q188" s="322"/>
      <c r="R188" s="322"/>
      <c r="S188" s="322"/>
      <c r="T188" s="328"/>
      <c r="U188" s="322"/>
      <c r="V188" s="329"/>
      <c r="W188" s="330"/>
      <c r="X188" s="330"/>
      <c r="Y188" s="330"/>
      <c r="Z188" s="311"/>
      <c r="AA188" s="335"/>
      <c r="AB188" s="335"/>
      <c r="AC188" s="336"/>
      <c r="AD188" s="336"/>
      <c r="AE188" s="336"/>
      <c r="AF188" s="336"/>
      <c r="AG188" s="345"/>
      <c r="AH188" s="335"/>
      <c r="AI188" s="335"/>
      <c r="AJ188" s="335"/>
      <c r="AK188" s="335"/>
      <c r="AL188" s="311"/>
      <c r="AM188" s="311"/>
      <c r="AN188" s="311"/>
      <c r="AO188" s="311"/>
      <c r="AP188" s="311"/>
      <c r="AQ188" s="311"/>
      <c r="AR188" s="311"/>
      <c r="AS188" s="311"/>
      <c r="AT188" s="311"/>
      <c r="AU188" s="311"/>
      <c r="AV188" s="311"/>
      <c r="AW188" s="337"/>
      <c r="AX188" s="321"/>
    </row>
    <row r="189" s="236" customFormat="1" ht="24" customHeight="1" spans="1:50">
      <c r="A189" s="309"/>
      <c r="B189" s="311"/>
      <c r="C189" s="311"/>
      <c r="D189" s="311"/>
      <c r="E189" s="314"/>
      <c r="F189" s="313"/>
      <c r="G189" s="321"/>
      <c r="H189" s="319"/>
      <c r="I189" s="309"/>
      <c r="J189" s="321"/>
      <c r="K189" s="321"/>
      <c r="L189" s="349"/>
      <c r="M189" s="321"/>
      <c r="N189" s="321"/>
      <c r="O189" s="321"/>
      <c r="P189" s="321"/>
      <c r="Q189" s="322"/>
      <c r="R189" s="322"/>
      <c r="S189" s="322"/>
      <c r="T189" s="328"/>
      <c r="U189" s="322"/>
      <c r="V189" s="329"/>
      <c r="W189" s="330"/>
      <c r="X189" s="330"/>
      <c r="Y189" s="330"/>
      <c r="Z189" s="311"/>
      <c r="AA189" s="335"/>
      <c r="AB189" s="335"/>
      <c r="AC189" s="336"/>
      <c r="AD189" s="336"/>
      <c r="AE189" s="336"/>
      <c r="AF189" s="336"/>
      <c r="AG189" s="345"/>
      <c r="AH189" s="335"/>
      <c r="AI189" s="335"/>
      <c r="AJ189" s="335"/>
      <c r="AK189" s="335"/>
      <c r="AL189" s="311"/>
      <c r="AM189" s="311"/>
      <c r="AN189" s="311"/>
      <c r="AO189" s="311"/>
      <c r="AP189" s="311"/>
      <c r="AQ189" s="311"/>
      <c r="AR189" s="311"/>
      <c r="AS189" s="311"/>
      <c r="AT189" s="311"/>
      <c r="AU189" s="311"/>
      <c r="AV189" s="311"/>
      <c r="AW189" s="337"/>
      <c r="AX189" s="321"/>
    </row>
    <row r="190" s="236" customFormat="1" ht="24" customHeight="1" spans="1:50">
      <c r="A190" s="309"/>
      <c r="B190" s="311"/>
      <c r="C190" s="311"/>
      <c r="D190" s="311"/>
      <c r="E190" s="313"/>
      <c r="F190" s="313"/>
      <c r="G190" s="321"/>
      <c r="H190" s="319"/>
      <c r="I190" s="309"/>
      <c r="J190" s="321"/>
      <c r="K190" s="321"/>
      <c r="L190" s="349"/>
      <c r="M190" s="321"/>
      <c r="N190" s="321"/>
      <c r="P190" s="321"/>
      <c r="Q190" s="321"/>
      <c r="R190" s="321"/>
      <c r="S190" s="311"/>
      <c r="T190" s="310"/>
      <c r="U190" s="311"/>
      <c r="V190" s="329"/>
      <c r="W190" s="330"/>
      <c r="X190" s="330"/>
      <c r="Y190" s="330"/>
      <c r="Z190" s="311"/>
      <c r="AA190" s="335"/>
      <c r="AB190" s="335"/>
      <c r="AC190" s="336"/>
      <c r="AD190" s="336"/>
      <c r="AE190" s="336"/>
      <c r="AF190" s="336"/>
      <c r="AG190" s="345"/>
      <c r="AH190" s="335"/>
      <c r="AI190" s="335"/>
      <c r="AJ190" s="335"/>
      <c r="AK190" s="335"/>
      <c r="AL190" s="311"/>
      <c r="AM190" s="311"/>
      <c r="AN190" s="311"/>
      <c r="AO190" s="311"/>
      <c r="AP190" s="311"/>
      <c r="AQ190" s="311"/>
      <c r="AR190" s="311"/>
      <c r="AS190" s="311"/>
      <c r="AT190" s="311"/>
      <c r="AU190" s="311"/>
      <c r="AV190" s="311"/>
      <c r="AW190" s="337"/>
      <c r="AX190" s="321"/>
    </row>
    <row r="191" s="236" customFormat="1" ht="24" customHeight="1" spans="1:50">
      <c r="A191" s="309"/>
      <c r="B191" s="311"/>
      <c r="C191" s="311"/>
      <c r="D191" s="311"/>
      <c r="E191" s="314"/>
      <c r="F191" s="313"/>
      <c r="G191" s="321"/>
      <c r="H191" s="319"/>
      <c r="I191" s="309"/>
      <c r="J191" s="321"/>
      <c r="K191" s="321"/>
      <c r="L191" s="349"/>
      <c r="M191" s="321"/>
      <c r="N191" s="321"/>
      <c r="P191" s="321"/>
      <c r="Q191" s="318"/>
      <c r="R191" s="318"/>
      <c r="S191" s="311"/>
      <c r="T191" s="310"/>
      <c r="U191" s="311"/>
      <c r="V191" s="329"/>
      <c r="W191" s="330"/>
      <c r="X191" s="330"/>
      <c r="Y191" s="330"/>
      <c r="Z191" s="311"/>
      <c r="AA191" s="335"/>
      <c r="AB191" s="335"/>
      <c r="AC191" s="336"/>
      <c r="AD191" s="336"/>
      <c r="AE191" s="336"/>
      <c r="AF191" s="336"/>
      <c r="AG191" s="345"/>
      <c r="AH191" s="335"/>
      <c r="AI191" s="335"/>
      <c r="AJ191" s="335"/>
      <c r="AK191" s="335"/>
      <c r="AL191" s="311"/>
      <c r="AM191" s="311"/>
      <c r="AN191" s="311"/>
      <c r="AO191" s="311"/>
      <c r="AP191" s="311"/>
      <c r="AQ191" s="311"/>
      <c r="AR191" s="311"/>
      <c r="AS191" s="311"/>
      <c r="AT191" s="311"/>
      <c r="AU191" s="311"/>
      <c r="AV191" s="311"/>
      <c r="AW191" s="337"/>
      <c r="AX191" s="321"/>
    </row>
    <row r="192" s="236" customFormat="1" ht="24" customHeight="1" spans="1:50">
      <c r="A192" s="309"/>
      <c r="B192" s="312"/>
      <c r="C192" s="312"/>
      <c r="D192" s="312"/>
      <c r="E192" s="314"/>
      <c r="F192" s="313"/>
      <c r="G192" s="321"/>
      <c r="H192" s="319"/>
      <c r="I192" s="309"/>
      <c r="J192" s="321"/>
      <c r="K192" s="321"/>
      <c r="L192" s="349"/>
      <c r="M192" s="321"/>
      <c r="N192" s="321"/>
      <c r="P192" s="321"/>
      <c r="Q192" s="320"/>
      <c r="R192" s="320"/>
      <c r="S192" s="311"/>
      <c r="T192" s="328"/>
      <c r="U192" s="322"/>
      <c r="V192" s="329"/>
      <c r="W192" s="330"/>
      <c r="X192" s="330"/>
      <c r="Y192" s="330"/>
      <c r="Z192" s="311"/>
      <c r="AA192" s="335"/>
      <c r="AB192" s="335"/>
      <c r="AC192" s="336"/>
      <c r="AD192" s="336"/>
      <c r="AE192" s="336"/>
      <c r="AF192" s="336"/>
      <c r="AG192" s="345"/>
      <c r="AH192" s="335"/>
      <c r="AI192" s="335"/>
      <c r="AJ192" s="335"/>
      <c r="AK192" s="335"/>
      <c r="AL192" s="311"/>
      <c r="AM192" s="311"/>
      <c r="AN192" s="311"/>
      <c r="AO192" s="311"/>
      <c r="AP192" s="311"/>
      <c r="AQ192" s="311"/>
      <c r="AR192" s="311"/>
      <c r="AS192" s="311"/>
      <c r="AT192" s="311"/>
      <c r="AU192" s="311"/>
      <c r="AV192" s="311"/>
      <c r="AW192" s="337"/>
      <c r="AX192" s="321"/>
    </row>
    <row r="193" s="236" customFormat="1" ht="24" customHeight="1" spans="1:50">
      <c r="A193" s="309"/>
      <c r="B193" s="311"/>
      <c r="C193" s="311"/>
      <c r="D193" s="311"/>
      <c r="E193" s="314"/>
      <c r="F193" s="313"/>
      <c r="G193" s="321"/>
      <c r="H193" s="319"/>
      <c r="I193" s="309"/>
      <c r="J193" s="321"/>
      <c r="K193" s="321"/>
      <c r="L193" s="349"/>
      <c r="M193" s="321"/>
      <c r="N193" s="321"/>
      <c r="P193" s="321"/>
      <c r="Q193" s="321"/>
      <c r="R193" s="321"/>
      <c r="S193" s="322"/>
      <c r="T193" s="328"/>
      <c r="U193" s="322"/>
      <c r="V193" s="329"/>
      <c r="W193" s="330"/>
      <c r="X193" s="330"/>
      <c r="Y193" s="330"/>
      <c r="Z193" s="311"/>
      <c r="AA193" s="335"/>
      <c r="AB193" s="335"/>
      <c r="AC193" s="336"/>
      <c r="AD193" s="336"/>
      <c r="AE193" s="336"/>
      <c r="AF193" s="336"/>
      <c r="AG193" s="345"/>
      <c r="AH193" s="335"/>
      <c r="AI193" s="335"/>
      <c r="AJ193" s="335"/>
      <c r="AK193" s="335"/>
      <c r="AL193" s="311"/>
      <c r="AM193" s="311"/>
      <c r="AN193" s="311"/>
      <c r="AO193" s="311"/>
      <c r="AP193" s="311"/>
      <c r="AQ193" s="311"/>
      <c r="AR193" s="311"/>
      <c r="AS193" s="311"/>
      <c r="AT193" s="311"/>
      <c r="AU193" s="311"/>
      <c r="AV193" s="311"/>
      <c r="AW193" s="337"/>
      <c r="AX193" s="321"/>
    </row>
    <row r="194" s="236" customFormat="1" ht="24" customHeight="1" spans="1:50">
      <c r="A194" s="309"/>
      <c r="B194" s="311"/>
      <c r="C194" s="311"/>
      <c r="D194" s="311"/>
      <c r="E194" s="314"/>
      <c r="F194" s="313"/>
      <c r="G194" s="321"/>
      <c r="H194" s="319"/>
      <c r="I194" s="309"/>
      <c r="J194" s="321"/>
      <c r="K194" s="321"/>
      <c r="L194" s="349"/>
      <c r="M194" s="321"/>
      <c r="N194" s="321"/>
      <c r="P194" s="321"/>
      <c r="Q194" s="321"/>
      <c r="R194" s="321"/>
      <c r="S194" s="322"/>
      <c r="T194" s="328"/>
      <c r="U194" s="322"/>
      <c r="V194" s="329"/>
      <c r="W194" s="330"/>
      <c r="X194" s="330"/>
      <c r="Y194" s="330"/>
      <c r="Z194" s="311"/>
      <c r="AA194" s="335"/>
      <c r="AB194" s="335"/>
      <c r="AC194" s="336"/>
      <c r="AD194" s="336"/>
      <c r="AE194" s="336"/>
      <c r="AF194" s="336"/>
      <c r="AG194" s="345"/>
      <c r="AH194" s="335"/>
      <c r="AI194" s="335"/>
      <c r="AJ194" s="335"/>
      <c r="AK194" s="335"/>
      <c r="AL194" s="311"/>
      <c r="AM194" s="311"/>
      <c r="AN194" s="311"/>
      <c r="AO194" s="311"/>
      <c r="AP194" s="311"/>
      <c r="AQ194" s="311"/>
      <c r="AR194" s="311"/>
      <c r="AS194" s="311"/>
      <c r="AT194" s="311"/>
      <c r="AU194" s="311"/>
      <c r="AV194" s="311"/>
      <c r="AW194" s="337"/>
      <c r="AX194" s="321"/>
    </row>
    <row r="195" s="236" customFormat="1" ht="24" customHeight="1" spans="1:50">
      <c r="A195" s="309"/>
      <c r="B195" s="311"/>
      <c r="C195" s="311"/>
      <c r="D195" s="311"/>
      <c r="E195" s="314"/>
      <c r="F195" s="349"/>
      <c r="G195" s="309"/>
      <c r="H195" s="319"/>
      <c r="I195" s="309"/>
      <c r="J195" s="321"/>
      <c r="K195" s="321"/>
      <c r="L195" s="349"/>
      <c r="M195" s="321"/>
      <c r="N195" s="321"/>
      <c r="O195" s="321"/>
      <c r="P195" s="311"/>
      <c r="Q195" s="322"/>
      <c r="R195" s="322"/>
      <c r="S195" s="322"/>
      <c r="T195" s="328"/>
      <c r="U195" s="322"/>
      <c r="V195" s="329"/>
      <c r="W195" s="330"/>
      <c r="X195" s="330"/>
      <c r="Y195" s="330"/>
      <c r="Z195" s="311"/>
      <c r="AA195" s="335"/>
      <c r="AB195" s="335"/>
      <c r="AC195" s="336"/>
      <c r="AD195" s="336"/>
      <c r="AE195" s="336"/>
      <c r="AF195" s="336"/>
      <c r="AG195" s="345"/>
      <c r="AH195" s="335"/>
      <c r="AI195" s="335"/>
      <c r="AJ195" s="335"/>
      <c r="AK195" s="335"/>
      <c r="AL195" s="311"/>
      <c r="AM195" s="311"/>
      <c r="AN195" s="311"/>
      <c r="AO195" s="311"/>
      <c r="AP195" s="311"/>
      <c r="AQ195" s="311"/>
      <c r="AR195" s="311"/>
      <c r="AS195" s="311"/>
      <c r="AT195" s="311"/>
      <c r="AU195" s="311"/>
      <c r="AV195" s="311"/>
      <c r="AW195" s="337"/>
      <c r="AX195" s="321"/>
    </row>
    <row r="196" ht="24" customHeight="1" spans="1:50">
      <c r="A196" s="309"/>
      <c r="B196" s="309"/>
      <c r="C196" s="368"/>
      <c r="D196" s="369"/>
      <c r="E196" s="349"/>
      <c r="F196" s="349"/>
      <c r="G196" s="309"/>
      <c r="H196" s="319"/>
      <c r="I196" s="309"/>
      <c r="J196" s="321"/>
      <c r="K196" s="321"/>
      <c r="L196" s="349"/>
      <c r="M196" s="321"/>
      <c r="N196" s="321"/>
      <c r="O196" s="321"/>
      <c r="P196" s="311"/>
      <c r="Q196" s="322"/>
      <c r="R196" s="322"/>
      <c r="S196" s="309"/>
      <c r="T196" s="317"/>
      <c r="U196" s="309"/>
      <c r="V196" s="326"/>
      <c r="W196" s="327"/>
      <c r="X196" s="327"/>
      <c r="Y196" s="327"/>
      <c r="Z196" s="311"/>
      <c r="AA196" s="335"/>
      <c r="AB196" s="335"/>
      <c r="AC196" s="336"/>
      <c r="AD196" s="336"/>
      <c r="AE196" s="336"/>
      <c r="AF196" s="336"/>
      <c r="AG196" s="345"/>
      <c r="AH196" s="335"/>
      <c r="AI196" s="335"/>
      <c r="AJ196" s="335"/>
      <c r="AK196" s="335"/>
      <c r="AL196" s="311"/>
      <c r="AM196" s="311"/>
      <c r="AN196" s="311"/>
      <c r="AO196" s="311"/>
      <c r="AP196" s="311"/>
      <c r="AQ196" s="311"/>
      <c r="AR196" s="311"/>
      <c r="AS196" s="311"/>
      <c r="AT196" s="311"/>
      <c r="AU196" s="311"/>
      <c r="AV196" s="311"/>
      <c r="AW196" s="337"/>
      <c r="AX196" s="321"/>
    </row>
    <row r="197" ht="24" customHeight="1" spans="1:50">
      <c r="A197" s="309"/>
      <c r="B197" s="309"/>
      <c r="C197" s="363"/>
      <c r="D197" s="363"/>
      <c r="E197" s="349"/>
      <c r="F197" s="349"/>
      <c r="G197" s="309"/>
      <c r="H197" s="319"/>
      <c r="I197" s="309"/>
      <c r="J197" s="321"/>
      <c r="K197" s="321"/>
      <c r="L197" s="349"/>
      <c r="M197" s="321"/>
      <c r="N197" s="321"/>
      <c r="O197" s="321"/>
      <c r="P197" s="311"/>
      <c r="Q197" s="322"/>
      <c r="R197" s="322"/>
      <c r="S197" s="370"/>
      <c r="T197" s="317"/>
      <c r="U197" s="309"/>
      <c r="V197" s="326"/>
      <c r="W197" s="327"/>
      <c r="X197" s="327"/>
      <c r="Y197" s="327"/>
      <c r="Z197" s="311"/>
      <c r="AA197" s="335"/>
      <c r="AB197" s="335"/>
      <c r="AC197" s="336"/>
      <c r="AD197" s="336"/>
      <c r="AE197" s="336"/>
      <c r="AF197" s="336"/>
      <c r="AG197" s="345"/>
      <c r="AH197" s="335"/>
      <c r="AI197" s="335"/>
      <c r="AJ197" s="335"/>
      <c r="AK197" s="335"/>
      <c r="AL197" s="311"/>
      <c r="AM197" s="311"/>
      <c r="AN197" s="311"/>
      <c r="AO197" s="311"/>
      <c r="AP197" s="311"/>
      <c r="AQ197" s="311"/>
      <c r="AR197" s="311"/>
      <c r="AS197" s="311"/>
      <c r="AT197" s="311"/>
      <c r="AU197" s="311"/>
      <c r="AV197" s="311"/>
      <c r="AW197" s="337"/>
      <c r="AX197" s="321"/>
    </row>
    <row r="198" ht="24" customHeight="1" spans="1:50">
      <c r="A198" s="309"/>
      <c r="B198" s="309"/>
      <c r="C198" s="370"/>
      <c r="D198" s="370"/>
      <c r="E198" s="349"/>
      <c r="F198" s="349"/>
      <c r="G198" s="311"/>
      <c r="H198" s="319"/>
      <c r="I198" s="309"/>
      <c r="J198" s="321"/>
      <c r="K198" s="321"/>
      <c r="L198" s="349"/>
      <c r="M198" s="321"/>
      <c r="N198" s="321"/>
      <c r="O198" s="321"/>
      <c r="P198" s="311"/>
      <c r="Z198" s="311"/>
      <c r="AA198" s="335"/>
      <c r="AB198" s="335"/>
      <c r="AC198" s="336"/>
      <c r="AD198" s="336"/>
      <c r="AE198" s="336"/>
      <c r="AF198" s="336"/>
      <c r="AG198" s="345"/>
      <c r="AH198" s="335"/>
      <c r="AI198" s="335"/>
      <c r="AJ198" s="335"/>
      <c r="AK198" s="335"/>
      <c r="AL198" s="311"/>
      <c r="AM198" s="311"/>
      <c r="AN198" s="311"/>
      <c r="AO198" s="311"/>
      <c r="AP198" s="311"/>
      <c r="AQ198" s="311"/>
      <c r="AR198" s="311"/>
      <c r="AS198" s="311"/>
      <c r="AT198" s="311"/>
      <c r="AU198" s="311"/>
      <c r="AV198" s="311"/>
      <c r="AW198" s="337"/>
      <c r="AX198" s="321"/>
    </row>
    <row r="199" s="236" customFormat="1" ht="24" customHeight="1" spans="1:50">
      <c r="A199" s="309"/>
      <c r="B199" s="311"/>
      <c r="C199" s="370"/>
      <c r="D199" s="370"/>
      <c r="E199" s="349"/>
      <c r="F199" s="313"/>
      <c r="G199" s="309"/>
      <c r="H199" s="319"/>
      <c r="I199" s="309"/>
      <c r="J199" s="321"/>
      <c r="K199" s="321"/>
      <c r="L199" s="349"/>
      <c r="M199" s="321"/>
      <c r="O199" s="318"/>
      <c r="P199" s="311"/>
      <c r="Q199" s="321"/>
      <c r="R199" s="321"/>
      <c r="S199" s="309"/>
      <c r="T199" s="317"/>
      <c r="U199" s="309"/>
      <c r="V199" s="326"/>
      <c r="W199" s="327"/>
      <c r="X199" s="327"/>
      <c r="Y199" s="327"/>
      <c r="Z199" s="311"/>
      <c r="AA199" s="335"/>
      <c r="AB199" s="335"/>
      <c r="AC199" s="336"/>
      <c r="AD199" s="336"/>
      <c r="AE199" s="336"/>
      <c r="AF199" s="336"/>
      <c r="AG199" s="345"/>
      <c r="AH199" s="335"/>
      <c r="AI199" s="335"/>
      <c r="AJ199" s="335"/>
      <c r="AK199" s="335"/>
      <c r="AL199" s="311"/>
      <c r="AM199" s="311"/>
      <c r="AN199" s="311"/>
      <c r="AO199" s="311"/>
      <c r="AP199" s="311"/>
      <c r="AQ199" s="311"/>
      <c r="AR199" s="311"/>
      <c r="AS199" s="311"/>
      <c r="AT199" s="311"/>
      <c r="AU199" s="311"/>
      <c r="AV199" s="311"/>
      <c r="AW199" s="337"/>
      <c r="AX199" s="321"/>
    </row>
    <row r="200" s="236" customFormat="1" ht="24" customHeight="1" spans="1:50">
      <c r="A200" s="309"/>
      <c r="B200" s="311"/>
      <c r="C200" s="370"/>
      <c r="D200" s="370"/>
      <c r="E200" s="314"/>
      <c r="F200" s="349"/>
      <c r="G200" s="309"/>
      <c r="H200" s="319"/>
      <c r="I200" s="309"/>
      <c r="J200" s="321"/>
      <c r="K200" s="321"/>
      <c r="L200" s="349"/>
      <c r="M200" s="321"/>
      <c r="O200" s="318"/>
      <c r="P200" s="311"/>
      <c r="T200" s="362"/>
      <c r="V200" s="371"/>
      <c r="W200" s="372"/>
      <c r="X200" s="372"/>
      <c r="Y200" s="372"/>
      <c r="Z200" s="311"/>
      <c r="AA200" s="335"/>
      <c r="AB200" s="335"/>
      <c r="AC200" s="336"/>
      <c r="AD200" s="336"/>
      <c r="AE200" s="336"/>
      <c r="AF200" s="336"/>
      <c r="AG200" s="345"/>
      <c r="AH200" s="335"/>
      <c r="AI200" s="335"/>
      <c r="AJ200" s="335"/>
      <c r="AK200" s="335"/>
      <c r="AL200" s="311"/>
      <c r="AM200" s="311"/>
      <c r="AN200" s="311"/>
      <c r="AO200" s="311"/>
      <c r="AP200" s="311"/>
      <c r="AQ200" s="311"/>
      <c r="AR200" s="311"/>
      <c r="AS200" s="311"/>
      <c r="AT200" s="311"/>
      <c r="AU200" s="311"/>
      <c r="AV200" s="311"/>
      <c r="AW200" s="337"/>
      <c r="AX200" s="321"/>
    </row>
    <row r="201" s="236" customFormat="1" ht="24" customHeight="1" spans="1:50">
      <c r="A201" s="309"/>
      <c r="B201" s="309"/>
      <c r="C201" s="309"/>
      <c r="D201" s="309"/>
      <c r="E201" s="349"/>
      <c r="F201" s="350"/>
      <c r="G201" s="311"/>
      <c r="H201" s="319"/>
      <c r="I201" s="309"/>
      <c r="J201" s="309"/>
      <c r="K201" s="323"/>
      <c r="L201" s="324"/>
      <c r="M201" s="323"/>
      <c r="N201" s="309"/>
      <c r="O201" s="309"/>
      <c r="P201" s="311"/>
      <c r="Q201" s="322"/>
      <c r="R201" s="322"/>
      <c r="S201" s="309"/>
      <c r="T201" s="317"/>
      <c r="U201" s="309"/>
      <c r="V201" s="326"/>
      <c r="W201" s="327"/>
      <c r="X201" s="327"/>
      <c r="Y201" s="327"/>
      <c r="Z201" s="311"/>
      <c r="AA201" s="335"/>
      <c r="AB201" s="335"/>
      <c r="AC201" s="336"/>
      <c r="AD201" s="336"/>
      <c r="AE201" s="336"/>
      <c r="AF201" s="336"/>
      <c r="AG201" s="345"/>
      <c r="AH201" s="335"/>
      <c r="AI201" s="335"/>
      <c r="AJ201" s="335"/>
      <c r="AK201" s="335"/>
      <c r="AL201" s="311"/>
      <c r="AM201" s="311"/>
      <c r="AN201" s="311"/>
      <c r="AO201" s="311"/>
      <c r="AP201" s="311"/>
      <c r="AQ201" s="311"/>
      <c r="AR201" s="311"/>
      <c r="AS201" s="311"/>
      <c r="AT201" s="311"/>
      <c r="AU201" s="311"/>
      <c r="AV201" s="311"/>
      <c r="AW201" s="337"/>
      <c r="AX201" s="367"/>
    </row>
    <row r="202" s="236" customFormat="1" ht="24" customHeight="1" spans="1:50">
      <c r="A202" s="309"/>
      <c r="B202" s="309"/>
      <c r="C202" s="309"/>
      <c r="D202" s="309"/>
      <c r="E202" s="310"/>
      <c r="F202" s="350"/>
      <c r="G202" s="311"/>
      <c r="H202" s="319"/>
      <c r="I202" s="309"/>
      <c r="J202" s="309"/>
      <c r="K202" s="323"/>
      <c r="L202" s="324"/>
      <c r="M202" s="323"/>
      <c r="N202" s="309"/>
      <c r="O202" s="309"/>
      <c r="P202" s="311"/>
      <c r="Q202" s="322"/>
      <c r="R202" s="322"/>
      <c r="S202" s="309"/>
      <c r="T202" s="317"/>
      <c r="U202" s="309"/>
      <c r="V202" s="326"/>
      <c r="W202" s="327"/>
      <c r="X202" s="327"/>
      <c r="Y202" s="327"/>
      <c r="Z202" s="311"/>
      <c r="AA202" s="335"/>
      <c r="AB202" s="335"/>
      <c r="AC202" s="336"/>
      <c r="AD202" s="336"/>
      <c r="AE202" s="336"/>
      <c r="AF202" s="336"/>
      <c r="AG202" s="345"/>
      <c r="AH202" s="335"/>
      <c r="AI202" s="335"/>
      <c r="AJ202" s="335"/>
      <c r="AK202" s="335"/>
      <c r="AL202" s="311"/>
      <c r="AM202" s="311"/>
      <c r="AN202" s="311"/>
      <c r="AO202" s="311"/>
      <c r="AP202" s="311"/>
      <c r="AQ202" s="311"/>
      <c r="AR202" s="311"/>
      <c r="AS202" s="311"/>
      <c r="AT202" s="311"/>
      <c r="AU202" s="311"/>
      <c r="AV202" s="311"/>
      <c r="AW202" s="337"/>
      <c r="AX202" s="367"/>
    </row>
    <row r="203" s="236" customFormat="1" ht="24" customHeight="1" spans="1:50">
      <c r="A203" s="309"/>
      <c r="B203" s="309"/>
      <c r="C203" s="309"/>
      <c r="D203" s="309"/>
      <c r="E203" s="310"/>
      <c r="F203" s="350"/>
      <c r="G203" s="311"/>
      <c r="H203" s="319"/>
      <c r="I203" s="309"/>
      <c r="J203" s="309"/>
      <c r="K203" s="323"/>
      <c r="L203" s="324"/>
      <c r="M203" s="323"/>
      <c r="N203" s="309"/>
      <c r="O203" s="309"/>
      <c r="P203" s="311"/>
      <c r="Q203" s="322"/>
      <c r="R203" s="322"/>
      <c r="S203" s="309"/>
      <c r="T203" s="317"/>
      <c r="U203" s="309"/>
      <c r="V203" s="326"/>
      <c r="W203" s="327"/>
      <c r="X203" s="327"/>
      <c r="Y203" s="327"/>
      <c r="Z203" s="311"/>
      <c r="AA203" s="335"/>
      <c r="AB203" s="335"/>
      <c r="AC203" s="336"/>
      <c r="AD203" s="336"/>
      <c r="AE203" s="336"/>
      <c r="AF203" s="336"/>
      <c r="AG203" s="345"/>
      <c r="AH203" s="335"/>
      <c r="AI203" s="335"/>
      <c r="AJ203" s="335"/>
      <c r="AK203" s="335"/>
      <c r="AL203" s="311"/>
      <c r="AM203" s="311"/>
      <c r="AN203" s="311"/>
      <c r="AO203" s="311"/>
      <c r="AP203" s="311"/>
      <c r="AQ203" s="311"/>
      <c r="AR203" s="311"/>
      <c r="AS203" s="311"/>
      <c r="AT203" s="311"/>
      <c r="AU203" s="311"/>
      <c r="AV203" s="311"/>
      <c r="AW203" s="337"/>
      <c r="AX203" s="367"/>
    </row>
    <row r="204" s="236" customFormat="1" ht="24" customHeight="1" spans="1:50">
      <c r="A204" s="309"/>
      <c r="B204" s="309"/>
      <c r="C204" s="309"/>
      <c r="D204" s="309"/>
      <c r="E204" s="310"/>
      <c r="F204" s="350"/>
      <c r="G204" s="311"/>
      <c r="H204" s="319"/>
      <c r="I204" s="309"/>
      <c r="J204" s="309"/>
      <c r="K204" s="323"/>
      <c r="L204" s="324"/>
      <c r="M204" s="323"/>
      <c r="N204" s="309"/>
      <c r="O204" s="309"/>
      <c r="P204" s="311"/>
      <c r="Q204" s="322"/>
      <c r="R204" s="322"/>
      <c r="S204" s="309"/>
      <c r="T204" s="317"/>
      <c r="U204" s="309"/>
      <c r="V204" s="326"/>
      <c r="W204" s="327"/>
      <c r="X204" s="327"/>
      <c r="Y204" s="327"/>
      <c r="Z204" s="311"/>
      <c r="AA204" s="335"/>
      <c r="AB204" s="335"/>
      <c r="AC204" s="336"/>
      <c r="AD204" s="336"/>
      <c r="AE204" s="336"/>
      <c r="AF204" s="336"/>
      <c r="AG204" s="345"/>
      <c r="AH204" s="335"/>
      <c r="AI204" s="335"/>
      <c r="AJ204" s="335"/>
      <c r="AK204" s="335"/>
      <c r="AL204" s="311"/>
      <c r="AM204" s="311"/>
      <c r="AN204" s="311"/>
      <c r="AO204" s="311"/>
      <c r="AP204" s="311"/>
      <c r="AQ204" s="311"/>
      <c r="AR204" s="311"/>
      <c r="AS204" s="311"/>
      <c r="AT204" s="311"/>
      <c r="AU204" s="311"/>
      <c r="AV204" s="311"/>
      <c r="AW204" s="337"/>
      <c r="AX204" s="367"/>
    </row>
    <row r="205" ht="24" customHeight="1" spans="1:50">
      <c r="A205" s="309"/>
      <c r="E205" s="310"/>
      <c r="F205" s="317"/>
      <c r="G205" s="311"/>
      <c r="H205" s="351"/>
      <c r="I205" s="309"/>
      <c r="J205" s="356"/>
      <c r="K205" s="323"/>
      <c r="L205" s="324"/>
      <c r="M205" s="323"/>
      <c r="N205" s="309"/>
      <c r="O205" s="309"/>
      <c r="P205" s="311"/>
      <c r="Q205" s="309"/>
      <c r="R205" s="309"/>
      <c r="S205" s="309"/>
      <c r="T205" s="317"/>
      <c r="U205" s="309"/>
      <c r="V205" s="326"/>
      <c r="W205" s="327"/>
      <c r="X205" s="327"/>
      <c r="Y205" s="327"/>
      <c r="Z205" s="311"/>
      <c r="AA205" s="335"/>
      <c r="AB205" s="335"/>
      <c r="AC205" s="336"/>
      <c r="AD205" s="336"/>
      <c r="AE205" s="336"/>
      <c r="AF205" s="336"/>
      <c r="AG205" s="345"/>
      <c r="AH205" s="335"/>
      <c r="AI205" s="335"/>
      <c r="AJ205" s="335"/>
      <c r="AK205" s="335"/>
      <c r="AL205" s="311"/>
      <c r="AM205" s="311"/>
      <c r="AN205" s="311"/>
      <c r="AO205" s="311"/>
      <c r="AP205" s="311"/>
      <c r="AQ205" s="311"/>
      <c r="AR205" s="311"/>
      <c r="AS205" s="311"/>
      <c r="AT205" s="311"/>
      <c r="AU205" s="311"/>
      <c r="AV205" s="311"/>
      <c r="AW205" s="337"/>
      <c r="AX205" s="356"/>
    </row>
    <row r="206" ht="24" customHeight="1" spans="1:50">
      <c r="A206" s="309"/>
      <c r="F206" s="317"/>
      <c r="G206" s="311"/>
      <c r="H206" s="351"/>
      <c r="I206" s="309"/>
      <c r="J206" s="356"/>
      <c r="K206" s="323"/>
      <c r="L206" s="324"/>
      <c r="M206" s="323"/>
      <c r="N206" s="309"/>
      <c r="O206" s="309"/>
      <c r="P206" s="311"/>
      <c r="Q206" s="309"/>
      <c r="R206" s="309"/>
      <c r="S206" s="309"/>
      <c r="T206" s="317"/>
      <c r="U206" s="309"/>
      <c r="V206" s="326"/>
      <c r="W206" s="327"/>
      <c r="X206" s="327"/>
      <c r="Y206" s="327"/>
      <c r="Z206" s="311"/>
      <c r="AA206" s="335"/>
      <c r="AB206" s="335"/>
      <c r="AC206" s="336"/>
      <c r="AD206" s="336"/>
      <c r="AE206" s="336"/>
      <c r="AF206" s="336"/>
      <c r="AG206" s="345"/>
      <c r="AH206" s="335"/>
      <c r="AI206" s="335"/>
      <c r="AJ206" s="335"/>
      <c r="AK206" s="335"/>
      <c r="AL206" s="311"/>
      <c r="AM206" s="311"/>
      <c r="AN206" s="311"/>
      <c r="AO206" s="311"/>
      <c r="AP206" s="311"/>
      <c r="AQ206" s="311"/>
      <c r="AR206" s="311"/>
      <c r="AS206" s="311"/>
      <c r="AT206" s="311"/>
      <c r="AU206" s="311"/>
      <c r="AV206" s="311"/>
      <c r="AW206" s="337"/>
      <c r="AX206" s="356"/>
    </row>
    <row r="207" ht="24" customHeight="1" spans="1:50">
      <c r="A207" s="309"/>
      <c r="F207" s="317"/>
      <c r="G207" s="311"/>
      <c r="H207" s="351"/>
      <c r="I207" s="309"/>
      <c r="J207" s="356"/>
      <c r="K207" s="323"/>
      <c r="L207" s="324"/>
      <c r="M207" s="323"/>
      <c r="N207" s="309"/>
      <c r="O207" s="309"/>
      <c r="P207" s="311"/>
      <c r="Q207" s="309"/>
      <c r="R207" s="309"/>
      <c r="S207" s="309"/>
      <c r="T207" s="317"/>
      <c r="U207" s="309"/>
      <c r="V207" s="326"/>
      <c r="W207" s="327"/>
      <c r="X207" s="327"/>
      <c r="Y207" s="327"/>
      <c r="Z207" s="311"/>
      <c r="AA207" s="335"/>
      <c r="AB207" s="335"/>
      <c r="AC207" s="336"/>
      <c r="AD207" s="336"/>
      <c r="AE207" s="336"/>
      <c r="AF207" s="336"/>
      <c r="AG207" s="345"/>
      <c r="AH207" s="335"/>
      <c r="AI207" s="335"/>
      <c r="AJ207" s="335"/>
      <c r="AK207" s="335"/>
      <c r="AL207" s="311"/>
      <c r="AM207" s="311"/>
      <c r="AN207" s="311"/>
      <c r="AO207" s="311"/>
      <c r="AP207" s="311"/>
      <c r="AQ207" s="311"/>
      <c r="AR207" s="311"/>
      <c r="AS207" s="311"/>
      <c r="AT207" s="311"/>
      <c r="AU207" s="311"/>
      <c r="AV207" s="311"/>
      <c r="AW207" s="337"/>
      <c r="AX207" s="356"/>
    </row>
    <row r="208" ht="24" customHeight="1" spans="1:50">
      <c r="A208" s="309"/>
      <c r="E208" s="310"/>
      <c r="F208" s="317"/>
      <c r="G208" s="311"/>
      <c r="H208" s="351"/>
      <c r="I208" s="309"/>
      <c r="J208" s="356"/>
      <c r="K208" s="323"/>
      <c r="L208" s="324"/>
      <c r="M208" s="323"/>
      <c r="N208" s="309"/>
      <c r="O208" s="309"/>
      <c r="P208" s="311"/>
      <c r="Q208" s="309"/>
      <c r="R208" s="309"/>
      <c r="S208" s="309"/>
      <c r="T208" s="317"/>
      <c r="U208" s="309"/>
      <c r="V208" s="326"/>
      <c r="W208" s="327"/>
      <c r="X208" s="327"/>
      <c r="Y208" s="327"/>
      <c r="Z208" s="311"/>
      <c r="AA208" s="335"/>
      <c r="AB208" s="335"/>
      <c r="AC208" s="336"/>
      <c r="AD208" s="336"/>
      <c r="AE208" s="336"/>
      <c r="AF208" s="336"/>
      <c r="AG208" s="345"/>
      <c r="AH208" s="335"/>
      <c r="AI208" s="335"/>
      <c r="AJ208" s="335"/>
      <c r="AK208" s="335"/>
      <c r="AL208" s="311"/>
      <c r="AM208" s="311"/>
      <c r="AN208" s="311"/>
      <c r="AO208" s="311"/>
      <c r="AP208" s="311"/>
      <c r="AQ208" s="311"/>
      <c r="AR208" s="311"/>
      <c r="AS208" s="311"/>
      <c r="AT208" s="311"/>
      <c r="AU208" s="311"/>
      <c r="AV208" s="311"/>
      <c r="AW208" s="337"/>
      <c r="AX208" s="356"/>
    </row>
    <row r="209" spans="5:5">
      <c r="E209" s="310"/>
    </row>
  </sheetData>
  <autoFilter ref="A8:AX72">
    <extLst/>
  </autoFilter>
  <mergeCells count="55">
    <mergeCell ref="A1:AX1"/>
    <mergeCell ref="A2:B2"/>
    <mergeCell ref="C2:F2"/>
    <mergeCell ref="A3:F3"/>
    <mergeCell ref="A4:B4"/>
    <mergeCell ref="C4:F4"/>
    <mergeCell ref="A5:F5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G2:Z7"/>
    <mergeCell ref="A6:F7"/>
  </mergeCells>
  <conditionalFormatting sqref="Y13">
    <cfRule type="expression" dxfId="0" priority="90">
      <formula>OR(CELL("row")=ROW)</formula>
    </cfRule>
  </conditionalFormatting>
  <conditionalFormatting sqref="V14">
    <cfRule type="expression" priority="88">
      <formula>OR(CELL("row")=ROW(),CELL("col")=COLUMN())</formula>
    </cfRule>
  </conditionalFormatting>
  <conditionalFormatting sqref="L18">
    <cfRule type="duplicateValues" dxfId="1" priority="41"/>
  </conditionalFormatting>
  <conditionalFormatting sqref="N23:O23">
    <cfRule type="containsText" dxfId="2" priority="42" operator="between" text="N">
      <formula>NOT(ISERROR(SEARCH("N",N23)))</formula>
    </cfRule>
    <cfRule type="containsText" dxfId="3" priority="43" operator="between" text="Y">
      <formula>NOT(ISERROR(SEARCH("Y",N23)))</formula>
    </cfRule>
  </conditionalFormatting>
  <conditionalFormatting sqref="E36"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</conditionalFormatting>
  <conditionalFormatting sqref="L36"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</conditionalFormatting>
  <conditionalFormatting sqref="N49:O49">
    <cfRule type="containsText" dxfId="2" priority="24" operator="between" text="N">
      <formula>NOT(ISERROR(SEARCH("N",N49)))</formula>
    </cfRule>
    <cfRule type="containsText" dxfId="3" priority="25" operator="between" text="Y">
      <formula>NOT(ISERROR(SEARCH("Y",N49)))</formula>
    </cfRule>
  </conditionalFormatting>
  <conditionalFormatting sqref="N50:O50">
    <cfRule type="containsText" dxfId="2" priority="5" operator="between" text="N">
      <formula>NOT(ISERROR(SEARCH("N",N50)))</formula>
    </cfRule>
    <cfRule type="containsText" dxfId="3" priority="6" operator="between" text="Y">
      <formula>NOT(ISERROR(SEARCH("Y",N50)))</formula>
    </cfRule>
  </conditionalFormatting>
  <conditionalFormatting sqref="D64">
    <cfRule type="containsText" dxfId="4" priority="3" operator="between" text="NX大轻卡">
      <formula>NOT(ISERROR(SEARCH("NX大轻卡",D64)))</formula>
    </cfRule>
  </conditionalFormatting>
  <conditionalFormatting sqref="E64">
    <cfRule type="duplicateValues" dxfId="5" priority="62"/>
    <cfRule type="duplicateValues" dxfId="6" priority="63"/>
  </conditionalFormatting>
  <conditionalFormatting sqref="D65">
    <cfRule type="containsText" dxfId="4" priority="4" operator="between" text="NX大轻卡">
      <formula>NOT(ISERROR(SEARCH("NX大轻卡",D65)))</formula>
    </cfRule>
  </conditionalFormatting>
  <conditionalFormatting sqref="D68">
    <cfRule type="containsText" dxfId="4" priority="1" operator="between" text="NX大轻卡">
      <formula>NOT(ISERROR(SEARCH("NX大轻卡",D68)))</formula>
    </cfRule>
  </conditionalFormatting>
  <conditionalFormatting sqref="Q161:R161">
    <cfRule type="duplicateValues" dxfId="1" priority="200"/>
    <cfRule type="duplicateValues" dxfId="1" priority="201"/>
    <cfRule type="duplicateValues" dxfId="1" priority="202"/>
    <cfRule type="duplicateValues" dxfId="1" priority="203"/>
  </conditionalFormatting>
  <conditionalFormatting sqref="D66:D67">
    <cfRule type="containsText" dxfId="4" priority="2" operator="between" text="NX大轻卡">
      <formula>NOT(ISERROR(SEARCH("NX大轻卡",D66)))</formula>
    </cfRule>
  </conditionalFormatting>
  <conditionalFormatting sqref="E28:E36">
    <cfRule type="duplicateValues" dxfId="5" priority="101"/>
    <cfRule type="duplicateValues" dxfId="6" priority="102"/>
  </conditionalFormatting>
  <conditionalFormatting sqref="E65:E1048576">
    <cfRule type="duplicateValues" dxfId="1" priority="13996"/>
  </conditionalFormatting>
  <conditionalFormatting sqref="E73:E1048576">
    <cfRule type="duplicateValues" dxfId="1" priority="190"/>
  </conditionalFormatting>
  <conditionalFormatting sqref="L25:L27">
    <cfRule type="duplicateValues" dxfId="1" priority="36"/>
  </conditionalFormatting>
  <conditionalFormatting sqref="L28:L36">
    <cfRule type="duplicateValues" dxfId="5" priority="34"/>
    <cfRule type="duplicateValues" dxfId="6" priority="35"/>
  </conditionalFormatting>
  <conditionalFormatting sqref="L46:L47">
    <cfRule type="duplicateValues" dxfId="1" priority="26"/>
  </conditionalFormatting>
  <conditionalFormatting sqref="E1 E73:E1048576">
    <cfRule type="duplicateValues" dxfId="1" priority="204"/>
  </conditionalFormatting>
  <conditionalFormatting sqref="E1:E7 E10:E27 E65:E1048576 E37:E63">
    <cfRule type="duplicateValues" dxfId="1" priority="14007"/>
  </conditionalFormatting>
  <conditionalFormatting sqref="N1:O7 N10:O27 N37:O48 N51:O1048576">
    <cfRule type="containsText" dxfId="2" priority="127" operator="between" text="N">
      <formula>NOT(ISERROR(SEARCH("N",N1)))</formula>
    </cfRule>
    <cfRule type="containsText" dxfId="3" priority="128" operator="between" text="Y">
      <formula>NOT(ISERROR(SEARCH("Y",N1)))</formula>
    </cfRule>
  </conditionalFormatting>
  <conditionalFormatting sqref="L10:L17 L37:L45 L19:L24 L48:L72">
    <cfRule type="duplicateValues" dxfId="1" priority="14019"/>
  </conditionalFormatting>
  <conditionalFormatting sqref="N28:O36">
    <cfRule type="containsText" dxfId="2" priority="37" operator="between" text="N">
      <formula>NOT(ISERROR(SEARCH("N",N28)))</formula>
    </cfRule>
    <cfRule type="containsText" dxfId="3" priority="38" operator="between" text="Y">
      <formula>NOT(ISERROR(SEARCH("Y",N28)))</formula>
    </cfRule>
    <cfRule type="containsText" dxfId="2" priority="39" operator="between" text="N">
      <formula>NOT(ISERROR(SEARCH("N",N28)))</formula>
    </cfRule>
    <cfRule type="containsText" dxfId="3" priority="40" operator="between" text="Y">
      <formula>NOT(ISERROR(SEARCH("Y",N28)))</formula>
    </cfRule>
  </conditionalFormatting>
  <dataValidations count="1">
    <dataValidation allowBlank="1" showErrorMessage="1" sqref="P50 Q165:R165 Q169:R170"/>
  </dataValidations>
  <printOptions horizontalCentered="1"/>
  <pageMargins left="0.31496062992126" right="0.275590551181102" top="0.393700787401575" bottom="0.551181102362205" header="0.31496062992126" footer="0.31496062992126"/>
  <pageSetup paperSize="8" scale="77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4"/>
  <sheetViews>
    <sheetView workbookViewId="0">
      <selection activeCell="AA18" sqref="AA18"/>
    </sheetView>
  </sheetViews>
  <sheetFormatPr defaultColWidth="9" defaultRowHeight="14"/>
  <cols>
    <col min="1" max="1" width="4.5" style="3" customWidth="1"/>
    <col min="2" max="11" width="2.5" style="3" customWidth="1"/>
    <col min="12" max="12" width="5.37272727272727" style="3" customWidth="1"/>
    <col min="13" max="13" width="17" style="3" customWidth="1"/>
    <col min="14" max="14" width="15.1272727272727" style="3" customWidth="1"/>
    <col min="15" max="15" width="7.5" style="4" customWidth="1"/>
    <col min="16" max="16" width="4.12727272727273" style="3" customWidth="1"/>
    <col min="17" max="17" width="3.25454545454545" style="3" customWidth="1"/>
    <col min="18" max="18" width="7.37272727272727" style="3" customWidth="1"/>
    <col min="19" max="19" width="4.87272727272727" style="3" customWidth="1"/>
    <col min="20" max="20" width="14.7545454545455" style="3" customWidth="1"/>
    <col min="21" max="21" width="4.87272727272727" style="3" customWidth="1"/>
    <col min="22" max="22" width="7.37272727272727" style="3" customWidth="1"/>
    <col min="23" max="23" width="5.62727272727273" style="3" customWidth="1"/>
    <col min="24" max="24" width="9.25454545454545" style="3" customWidth="1"/>
    <col min="25" max="25" width="19.7545454545455" style="3" customWidth="1"/>
    <col min="26" max="26" width="8.75454545454545" style="3" customWidth="1"/>
    <col min="27" max="27" width="10.3727272727273" style="3" customWidth="1"/>
    <col min="28" max="28" width="8.25454545454545" style="3" customWidth="1"/>
    <col min="29" max="29" width="5.12727272727273" style="3" customWidth="1"/>
    <col min="30" max="30" width="8.5" style="3" customWidth="1"/>
    <col min="31" max="32" width="15.2545454545455" style="3" customWidth="1"/>
    <col min="33" max="33" width="13.7545454545455" style="3" customWidth="1"/>
    <col min="34" max="34" width="28.6272727272727" style="3" customWidth="1"/>
    <col min="35" max="35" width="9" style="3"/>
    <col min="36" max="36" width="28.5" style="3" customWidth="1"/>
    <col min="37" max="37" width="9" style="3"/>
    <col min="38" max="38" width="11.1272727272727" style="3" customWidth="1"/>
    <col min="39" max="16384" width="9" style="3"/>
  </cols>
  <sheetData>
    <row r="1" spans="1:3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ht="28.5" customHeight="1" spans="1:32">
      <c r="A2" s="6" t="s">
        <v>36</v>
      </c>
      <c r="B2" s="7"/>
      <c r="C2" s="7"/>
      <c r="D2" s="7"/>
      <c r="E2" s="8"/>
      <c r="F2" s="9" t="s">
        <v>333</v>
      </c>
      <c r="G2" s="10"/>
      <c r="H2" s="10"/>
      <c r="I2" s="10"/>
      <c r="J2" s="10"/>
      <c r="K2" s="26"/>
      <c r="L2" s="13" t="s">
        <v>334</v>
      </c>
      <c r="M2" s="13"/>
      <c r="N2" s="12"/>
      <c r="O2" s="27" t="s">
        <v>335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53" t="s">
        <v>30</v>
      </c>
      <c r="AE2" s="174" t="s">
        <v>336</v>
      </c>
      <c r="AF2" s="196" t="s">
        <v>337</v>
      </c>
    </row>
    <row r="3" ht="28" spans="1:32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53" t="s">
        <v>40</v>
      </c>
      <c r="AE3" s="151" t="s">
        <v>338</v>
      </c>
      <c r="AF3" s="149" t="s">
        <v>338</v>
      </c>
    </row>
    <row r="4" ht="28" spans="1:32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43</v>
      </c>
      <c r="M4" s="13"/>
      <c r="N4" s="12"/>
      <c r="O4" s="27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53" t="s">
        <v>44</v>
      </c>
      <c r="AE4" s="53"/>
      <c r="AF4" s="197" t="s">
        <v>339</v>
      </c>
    </row>
    <row r="5" ht="28" spans="1:32">
      <c r="A5" s="13" t="s">
        <v>45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27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53" t="s">
        <v>21</v>
      </c>
      <c r="AE5" s="53" t="s">
        <v>340</v>
      </c>
      <c r="AF5" s="197" t="s">
        <v>340</v>
      </c>
    </row>
    <row r="6" ht="14.25" customHeight="1" spans="1:32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9"/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53" t="s">
        <v>47</v>
      </c>
      <c r="AE6" s="53"/>
      <c r="AF6" s="197"/>
    </row>
    <row r="7" ht="14.25" customHeight="1" spans="1:3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0"/>
      <c r="O7" s="31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53" t="s">
        <v>48</v>
      </c>
      <c r="AE7" s="53"/>
      <c r="AF7" s="197"/>
    </row>
    <row r="8" ht="18" customHeight="1" spans="1:32">
      <c r="A8" s="18" t="s">
        <v>49</v>
      </c>
      <c r="B8" s="19" t="s">
        <v>50</v>
      </c>
      <c r="C8" s="20"/>
      <c r="D8" s="20"/>
      <c r="E8" s="20"/>
      <c r="F8" s="20"/>
      <c r="G8" s="20"/>
      <c r="H8" s="20"/>
      <c r="I8" s="20"/>
      <c r="J8" s="20"/>
      <c r="K8" s="33"/>
      <c r="L8" s="34" t="s">
        <v>51</v>
      </c>
      <c r="M8" s="35" t="s">
        <v>30</v>
      </c>
      <c r="N8" s="34" t="s">
        <v>40</v>
      </c>
      <c r="O8" s="34" t="s">
        <v>53</v>
      </c>
      <c r="P8" s="34" t="s">
        <v>54</v>
      </c>
      <c r="Q8" s="34" t="s">
        <v>55</v>
      </c>
      <c r="R8" s="34" t="s">
        <v>15</v>
      </c>
      <c r="S8" s="35" t="s">
        <v>57</v>
      </c>
      <c r="T8" s="35" t="s">
        <v>58</v>
      </c>
      <c r="U8" s="35" t="s">
        <v>59</v>
      </c>
      <c r="V8" s="35" t="s">
        <v>60</v>
      </c>
      <c r="W8" s="47" t="s">
        <v>341</v>
      </c>
      <c r="X8" s="47" t="s">
        <v>342</v>
      </c>
      <c r="Y8" s="55" t="s">
        <v>63</v>
      </c>
      <c r="Z8" s="55" t="s">
        <v>65</v>
      </c>
      <c r="AA8" s="34" t="s">
        <v>66</v>
      </c>
      <c r="AB8" s="34" t="s">
        <v>68</v>
      </c>
      <c r="AC8" s="34" t="s">
        <v>72</v>
      </c>
      <c r="AD8" s="34" t="s">
        <v>22</v>
      </c>
      <c r="AE8" s="34" t="s">
        <v>343</v>
      </c>
      <c r="AF8" s="198" t="s">
        <v>343</v>
      </c>
    </row>
    <row r="9" s="1" customFormat="1" ht="18" customHeight="1" spans="1:32">
      <c r="A9" s="21"/>
      <c r="B9" s="22">
        <v>0</v>
      </c>
      <c r="C9" s="22">
        <v>1</v>
      </c>
      <c r="D9" s="22">
        <v>2</v>
      </c>
      <c r="E9" s="22">
        <v>3</v>
      </c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36">
        <v>9</v>
      </c>
      <c r="L9" s="37"/>
      <c r="M9" s="38"/>
      <c r="N9" s="37"/>
      <c r="O9" s="39"/>
      <c r="P9" s="39"/>
      <c r="Q9" s="39"/>
      <c r="R9" s="39"/>
      <c r="S9" s="38"/>
      <c r="T9" s="38"/>
      <c r="U9" s="38"/>
      <c r="V9" s="38"/>
      <c r="W9" s="48"/>
      <c r="X9" s="48"/>
      <c r="Y9" s="56"/>
      <c r="Z9" s="56"/>
      <c r="AA9" s="39"/>
      <c r="AB9" s="39"/>
      <c r="AC9" s="39"/>
      <c r="AD9" s="39"/>
      <c r="AE9" s="39"/>
      <c r="AF9" s="199"/>
    </row>
    <row r="10" s="2" customFormat="1" ht="24" customHeight="1" spans="1:32">
      <c r="A10" s="173">
        <f t="shared" ref="A10:A73" si="0">ROW()-9</f>
        <v>1</v>
      </c>
      <c r="B10" s="174"/>
      <c r="C10" s="174">
        <v>1</v>
      </c>
      <c r="D10" s="151"/>
      <c r="E10" s="151"/>
      <c r="F10" s="151"/>
      <c r="G10" s="151"/>
      <c r="H10" s="151"/>
      <c r="I10" s="151"/>
      <c r="J10" s="151"/>
      <c r="K10" s="151"/>
      <c r="L10" s="175"/>
      <c r="M10" s="174" t="s">
        <v>336</v>
      </c>
      <c r="N10" s="151" t="s">
        <v>338</v>
      </c>
      <c r="O10" s="174" t="s">
        <v>265</v>
      </c>
      <c r="P10" s="174" t="s">
        <v>101</v>
      </c>
      <c r="Q10" s="173" t="s">
        <v>344</v>
      </c>
      <c r="R10" s="189"/>
      <c r="S10" s="111" t="s">
        <v>345</v>
      </c>
      <c r="T10" s="174" t="s">
        <v>336</v>
      </c>
      <c r="U10" s="111" t="s">
        <v>101</v>
      </c>
      <c r="V10" s="173" t="s">
        <v>103</v>
      </c>
      <c r="W10" s="190" t="s">
        <v>104</v>
      </c>
      <c r="X10" s="151" t="s">
        <v>346</v>
      </c>
      <c r="Y10" s="151" t="s">
        <v>100</v>
      </c>
      <c r="Z10" s="151" t="s">
        <v>100</v>
      </c>
      <c r="AA10" s="200" t="s">
        <v>100</v>
      </c>
      <c r="AB10" s="151">
        <v>18.5583</v>
      </c>
      <c r="AC10" s="200" t="s">
        <v>100</v>
      </c>
      <c r="AD10" s="151"/>
      <c r="AE10" s="201">
        <v>1</v>
      </c>
      <c r="AF10" s="202"/>
    </row>
    <row r="11" s="2" customFormat="1" ht="24" customHeight="1" spans="1:32">
      <c r="A11" s="173">
        <f t="shared" si="0"/>
        <v>2</v>
      </c>
      <c r="B11" s="151"/>
      <c r="C11" s="151"/>
      <c r="D11" s="151">
        <v>2</v>
      </c>
      <c r="E11" s="151"/>
      <c r="F11" s="151"/>
      <c r="G11" s="151"/>
      <c r="H11" s="151"/>
      <c r="I11" s="151"/>
      <c r="J11" s="151"/>
      <c r="K11" s="151"/>
      <c r="L11" s="176"/>
      <c r="M11" s="174" t="s">
        <v>347</v>
      </c>
      <c r="N11" s="151" t="s">
        <v>348</v>
      </c>
      <c r="O11" s="174" t="s">
        <v>265</v>
      </c>
      <c r="P11" s="174" t="s">
        <v>101</v>
      </c>
      <c r="Q11" s="173" t="s">
        <v>344</v>
      </c>
      <c r="R11" s="189"/>
      <c r="S11" s="111" t="s">
        <v>345</v>
      </c>
      <c r="T11" s="174" t="s">
        <v>347</v>
      </c>
      <c r="U11" s="111" t="s">
        <v>101</v>
      </c>
      <c r="V11" s="173" t="s">
        <v>103</v>
      </c>
      <c r="W11" s="190" t="s">
        <v>104</v>
      </c>
      <c r="X11" s="151" t="s">
        <v>346</v>
      </c>
      <c r="Y11" s="173" t="s">
        <v>106</v>
      </c>
      <c r="Z11" s="173" t="s">
        <v>100</v>
      </c>
      <c r="AA11" s="190" t="s">
        <v>100</v>
      </c>
      <c r="AB11" s="151">
        <v>12.3469</v>
      </c>
      <c r="AC11" s="200" t="s">
        <v>100</v>
      </c>
      <c r="AD11" s="151"/>
      <c r="AE11" s="201">
        <v>1</v>
      </c>
      <c r="AF11" s="202"/>
    </row>
    <row r="12" s="2" customFormat="1" ht="24" customHeight="1" spans="1:32">
      <c r="A12" s="173">
        <f t="shared" si="0"/>
        <v>3</v>
      </c>
      <c r="B12" s="151"/>
      <c r="C12" s="151"/>
      <c r="D12" s="151"/>
      <c r="E12" s="151">
        <v>3</v>
      </c>
      <c r="F12" s="151"/>
      <c r="G12" s="151"/>
      <c r="H12" s="151"/>
      <c r="I12" s="151"/>
      <c r="J12" s="151"/>
      <c r="K12" s="151"/>
      <c r="L12" s="176"/>
      <c r="M12" s="174" t="s">
        <v>349</v>
      </c>
      <c r="N12" s="151" t="s">
        <v>350</v>
      </c>
      <c r="O12" s="174" t="s">
        <v>351</v>
      </c>
      <c r="P12" s="174" t="s">
        <v>255</v>
      </c>
      <c r="Q12" s="173" t="s">
        <v>344</v>
      </c>
      <c r="R12" s="189"/>
      <c r="S12" s="111" t="s">
        <v>345</v>
      </c>
      <c r="T12" s="174" t="s">
        <v>349</v>
      </c>
      <c r="U12" s="111" t="s">
        <v>101</v>
      </c>
      <c r="V12" s="173" t="s">
        <v>103</v>
      </c>
      <c r="W12" s="190" t="s">
        <v>104</v>
      </c>
      <c r="X12" s="151" t="s">
        <v>352</v>
      </c>
      <c r="Y12" s="173" t="s">
        <v>106</v>
      </c>
      <c r="Z12" s="173" t="s">
        <v>100</v>
      </c>
      <c r="AA12" s="190" t="s">
        <v>353</v>
      </c>
      <c r="AB12" s="151">
        <v>1.5548</v>
      </c>
      <c r="AC12" s="190" t="s">
        <v>133</v>
      </c>
      <c r="AD12" s="190"/>
      <c r="AE12" s="201">
        <v>1</v>
      </c>
      <c r="AF12" s="202"/>
    </row>
    <row r="13" s="2" customFormat="1" ht="24" customHeight="1" spans="1:32">
      <c r="A13" s="173">
        <f t="shared" si="0"/>
        <v>4</v>
      </c>
      <c r="B13" s="151"/>
      <c r="C13" s="151"/>
      <c r="D13" s="151"/>
      <c r="E13" s="151"/>
      <c r="F13" s="151">
        <v>4</v>
      </c>
      <c r="G13" s="151"/>
      <c r="H13" s="151"/>
      <c r="I13" s="151"/>
      <c r="J13" s="151"/>
      <c r="K13" s="151"/>
      <c r="L13" s="176"/>
      <c r="M13" s="151" t="s">
        <v>354</v>
      </c>
      <c r="N13" s="151" t="s">
        <v>355</v>
      </c>
      <c r="O13" s="174" t="s">
        <v>351</v>
      </c>
      <c r="P13" s="174" t="s">
        <v>255</v>
      </c>
      <c r="Q13" s="173" t="s">
        <v>344</v>
      </c>
      <c r="R13" s="189"/>
      <c r="S13" s="111" t="s">
        <v>345</v>
      </c>
      <c r="T13" s="151" t="s">
        <v>354</v>
      </c>
      <c r="U13" s="111" t="s">
        <v>101</v>
      </c>
      <c r="V13" s="173" t="s">
        <v>103</v>
      </c>
      <c r="W13" s="190" t="s">
        <v>104</v>
      </c>
      <c r="X13" s="151" t="s">
        <v>352</v>
      </c>
      <c r="Y13" s="173" t="s">
        <v>106</v>
      </c>
      <c r="Z13" s="173" t="s">
        <v>100</v>
      </c>
      <c r="AA13" s="190" t="s">
        <v>356</v>
      </c>
      <c r="AB13" s="151">
        <v>0.5709</v>
      </c>
      <c r="AC13" s="200" t="s">
        <v>100</v>
      </c>
      <c r="AD13" s="107"/>
      <c r="AE13" s="201">
        <v>1</v>
      </c>
      <c r="AF13" s="202"/>
    </row>
    <row r="14" s="2" customFormat="1" ht="24" customHeight="1" spans="1:32">
      <c r="A14" s="173">
        <f t="shared" si="0"/>
        <v>5</v>
      </c>
      <c r="B14" s="151"/>
      <c r="C14" s="151"/>
      <c r="D14" s="151"/>
      <c r="E14" s="151"/>
      <c r="F14" s="151"/>
      <c r="G14" s="151">
        <v>5</v>
      </c>
      <c r="H14" s="151"/>
      <c r="I14" s="151"/>
      <c r="J14" s="151"/>
      <c r="K14" s="151"/>
      <c r="L14" s="176"/>
      <c r="M14" s="174" t="s">
        <v>357</v>
      </c>
      <c r="N14" s="151" t="s">
        <v>358</v>
      </c>
      <c r="O14" s="173" t="s">
        <v>359</v>
      </c>
      <c r="P14" s="174" t="s">
        <v>255</v>
      </c>
      <c r="Q14" s="173" t="s">
        <v>344</v>
      </c>
      <c r="R14" s="189"/>
      <c r="S14" s="111" t="s">
        <v>345</v>
      </c>
      <c r="T14" s="174" t="s">
        <v>357</v>
      </c>
      <c r="U14" s="111" t="s">
        <v>101</v>
      </c>
      <c r="V14" s="173" t="s">
        <v>103</v>
      </c>
      <c r="W14" s="190" t="s">
        <v>104</v>
      </c>
      <c r="X14" s="151" t="s">
        <v>346</v>
      </c>
      <c r="Y14" s="190" t="s">
        <v>360</v>
      </c>
      <c r="Z14" s="180" t="s">
        <v>361</v>
      </c>
      <c r="AA14" s="190" t="s">
        <v>362</v>
      </c>
      <c r="AB14" s="151">
        <v>0.0179</v>
      </c>
      <c r="AC14" s="200" t="s">
        <v>100</v>
      </c>
      <c r="AD14" s="107"/>
      <c r="AE14" s="201">
        <v>1</v>
      </c>
      <c r="AF14" s="202"/>
    </row>
    <row r="15" s="2" customFormat="1" ht="24" customHeight="1" spans="1:32">
      <c r="A15" s="173">
        <f t="shared" si="0"/>
        <v>6</v>
      </c>
      <c r="B15" s="151"/>
      <c r="C15" s="151"/>
      <c r="D15" s="151"/>
      <c r="E15" s="151"/>
      <c r="F15" s="151"/>
      <c r="G15" s="151">
        <v>5</v>
      </c>
      <c r="H15" s="151"/>
      <c r="I15" s="151"/>
      <c r="J15" s="151"/>
      <c r="K15" s="151"/>
      <c r="L15" s="176"/>
      <c r="M15" s="174" t="s">
        <v>363</v>
      </c>
      <c r="N15" s="151" t="s">
        <v>364</v>
      </c>
      <c r="O15" s="174" t="s">
        <v>188</v>
      </c>
      <c r="P15" s="151" t="s">
        <v>255</v>
      </c>
      <c r="Q15" s="173" t="s">
        <v>344</v>
      </c>
      <c r="R15" s="189"/>
      <c r="S15" s="111" t="s">
        <v>345</v>
      </c>
      <c r="T15" s="174" t="s">
        <v>363</v>
      </c>
      <c r="U15" s="111" t="s">
        <v>101</v>
      </c>
      <c r="V15" s="173" t="s">
        <v>104</v>
      </c>
      <c r="W15" s="190" t="s">
        <v>103</v>
      </c>
      <c r="X15" s="151" t="s">
        <v>365</v>
      </c>
      <c r="Y15" s="173" t="s">
        <v>366</v>
      </c>
      <c r="Z15" s="173" t="s">
        <v>367</v>
      </c>
      <c r="AA15" s="190" t="s">
        <v>368</v>
      </c>
      <c r="AB15" s="151">
        <v>0.553</v>
      </c>
      <c r="AC15" s="200" t="s">
        <v>100</v>
      </c>
      <c r="AD15" s="107"/>
      <c r="AE15" s="201">
        <v>1</v>
      </c>
      <c r="AF15" s="202"/>
    </row>
    <row r="16" s="2" customFormat="1" ht="24" customHeight="1" spans="1:32">
      <c r="A16" s="173">
        <f t="shared" si="0"/>
        <v>7</v>
      </c>
      <c r="B16" s="151"/>
      <c r="C16" s="151"/>
      <c r="D16" s="151"/>
      <c r="E16" s="151"/>
      <c r="F16" s="151">
        <v>4</v>
      </c>
      <c r="G16" s="151"/>
      <c r="H16" s="151"/>
      <c r="I16" s="151"/>
      <c r="J16" s="151"/>
      <c r="K16" s="151"/>
      <c r="L16" s="176"/>
      <c r="M16" s="151" t="s">
        <v>369</v>
      </c>
      <c r="N16" s="151" t="s">
        <v>370</v>
      </c>
      <c r="O16" s="174" t="s">
        <v>351</v>
      </c>
      <c r="P16" s="174" t="s">
        <v>255</v>
      </c>
      <c r="Q16" s="173" t="s">
        <v>344</v>
      </c>
      <c r="R16" s="189"/>
      <c r="S16" s="111" t="s">
        <v>345</v>
      </c>
      <c r="T16" s="151" t="s">
        <v>354</v>
      </c>
      <c r="U16" s="111" t="s">
        <v>101</v>
      </c>
      <c r="V16" s="173" t="s">
        <v>103</v>
      </c>
      <c r="W16" s="190" t="s">
        <v>104</v>
      </c>
      <c r="X16" s="151" t="s">
        <v>352</v>
      </c>
      <c r="Y16" s="173" t="s">
        <v>106</v>
      </c>
      <c r="Z16" s="173" t="s">
        <v>100</v>
      </c>
      <c r="AA16" s="190" t="s">
        <v>356</v>
      </c>
      <c r="AB16" s="151">
        <v>0.5709</v>
      </c>
      <c r="AC16" s="200" t="s">
        <v>100</v>
      </c>
      <c r="AD16" s="107"/>
      <c r="AE16" s="201">
        <v>1</v>
      </c>
      <c r="AF16" s="202"/>
    </row>
    <row r="17" s="2" customFormat="1" ht="24" customHeight="1" spans="1:32">
      <c r="A17" s="173">
        <f t="shared" si="0"/>
        <v>8</v>
      </c>
      <c r="B17" s="151"/>
      <c r="C17" s="151"/>
      <c r="D17" s="151"/>
      <c r="E17" s="151"/>
      <c r="F17" s="151"/>
      <c r="G17" s="151">
        <v>5</v>
      </c>
      <c r="H17" s="151"/>
      <c r="I17" s="151"/>
      <c r="J17" s="151"/>
      <c r="K17" s="151"/>
      <c r="L17" s="176"/>
      <c r="M17" s="174" t="s">
        <v>357</v>
      </c>
      <c r="N17" s="151" t="s">
        <v>358</v>
      </c>
      <c r="O17" s="173" t="s">
        <v>359</v>
      </c>
      <c r="P17" s="174" t="s">
        <v>255</v>
      </c>
      <c r="Q17" s="173" t="s">
        <v>344</v>
      </c>
      <c r="R17" s="189"/>
      <c r="S17" s="111" t="s">
        <v>345</v>
      </c>
      <c r="T17" s="174" t="s">
        <v>357</v>
      </c>
      <c r="U17" s="111" t="s">
        <v>101</v>
      </c>
      <c r="V17" s="173" t="s">
        <v>103</v>
      </c>
      <c r="W17" s="190" t="s">
        <v>104</v>
      </c>
      <c r="X17" s="151" t="s">
        <v>346</v>
      </c>
      <c r="Y17" s="190" t="s">
        <v>360</v>
      </c>
      <c r="Z17" s="180" t="s">
        <v>361</v>
      </c>
      <c r="AA17" s="190" t="s">
        <v>362</v>
      </c>
      <c r="AB17" s="151">
        <v>0.0179</v>
      </c>
      <c r="AC17" s="200" t="s">
        <v>100</v>
      </c>
      <c r="AD17" s="107"/>
      <c r="AE17" s="201">
        <v>1</v>
      </c>
      <c r="AF17" s="202"/>
    </row>
    <row r="18" s="2" customFormat="1" ht="24" customHeight="1" spans="1:32">
      <c r="A18" s="173">
        <f t="shared" si="0"/>
        <v>9</v>
      </c>
      <c r="B18" s="151"/>
      <c r="C18" s="151"/>
      <c r="D18" s="151"/>
      <c r="E18" s="151"/>
      <c r="F18" s="151"/>
      <c r="G18" s="151">
        <v>5</v>
      </c>
      <c r="H18" s="151"/>
      <c r="I18" s="151"/>
      <c r="J18" s="151"/>
      <c r="K18" s="151"/>
      <c r="L18" s="176"/>
      <c r="M18" s="174" t="s">
        <v>371</v>
      </c>
      <c r="N18" s="174" t="s">
        <v>372</v>
      </c>
      <c r="O18" s="174" t="s">
        <v>188</v>
      </c>
      <c r="P18" s="151" t="s">
        <v>255</v>
      </c>
      <c r="Q18" s="173" t="s">
        <v>344</v>
      </c>
      <c r="R18" s="189"/>
      <c r="S18" s="111" t="s">
        <v>345</v>
      </c>
      <c r="T18" s="174" t="s">
        <v>363</v>
      </c>
      <c r="U18" s="111" t="s">
        <v>101</v>
      </c>
      <c r="V18" s="190" t="s">
        <v>104</v>
      </c>
      <c r="W18" s="190" t="s">
        <v>103</v>
      </c>
      <c r="X18" s="151" t="s">
        <v>365</v>
      </c>
      <c r="Y18" s="173" t="s">
        <v>366</v>
      </c>
      <c r="Z18" s="173" t="s">
        <v>367</v>
      </c>
      <c r="AA18" s="190" t="s">
        <v>368</v>
      </c>
      <c r="AB18" s="151">
        <v>0.553</v>
      </c>
      <c r="AC18" s="200" t="s">
        <v>100</v>
      </c>
      <c r="AD18" s="107"/>
      <c r="AE18" s="201">
        <v>1</v>
      </c>
      <c r="AF18" s="202"/>
    </row>
    <row r="19" s="2" customFormat="1" ht="24" customHeight="1" spans="1:33">
      <c r="A19" s="173">
        <f t="shared" si="0"/>
        <v>10</v>
      </c>
      <c r="B19" s="174"/>
      <c r="C19" s="174"/>
      <c r="D19" s="151"/>
      <c r="E19" s="151"/>
      <c r="F19" s="151">
        <v>4</v>
      </c>
      <c r="G19" s="151"/>
      <c r="H19" s="151"/>
      <c r="I19" s="151"/>
      <c r="J19" s="151"/>
      <c r="K19" s="151"/>
      <c r="L19" s="175"/>
      <c r="M19" s="174" t="s">
        <v>373</v>
      </c>
      <c r="N19" s="174" t="s">
        <v>374</v>
      </c>
      <c r="O19" s="174" t="s">
        <v>188</v>
      </c>
      <c r="P19" s="151" t="s">
        <v>255</v>
      </c>
      <c r="Q19" s="173" t="s">
        <v>344</v>
      </c>
      <c r="R19" s="191"/>
      <c r="S19" s="111" t="s">
        <v>345</v>
      </c>
      <c r="T19" s="174" t="s">
        <v>373</v>
      </c>
      <c r="U19" s="111" t="s">
        <v>375</v>
      </c>
      <c r="V19" s="173" t="s">
        <v>104</v>
      </c>
      <c r="W19" s="190" t="s">
        <v>103</v>
      </c>
      <c r="X19" s="151" t="s">
        <v>365</v>
      </c>
      <c r="Y19" s="173" t="s">
        <v>366</v>
      </c>
      <c r="Z19" s="173" t="s">
        <v>367</v>
      </c>
      <c r="AA19" s="151" t="s">
        <v>376</v>
      </c>
      <c r="AB19" s="200">
        <v>0.413</v>
      </c>
      <c r="AC19" s="200" t="s">
        <v>100</v>
      </c>
      <c r="AD19" s="107"/>
      <c r="AE19" s="201">
        <v>1</v>
      </c>
      <c r="AF19" s="202"/>
      <c r="AG19" s="215"/>
    </row>
    <row r="20" s="2" customFormat="1" ht="24" customHeight="1" spans="1:33">
      <c r="A20" s="173">
        <f t="shared" si="0"/>
        <v>11</v>
      </c>
      <c r="B20" s="174"/>
      <c r="C20" s="174"/>
      <c r="D20" s="151"/>
      <c r="E20" s="151">
        <v>3</v>
      </c>
      <c r="F20" s="151"/>
      <c r="G20" s="151"/>
      <c r="H20" s="151"/>
      <c r="I20" s="151"/>
      <c r="J20" s="151"/>
      <c r="K20" s="151"/>
      <c r="L20" s="175"/>
      <c r="M20" s="174" t="s">
        <v>377</v>
      </c>
      <c r="N20" s="177" t="s">
        <v>378</v>
      </c>
      <c r="O20" s="174" t="s">
        <v>351</v>
      </c>
      <c r="P20" s="177" t="s">
        <v>100</v>
      </c>
      <c r="Q20" s="173" t="s">
        <v>344</v>
      </c>
      <c r="R20" s="191"/>
      <c r="S20" s="111" t="s">
        <v>345</v>
      </c>
      <c r="T20" s="174" t="s">
        <v>377</v>
      </c>
      <c r="U20" s="111" t="s">
        <v>101</v>
      </c>
      <c r="V20" s="173" t="s">
        <v>103</v>
      </c>
      <c r="W20" s="190" t="s">
        <v>104</v>
      </c>
      <c r="X20" s="151" t="s">
        <v>352</v>
      </c>
      <c r="Y20" s="151" t="s">
        <v>106</v>
      </c>
      <c r="Z20" s="190" t="s">
        <v>100</v>
      </c>
      <c r="AA20" s="151" t="s">
        <v>379</v>
      </c>
      <c r="AB20" s="200">
        <v>2.589</v>
      </c>
      <c r="AC20" s="200" t="s">
        <v>133</v>
      </c>
      <c r="AD20" s="200"/>
      <c r="AE20" s="201">
        <v>1</v>
      </c>
      <c r="AF20" s="202"/>
      <c r="AG20" s="215"/>
    </row>
    <row r="21" s="2" customFormat="1" ht="24" customHeight="1" spans="1:33">
      <c r="A21" s="173">
        <f t="shared" si="0"/>
        <v>12</v>
      </c>
      <c r="B21" s="151"/>
      <c r="C21" s="151"/>
      <c r="D21" s="151"/>
      <c r="E21" s="151"/>
      <c r="F21" s="53">
        <v>4</v>
      </c>
      <c r="G21" s="151"/>
      <c r="H21" s="151"/>
      <c r="I21" s="151"/>
      <c r="J21" s="151"/>
      <c r="K21" s="151"/>
      <c r="L21" s="175"/>
      <c r="M21" s="174" t="s">
        <v>380</v>
      </c>
      <c r="N21" s="177" t="s">
        <v>381</v>
      </c>
      <c r="O21" s="174" t="s">
        <v>188</v>
      </c>
      <c r="P21" s="151" t="s">
        <v>255</v>
      </c>
      <c r="Q21" s="173" t="s">
        <v>344</v>
      </c>
      <c r="R21" s="191"/>
      <c r="S21" s="111" t="s">
        <v>345</v>
      </c>
      <c r="T21" s="174" t="s">
        <v>380</v>
      </c>
      <c r="U21" s="111" t="s">
        <v>375</v>
      </c>
      <c r="V21" s="190" t="s">
        <v>104</v>
      </c>
      <c r="W21" s="190" t="s">
        <v>103</v>
      </c>
      <c r="X21" s="151" t="s">
        <v>365</v>
      </c>
      <c r="Y21" s="173" t="s">
        <v>366</v>
      </c>
      <c r="Z21" s="173" t="s">
        <v>367</v>
      </c>
      <c r="AA21" s="151" t="s">
        <v>382</v>
      </c>
      <c r="AB21" s="200">
        <v>0.335</v>
      </c>
      <c r="AC21" s="107" t="s">
        <v>100</v>
      </c>
      <c r="AD21" s="107"/>
      <c r="AE21" s="201">
        <v>1</v>
      </c>
      <c r="AF21" s="202"/>
      <c r="AG21" s="215"/>
    </row>
    <row r="22" s="2" customFormat="1" ht="24" customHeight="1" spans="1:33">
      <c r="A22" s="173">
        <f t="shared" si="0"/>
        <v>13</v>
      </c>
      <c r="B22" s="174"/>
      <c r="C22" s="174"/>
      <c r="D22" s="151"/>
      <c r="E22" s="151"/>
      <c r="F22" s="53">
        <v>4</v>
      </c>
      <c r="G22" s="174"/>
      <c r="H22" s="174"/>
      <c r="I22" s="174"/>
      <c r="J22" s="174"/>
      <c r="K22" s="174"/>
      <c r="L22" s="175"/>
      <c r="M22" s="174" t="s">
        <v>383</v>
      </c>
      <c r="N22" s="177" t="s">
        <v>384</v>
      </c>
      <c r="O22" s="174" t="s">
        <v>188</v>
      </c>
      <c r="P22" s="151" t="s">
        <v>255</v>
      </c>
      <c r="Q22" s="173" t="s">
        <v>344</v>
      </c>
      <c r="R22" s="191"/>
      <c r="S22" s="111" t="s">
        <v>345</v>
      </c>
      <c r="T22" s="174" t="s">
        <v>383</v>
      </c>
      <c r="U22" s="111" t="s">
        <v>255</v>
      </c>
      <c r="V22" s="190" t="s">
        <v>104</v>
      </c>
      <c r="W22" s="190" t="s">
        <v>103</v>
      </c>
      <c r="X22" s="151" t="s">
        <v>365</v>
      </c>
      <c r="Y22" s="173" t="s">
        <v>366</v>
      </c>
      <c r="Z22" s="173" t="s">
        <v>367</v>
      </c>
      <c r="AA22" s="151" t="s">
        <v>385</v>
      </c>
      <c r="AB22" s="200">
        <v>0.651</v>
      </c>
      <c r="AC22" s="107" t="s">
        <v>100</v>
      </c>
      <c r="AD22" s="107"/>
      <c r="AE22" s="201">
        <v>1</v>
      </c>
      <c r="AF22" s="202"/>
      <c r="AG22" s="215"/>
    </row>
    <row r="23" s="2" customFormat="1" ht="24" customHeight="1" spans="1:33">
      <c r="A23" s="173">
        <f t="shared" si="0"/>
        <v>14</v>
      </c>
      <c r="B23" s="174"/>
      <c r="C23" s="174"/>
      <c r="D23" s="151"/>
      <c r="E23" s="151"/>
      <c r="F23" s="53">
        <v>4</v>
      </c>
      <c r="G23" s="174"/>
      <c r="H23" s="174"/>
      <c r="I23" s="174"/>
      <c r="J23" s="174"/>
      <c r="K23" s="174"/>
      <c r="L23" s="175"/>
      <c r="M23" s="174" t="s">
        <v>386</v>
      </c>
      <c r="N23" s="177" t="s">
        <v>387</v>
      </c>
      <c r="O23" s="174" t="s">
        <v>188</v>
      </c>
      <c r="P23" s="151" t="s">
        <v>255</v>
      </c>
      <c r="Q23" s="173" t="s">
        <v>344</v>
      </c>
      <c r="R23" s="191"/>
      <c r="S23" s="111" t="s">
        <v>345</v>
      </c>
      <c r="T23" s="174" t="s">
        <v>383</v>
      </c>
      <c r="U23" s="111" t="s">
        <v>255</v>
      </c>
      <c r="V23" s="173" t="s">
        <v>104</v>
      </c>
      <c r="W23" s="190" t="s">
        <v>103</v>
      </c>
      <c r="X23" s="151" t="s">
        <v>365</v>
      </c>
      <c r="Y23" s="173" t="s">
        <v>366</v>
      </c>
      <c r="Z23" s="173" t="s">
        <v>367</v>
      </c>
      <c r="AA23" s="151" t="s">
        <v>385</v>
      </c>
      <c r="AB23" s="200">
        <v>0.651</v>
      </c>
      <c r="AC23" s="107" t="s">
        <v>100</v>
      </c>
      <c r="AD23" s="107"/>
      <c r="AE23" s="201">
        <v>1</v>
      </c>
      <c r="AF23" s="202"/>
      <c r="AG23" s="215"/>
    </row>
    <row r="24" s="2" customFormat="1" ht="24" customHeight="1" spans="1:33">
      <c r="A24" s="173">
        <f t="shared" si="0"/>
        <v>15</v>
      </c>
      <c r="B24" s="151"/>
      <c r="C24" s="151"/>
      <c r="D24" s="151"/>
      <c r="E24" s="151"/>
      <c r="F24" s="53">
        <v>4</v>
      </c>
      <c r="G24" s="151"/>
      <c r="H24" s="151"/>
      <c r="I24" s="151"/>
      <c r="J24" s="151"/>
      <c r="K24" s="151"/>
      <c r="L24" s="178" t="s">
        <v>388</v>
      </c>
      <c r="M24" s="161" t="s">
        <v>389</v>
      </c>
      <c r="N24" s="173" t="s">
        <v>390</v>
      </c>
      <c r="O24" s="161" t="s">
        <v>351</v>
      </c>
      <c r="P24" s="151" t="s">
        <v>255</v>
      </c>
      <c r="Q24" s="173" t="s">
        <v>344</v>
      </c>
      <c r="R24" s="191"/>
      <c r="S24" s="111" t="s">
        <v>345</v>
      </c>
      <c r="T24" s="107" t="s">
        <v>389</v>
      </c>
      <c r="U24" s="111" t="s">
        <v>375</v>
      </c>
      <c r="V24" s="192" t="s">
        <v>104</v>
      </c>
      <c r="W24" s="190" t="s">
        <v>103</v>
      </c>
      <c r="X24" s="151" t="s">
        <v>365</v>
      </c>
      <c r="Y24" s="173" t="s">
        <v>106</v>
      </c>
      <c r="Z24" s="173"/>
      <c r="AA24" s="151" t="s">
        <v>391</v>
      </c>
      <c r="AB24" s="203">
        <v>0.425</v>
      </c>
      <c r="AC24" s="200" t="s">
        <v>100</v>
      </c>
      <c r="AD24" s="107"/>
      <c r="AE24" s="53">
        <v>2</v>
      </c>
      <c r="AF24" s="197"/>
      <c r="AG24" s="215"/>
    </row>
    <row r="25" s="2" customFormat="1" ht="24" customHeight="1" spans="1:32">
      <c r="A25" s="173">
        <f t="shared" si="0"/>
        <v>16</v>
      </c>
      <c r="B25" s="151"/>
      <c r="C25" s="151"/>
      <c r="D25" s="151"/>
      <c r="E25" s="151"/>
      <c r="F25" s="53"/>
      <c r="G25" s="151">
        <v>5</v>
      </c>
      <c r="H25" s="151"/>
      <c r="I25" s="151"/>
      <c r="J25" s="151"/>
      <c r="K25" s="151"/>
      <c r="L25" s="178" t="s">
        <v>388</v>
      </c>
      <c r="M25" s="161" t="s">
        <v>392</v>
      </c>
      <c r="N25" s="173" t="s">
        <v>393</v>
      </c>
      <c r="O25" s="161" t="s">
        <v>188</v>
      </c>
      <c r="P25" s="151" t="s">
        <v>255</v>
      </c>
      <c r="Q25" s="173" t="s">
        <v>344</v>
      </c>
      <c r="R25" s="191"/>
      <c r="S25" s="111" t="s">
        <v>345</v>
      </c>
      <c r="T25" s="107" t="s">
        <v>392</v>
      </c>
      <c r="U25" s="111" t="s">
        <v>375</v>
      </c>
      <c r="V25" s="192" t="s">
        <v>104</v>
      </c>
      <c r="W25" s="190" t="s">
        <v>103</v>
      </c>
      <c r="X25" s="151" t="s">
        <v>365</v>
      </c>
      <c r="Y25" s="173" t="s">
        <v>394</v>
      </c>
      <c r="Z25" s="173"/>
      <c r="AA25" s="151" t="s">
        <v>391</v>
      </c>
      <c r="AB25" s="203">
        <v>0.415</v>
      </c>
      <c r="AC25" s="200" t="s">
        <v>100</v>
      </c>
      <c r="AD25" s="200"/>
      <c r="AE25" s="53">
        <v>1</v>
      </c>
      <c r="AF25" s="197"/>
    </row>
    <row r="26" s="2" customFormat="1" ht="24" customHeight="1" spans="1:32">
      <c r="A26" s="173">
        <f t="shared" si="0"/>
        <v>17</v>
      </c>
      <c r="B26" s="151"/>
      <c r="C26" s="151"/>
      <c r="D26" s="151"/>
      <c r="E26" s="151"/>
      <c r="F26" s="53"/>
      <c r="G26" s="151">
        <v>5</v>
      </c>
      <c r="H26" s="151"/>
      <c r="I26" s="151"/>
      <c r="J26" s="151"/>
      <c r="K26" s="151"/>
      <c r="L26" s="178" t="s">
        <v>388</v>
      </c>
      <c r="M26" s="161" t="s">
        <v>395</v>
      </c>
      <c r="N26" s="173" t="s">
        <v>396</v>
      </c>
      <c r="O26" s="161" t="s">
        <v>359</v>
      </c>
      <c r="P26" s="151" t="s">
        <v>255</v>
      </c>
      <c r="Q26" s="173" t="s">
        <v>344</v>
      </c>
      <c r="R26" s="191"/>
      <c r="S26" s="111" t="s">
        <v>345</v>
      </c>
      <c r="T26" s="107" t="s">
        <v>395</v>
      </c>
      <c r="U26" s="111" t="s">
        <v>375</v>
      </c>
      <c r="V26" s="192" t="s">
        <v>104</v>
      </c>
      <c r="W26" s="190" t="s">
        <v>103</v>
      </c>
      <c r="X26" s="151" t="s">
        <v>397</v>
      </c>
      <c r="Y26" s="173" t="s">
        <v>398</v>
      </c>
      <c r="Z26" s="173"/>
      <c r="AA26" s="151" t="s">
        <v>399</v>
      </c>
      <c r="AB26" s="203">
        <v>0.06</v>
      </c>
      <c r="AC26" s="200" t="s">
        <v>100</v>
      </c>
      <c r="AD26" s="107"/>
      <c r="AE26" s="53">
        <v>2</v>
      </c>
      <c r="AF26" s="197"/>
    </row>
    <row r="27" s="2" customFormat="1" ht="24" customHeight="1" spans="1:32">
      <c r="A27" s="173">
        <f t="shared" si="0"/>
        <v>18</v>
      </c>
      <c r="B27" s="151"/>
      <c r="C27" s="151"/>
      <c r="D27" s="151"/>
      <c r="E27" s="151"/>
      <c r="F27" s="53">
        <v>4</v>
      </c>
      <c r="G27" s="151"/>
      <c r="H27" s="151"/>
      <c r="I27" s="151"/>
      <c r="J27" s="151"/>
      <c r="K27" s="151"/>
      <c r="L27" s="175"/>
      <c r="M27" s="174" t="s">
        <v>400</v>
      </c>
      <c r="N27" s="173" t="s">
        <v>401</v>
      </c>
      <c r="O27" s="174" t="s">
        <v>188</v>
      </c>
      <c r="P27" s="151" t="s">
        <v>255</v>
      </c>
      <c r="Q27" s="173" t="s">
        <v>344</v>
      </c>
      <c r="R27" s="191"/>
      <c r="S27" s="111" t="s">
        <v>345</v>
      </c>
      <c r="T27" s="174" t="s">
        <v>100</v>
      </c>
      <c r="U27" s="111" t="s">
        <v>101</v>
      </c>
      <c r="V27" s="190" t="s">
        <v>104</v>
      </c>
      <c r="W27" s="190" t="s">
        <v>103</v>
      </c>
      <c r="X27" s="151" t="s">
        <v>365</v>
      </c>
      <c r="Y27" s="173" t="s">
        <v>106</v>
      </c>
      <c r="Z27" s="173" t="s">
        <v>100</v>
      </c>
      <c r="AA27" s="151" t="s">
        <v>402</v>
      </c>
      <c r="AB27" s="200">
        <v>1.014</v>
      </c>
      <c r="AC27" s="107" t="s">
        <v>133</v>
      </c>
      <c r="AD27" s="107"/>
      <c r="AE27" s="201">
        <v>1</v>
      </c>
      <c r="AF27" s="202"/>
    </row>
    <row r="28" s="2" customFormat="1" ht="24" customHeight="1" spans="1:32">
      <c r="A28" s="173">
        <f t="shared" si="0"/>
        <v>19</v>
      </c>
      <c r="B28" s="151"/>
      <c r="C28" s="151"/>
      <c r="D28" s="151"/>
      <c r="E28" s="151"/>
      <c r="F28" s="53"/>
      <c r="G28" s="151">
        <v>5</v>
      </c>
      <c r="H28" s="151"/>
      <c r="I28" s="151"/>
      <c r="J28" s="151"/>
      <c r="K28" s="151"/>
      <c r="L28" s="175"/>
      <c r="M28" s="174" t="s">
        <v>403</v>
      </c>
      <c r="N28" s="173" t="s">
        <v>404</v>
      </c>
      <c r="O28" s="174" t="s">
        <v>188</v>
      </c>
      <c r="P28" s="151" t="s">
        <v>255</v>
      </c>
      <c r="Q28" s="173" t="s">
        <v>344</v>
      </c>
      <c r="R28" s="191"/>
      <c r="S28" s="111" t="s">
        <v>345</v>
      </c>
      <c r="T28" s="174" t="s">
        <v>403</v>
      </c>
      <c r="U28" s="111" t="s">
        <v>101</v>
      </c>
      <c r="V28" s="190" t="s">
        <v>104</v>
      </c>
      <c r="W28" s="190" t="s">
        <v>103</v>
      </c>
      <c r="X28" s="151" t="s">
        <v>365</v>
      </c>
      <c r="Y28" s="173" t="s">
        <v>405</v>
      </c>
      <c r="Z28" s="173" t="s">
        <v>367</v>
      </c>
      <c r="AA28" s="151" t="s">
        <v>406</v>
      </c>
      <c r="AB28" s="200">
        <v>0.93</v>
      </c>
      <c r="AC28" s="107" t="s">
        <v>100</v>
      </c>
      <c r="AD28" s="107"/>
      <c r="AE28" s="201">
        <v>1</v>
      </c>
      <c r="AF28" s="202"/>
    </row>
    <row r="29" s="2" customFormat="1" ht="24" customHeight="1" spans="1:32">
      <c r="A29" s="173">
        <f t="shared" si="0"/>
        <v>20</v>
      </c>
      <c r="B29" s="151"/>
      <c r="C29" s="151"/>
      <c r="D29" s="151"/>
      <c r="E29" s="151"/>
      <c r="F29" s="53"/>
      <c r="G29" s="151">
        <v>5</v>
      </c>
      <c r="H29" s="151"/>
      <c r="I29" s="151"/>
      <c r="J29" s="151"/>
      <c r="K29" s="151"/>
      <c r="L29" s="175"/>
      <c r="M29" s="174" t="s">
        <v>407</v>
      </c>
      <c r="N29" s="173" t="s">
        <v>408</v>
      </c>
      <c r="O29" s="174" t="s">
        <v>188</v>
      </c>
      <c r="P29" s="151" t="s">
        <v>255</v>
      </c>
      <c r="Q29" s="173" t="s">
        <v>344</v>
      </c>
      <c r="R29" s="191"/>
      <c r="S29" s="111" t="s">
        <v>345</v>
      </c>
      <c r="T29" s="174" t="s">
        <v>407</v>
      </c>
      <c r="U29" s="111" t="s">
        <v>101</v>
      </c>
      <c r="V29" s="190" t="s">
        <v>104</v>
      </c>
      <c r="W29" s="190" t="s">
        <v>103</v>
      </c>
      <c r="X29" s="151" t="s">
        <v>365</v>
      </c>
      <c r="Y29" s="173" t="s">
        <v>398</v>
      </c>
      <c r="Z29" s="180" t="s">
        <v>361</v>
      </c>
      <c r="AA29" s="151" t="s">
        <v>409</v>
      </c>
      <c r="AB29" s="200">
        <v>0.021</v>
      </c>
      <c r="AC29" s="107" t="s">
        <v>100</v>
      </c>
      <c r="AD29" s="107"/>
      <c r="AE29" s="201">
        <v>4</v>
      </c>
      <c r="AF29" s="202"/>
    </row>
    <row r="30" s="2" customFormat="1" ht="24" customHeight="1" spans="1:32">
      <c r="A30" s="173">
        <f t="shared" si="0"/>
        <v>21</v>
      </c>
      <c r="B30" s="151"/>
      <c r="C30" s="151"/>
      <c r="D30" s="151"/>
      <c r="E30" s="151">
        <v>3</v>
      </c>
      <c r="F30" s="53"/>
      <c r="G30" s="151"/>
      <c r="H30" s="151"/>
      <c r="I30" s="151"/>
      <c r="J30" s="151"/>
      <c r="K30" s="151"/>
      <c r="L30" s="175"/>
      <c r="M30" s="174" t="s">
        <v>410</v>
      </c>
      <c r="N30" s="177" t="s">
        <v>411</v>
      </c>
      <c r="O30" s="174" t="s">
        <v>351</v>
      </c>
      <c r="P30" s="177" t="s">
        <v>100</v>
      </c>
      <c r="Q30" s="173" t="s">
        <v>344</v>
      </c>
      <c r="R30" s="191"/>
      <c r="S30" s="111" t="s">
        <v>345</v>
      </c>
      <c r="T30" s="174" t="s">
        <v>410</v>
      </c>
      <c r="U30" s="111" t="s">
        <v>255</v>
      </c>
      <c r="V30" s="173" t="s">
        <v>104</v>
      </c>
      <c r="W30" s="190" t="s">
        <v>103</v>
      </c>
      <c r="X30" s="151" t="s">
        <v>352</v>
      </c>
      <c r="Y30" s="151" t="s">
        <v>106</v>
      </c>
      <c r="Z30" s="190" t="s">
        <v>100</v>
      </c>
      <c r="AA30" s="151" t="s">
        <v>382</v>
      </c>
      <c r="AB30" s="151">
        <v>0.359</v>
      </c>
      <c r="AC30" s="107" t="s">
        <v>133</v>
      </c>
      <c r="AD30" s="200"/>
      <c r="AE30" s="201">
        <v>1</v>
      </c>
      <c r="AF30" s="202"/>
    </row>
    <row r="31" s="2" customFormat="1" ht="24" customHeight="1" spans="1:32">
      <c r="A31" s="173">
        <f t="shared" si="0"/>
        <v>22</v>
      </c>
      <c r="B31" s="151"/>
      <c r="C31" s="151"/>
      <c r="D31" s="151"/>
      <c r="E31" s="151"/>
      <c r="F31" s="53">
        <v>4</v>
      </c>
      <c r="G31" s="151"/>
      <c r="H31" s="151"/>
      <c r="I31" s="151"/>
      <c r="J31" s="151"/>
      <c r="K31" s="151"/>
      <c r="L31" s="175"/>
      <c r="M31" s="174" t="s">
        <v>412</v>
      </c>
      <c r="N31" s="177" t="s">
        <v>381</v>
      </c>
      <c r="O31" s="174" t="s">
        <v>188</v>
      </c>
      <c r="P31" s="151" t="s">
        <v>255</v>
      </c>
      <c r="Q31" s="173" t="s">
        <v>344</v>
      </c>
      <c r="R31" s="191"/>
      <c r="S31" s="111" t="s">
        <v>345</v>
      </c>
      <c r="T31" s="174" t="s">
        <v>412</v>
      </c>
      <c r="U31" s="111" t="s">
        <v>101</v>
      </c>
      <c r="V31" s="190" t="s">
        <v>104</v>
      </c>
      <c r="W31" s="190" t="s">
        <v>103</v>
      </c>
      <c r="X31" s="151" t="s">
        <v>365</v>
      </c>
      <c r="Y31" s="173" t="s">
        <v>366</v>
      </c>
      <c r="Z31" s="173" t="s">
        <v>367</v>
      </c>
      <c r="AA31" s="151" t="s">
        <v>413</v>
      </c>
      <c r="AB31" s="200">
        <v>0.391</v>
      </c>
      <c r="AC31" s="107" t="s">
        <v>100</v>
      </c>
      <c r="AD31" s="107"/>
      <c r="AE31" s="201">
        <v>1</v>
      </c>
      <c r="AF31" s="202"/>
    </row>
    <row r="32" s="2" customFormat="1" ht="24" customHeight="1" spans="1:32">
      <c r="A32" s="173">
        <f t="shared" si="0"/>
        <v>23</v>
      </c>
      <c r="B32" s="151"/>
      <c r="C32" s="151"/>
      <c r="D32" s="151"/>
      <c r="E32" s="151"/>
      <c r="F32" s="53">
        <v>4</v>
      </c>
      <c r="G32" s="151"/>
      <c r="H32" s="151"/>
      <c r="I32" s="151"/>
      <c r="J32" s="151"/>
      <c r="K32" s="151"/>
      <c r="L32" s="175"/>
      <c r="M32" s="174" t="s">
        <v>414</v>
      </c>
      <c r="N32" s="173" t="s">
        <v>415</v>
      </c>
      <c r="O32" s="174" t="s">
        <v>171</v>
      </c>
      <c r="P32" s="151" t="s">
        <v>255</v>
      </c>
      <c r="Q32" s="173" t="s">
        <v>344</v>
      </c>
      <c r="R32" s="191"/>
      <c r="S32" s="111" t="s">
        <v>345</v>
      </c>
      <c r="T32" s="174" t="s">
        <v>100</v>
      </c>
      <c r="U32" s="111" t="s">
        <v>375</v>
      </c>
      <c r="V32" s="173" t="s">
        <v>104</v>
      </c>
      <c r="W32" s="190" t="s">
        <v>103</v>
      </c>
      <c r="X32" s="151" t="s">
        <v>171</v>
      </c>
      <c r="Y32" s="151" t="s">
        <v>100</v>
      </c>
      <c r="Z32" s="151" t="s">
        <v>100</v>
      </c>
      <c r="AA32" s="151" t="s">
        <v>416</v>
      </c>
      <c r="AB32" s="200">
        <v>0.012</v>
      </c>
      <c r="AC32" s="200" t="s">
        <v>100</v>
      </c>
      <c r="AD32" s="200"/>
      <c r="AE32" s="201">
        <v>2</v>
      </c>
      <c r="AF32" s="202"/>
    </row>
    <row r="33" s="2" customFormat="1" ht="24" customHeight="1" spans="1:32">
      <c r="A33" s="173">
        <f t="shared" si="0"/>
        <v>24</v>
      </c>
      <c r="B33" s="151"/>
      <c r="C33" s="151"/>
      <c r="D33" s="151"/>
      <c r="E33" s="151">
        <v>3</v>
      </c>
      <c r="F33" s="151"/>
      <c r="G33" s="151"/>
      <c r="H33" s="151"/>
      <c r="I33" s="151"/>
      <c r="J33" s="151"/>
      <c r="K33" s="151"/>
      <c r="L33" s="179"/>
      <c r="M33" s="173" t="s">
        <v>417</v>
      </c>
      <c r="N33" s="173" t="s">
        <v>418</v>
      </c>
      <c r="O33" s="173" t="s">
        <v>265</v>
      </c>
      <c r="P33" s="107" t="s">
        <v>100</v>
      </c>
      <c r="Q33" s="173" t="s">
        <v>344</v>
      </c>
      <c r="R33" s="193"/>
      <c r="S33" s="111" t="s">
        <v>345</v>
      </c>
      <c r="T33" s="173" t="s">
        <v>417</v>
      </c>
      <c r="U33" s="111" t="s">
        <v>375</v>
      </c>
      <c r="V33" s="190" t="s">
        <v>104</v>
      </c>
      <c r="W33" s="190" t="s">
        <v>103</v>
      </c>
      <c r="X33" s="151" t="s">
        <v>346</v>
      </c>
      <c r="Y33" s="190" t="s">
        <v>106</v>
      </c>
      <c r="Z33" s="173" t="s">
        <v>100</v>
      </c>
      <c r="AA33" s="151" t="s">
        <v>419</v>
      </c>
      <c r="AB33" s="203">
        <v>4.0898</v>
      </c>
      <c r="AC33" s="190" t="s">
        <v>100</v>
      </c>
      <c r="AD33" s="151"/>
      <c r="AE33" s="204">
        <v>1</v>
      </c>
      <c r="AF33" s="205"/>
    </row>
    <row r="34" ht="24" customHeight="1" spans="1:32">
      <c r="A34" s="173">
        <f t="shared" si="0"/>
        <v>25</v>
      </c>
      <c r="B34" s="151"/>
      <c r="C34" s="151"/>
      <c r="D34" s="151"/>
      <c r="E34" s="151"/>
      <c r="F34" s="151">
        <v>4</v>
      </c>
      <c r="G34" s="151"/>
      <c r="H34" s="151"/>
      <c r="I34" s="151"/>
      <c r="J34" s="151"/>
      <c r="K34" s="151"/>
      <c r="L34" s="179"/>
      <c r="M34" s="180" t="s">
        <v>420</v>
      </c>
      <c r="N34" s="174" t="s">
        <v>421</v>
      </c>
      <c r="O34" s="180" t="s">
        <v>351</v>
      </c>
      <c r="P34" s="151" t="s">
        <v>100</v>
      </c>
      <c r="Q34" s="173" t="s">
        <v>344</v>
      </c>
      <c r="R34" s="151"/>
      <c r="S34" s="111" t="s">
        <v>345</v>
      </c>
      <c r="T34" s="180" t="s">
        <v>420</v>
      </c>
      <c r="U34" s="111" t="s">
        <v>375</v>
      </c>
      <c r="V34" s="190" t="s">
        <v>104</v>
      </c>
      <c r="W34" s="190" t="s">
        <v>103</v>
      </c>
      <c r="X34" s="151" t="s">
        <v>352</v>
      </c>
      <c r="Y34" s="190" t="s">
        <v>106</v>
      </c>
      <c r="Z34" s="190" t="s">
        <v>100</v>
      </c>
      <c r="AA34" s="151" t="s">
        <v>422</v>
      </c>
      <c r="AB34" s="203">
        <v>2.285</v>
      </c>
      <c r="AC34" s="200" t="s">
        <v>133</v>
      </c>
      <c r="AD34" s="151"/>
      <c r="AE34" s="206">
        <v>1</v>
      </c>
      <c r="AF34" s="207"/>
    </row>
    <row r="35" s="2" customFormat="1" ht="24" customHeight="1" spans="1:32">
      <c r="A35" s="173">
        <f t="shared" si="0"/>
        <v>26</v>
      </c>
      <c r="B35" s="151"/>
      <c r="C35" s="151"/>
      <c r="D35" s="151"/>
      <c r="E35" s="151"/>
      <c r="F35" s="151"/>
      <c r="G35" s="151">
        <v>5</v>
      </c>
      <c r="H35" s="151"/>
      <c r="I35" s="151"/>
      <c r="J35" s="151"/>
      <c r="K35" s="151"/>
      <c r="L35" s="179"/>
      <c r="M35" s="173" t="s">
        <v>423</v>
      </c>
      <c r="N35" s="173" t="s">
        <v>424</v>
      </c>
      <c r="O35" s="173" t="s">
        <v>359</v>
      </c>
      <c r="P35" s="107" t="s">
        <v>255</v>
      </c>
      <c r="Q35" s="173" t="s">
        <v>344</v>
      </c>
      <c r="R35" s="191"/>
      <c r="S35" s="111" t="s">
        <v>345</v>
      </c>
      <c r="T35" s="173" t="s">
        <v>423</v>
      </c>
      <c r="U35" s="111" t="s">
        <v>255</v>
      </c>
      <c r="V35" s="190" t="s">
        <v>104</v>
      </c>
      <c r="W35" s="190" t="s">
        <v>103</v>
      </c>
      <c r="X35" s="151" t="s">
        <v>397</v>
      </c>
      <c r="Y35" s="190" t="s">
        <v>425</v>
      </c>
      <c r="Z35" s="180" t="s">
        <v>361</v>
      </c>
      <c r="AA35" s="151" t="s">
        <v>426</v>
      </c>
      <c r="AB35" s="203">
        <v>0.364</v>
      </c>
      <c r="AC35" s="190" t="s">
        <v>100</v>
      </c>
      <c r="AD35" s="151"/>
      <c r="AE35" s="206">
        <v>1</v>
      </c>
      <c r="AF35" s="207"/>
    </row>
    <row r="36" s="2" customFormat="1" ht="24" customHeight="1" spans="1:32">
      <c r="A36" s="173">
        <f t="shared" si="0"/>
        <v>27</v>
      </c>
      <c r="B36" s="173"/>
      <c r="C36" s="173"/>
      <c r="D36" s="173"/>
      <c r="E36" s="173"/>
      <c r="F36" s="173"/>
      <c r="G36" s="173">
        <v>5</v>
      </c>
      <c r="H36" s="173"/>
      <c r="I36" s="173"/>
      <c r="J36" s="173"/>
      <c r="K36" s="173"/>
      <c r="L36" s="179" t="s">
        <v>427</v>
      </c>
      <c r="M36" s="173" t="s">
        <v>428</v>
      </c>
      <c r="N36" s="173" t="s">
        <v>429</v>
      </c>
      <c r="O36" s="173" t="s">
        <v>359</v>
      </c>
      <c r="P36" s="177" t="s">
        <v>255</v>
      </c>
      <c r="Q36" s="173" t="s">
        <v>344</v>
      </c>
      <c r="R36" s="194"/>
      <c r="S36" s="111" t="s">
        <v>345</v>
      </c>
      <c r="T36" s="173" t="s">
        <v>428</v>
      </c>
      <c r="U36" s="111" t="s">
        <v>375</v>
      </c>
      <c r="V36" s="173" t="s">
        <v>104</v>
      </c>
      <c r="W36" s="190" t="s">
        <v>103</v>
      </c>
      <c r="X36" s="151" t="s">
        <v>397</v>
      </c>
      <c r="Y36" s="190" t="s">
        <v>425</v>
      </c>
      <c r="Z36" s="180" t="s">
        <v>361</v>
      </c>
      <c r="AA36" s="151" t="s">
        <v>426</v>
      </c>
      <c r="AB36" s="203">
        <v>0.353</v>
      </c>
      <c r="AC36" s="190" t="s">
        <v>100</v>
      </c>
      <c r="AD36" s="200"/>
      <c r="AE36" s="208" t="s">
        <v>430</v>
      </c>
      <c r="AF36" s="209"/>
    </row>
    <row r="37" s="2" customFormat="1" ht="24" customHeight="1" spans="1:32">
      <c r="A37" s="173">
        <f t="shared" si="0"/>
        <v>28</v>
      </c>
      <c r="B37" s="151"/>
      <c r="C37" s="151"/>
      <c r="D37" s="151"/>
      <c r="E37" s="151"/>
      <c r="F37" s="151"/>
      <c r="G37" s="173">
        <v>5</v>
      </c>
      <c r="H37" s="151"/>
      <c r="I37" s="151"/>
      <c r="J37" s="151"/>
      <c r="K37" s="151"/>
      <c r="L37" s="176"/>
      <c r="M37" s="173" t="s">
        <v>431</v>
      </c>
      <c r="N37" s="173" t="s">
        <v>432</v>
      </c>
      <c r="O37" s="174" t="s">
        <v>188</v>
      </c>
      <c r="P37" s="107" t="s">
        <v>255</v>
      </c>
      <c r="Q37" s="173" t="s">
        <v>344</v>
      </c>
      <c r="R37" s="191"/>
      <c r="S37" s="111" t="s">
        <v>345</v>
      </c>
      <c r="T37" s="173" t="s">
        <v>431</v>
      </c>
      <c r="U37" s="111" t="s">
        <v>255</v>
      </c>
      <c r="V37" s="190" t="s">
        <v>104</v>
      </c>
      <c r="W37" s="190" t="s">
        <v>103</v>
      </c>
      <c r="X37" s="151" t="s">
        <v>365</v>
      </c>
      <c r="Y37" s="173" t="s">
        <v>433</v>
      </c>
      <c r="Z37" s="173" t="s">
        <v>367</v>
      </c>
      <c r="AA37" s="210" t="s">
        <v>434</v>
      </c>
      <c r="AB37" s="203">
        <v>0.7858</v>
      </c>
      <c r="AC37" s="190" t="s">
        <v>100</v>
      </c>
      <c r="AD37" s="200"/>
      <c r="AE37" s="206">
        <v>1</v>
      </c>
      <c r="AF37" s="207"/>
    </row>
    <row r="38" s="2" customFormat="1" ht="24" customHeight="1" spans="1:32">
      <c r="A38" s="173">
        <f t="shared" si="0"/>
        <v>29</v>
      </c>
      <c r="B38" s="173"/>
      <c r="C38" s="173"/>
      <c r="D38" s="173"/>
      <c r="E38" s="173"/>
      <c r="F38" s="151"/>
      <c r="G38" s="173">
        <v>5</v>
      </c>
      <c r="H38" s="173"/>
      <c r="I38" s="173"/>
      <c r="J38" s="173"/>
      <c r="K38" s="173"/>
      <c r="L38" s="181"/>
      <c r="M38" s="173" t="s">
        <v>435</v>
      </c>
      <c r="N38" s="173" t="s">
        <v>436</v>
      </c>
      <c r="O38" s="174" t="s">
        <v>351</v>
      </c>
      <c r="P38" s="107" t="s">
        <v>255</v>
      </c>
      <c r="Q38" s="173" t="s">
        <v>344</v>
      </c>
      <c r="R38" s="191"/>
      <c r="S38" s="111" t="s">
        <v>345</v>
      </c>
      <c r="T38" s="173" t="s">
        <v>435</v>
      </c>
      <c r="U38" s="111" t="s">
        <v>437</v>
      </c>
      <c r="V38" s="190" t="s">
        <v>104</v>
      </c>
      <c r="W38" s="190" t="s">
        <v>103</v>
      </c>
      <c r="X38" s="151" t="s">
        <v>352</v>
      </c>
      <c r="Y38" s="190" t="s">
        <v>106</v>
      </c>
      <c r="Z38" s="190" t="s">
        <v>100</v>
      </c>
      <c r="AA38" s="173" t="s">
        <v>438</v>
      </c>
      <c r="AB38" s="211">
        <v>0.428</v>
      </c>
      <c r="AC38" s="190" t="s">
        <v>100</v>
      </c>
      <c r="AD38" s="200"/>
      <c r="AE38" s="206">
        <v>1</v>
      </c>
      <c r="AF38" s="207"/>
    </row>
    <row r="39" s="2" customFormat="1" ht="24" customHeight="1" spans="1:32">
      <c r="A39" s="173">
        <f t="shared" si="0"/>
        <v>30</v>
      </c>
      <c r="B39" s="173"/>
      <c r="C39" s="173"/>
      <c r="D39" s="173"/>
      <c r="E39" s="173"/>
      <c r="F39" s="151"/>
      <c r="G39" s="173"/>
      <c r="H39" s="173">
        <v>6</v>
      </c>
      <c r="I39" s="173"/>
      <c r="J39" s="173"/>
      <c r="K39" s="173"/>
      <c r="L39" s="175"/>
      <c r="M39" s="173" t="s">
        <v>439</v>
      </c>
      <c r="N39" s="173" t="s">
        <v>440</v>
      </c>
      <c r="O39" s="174" t="s">
        <v>188</v>
      </c>
      <c r="P39" s="177" t="s">
        <v>101</v>
      </c>
      <c r="Q39" s="173" t="s">
        <v>344</v>
      </c>
      <c r="R39" s="194"/>
      <c r="S39" s="111" t="s">
        <v>345</v>
      </c>
      <c r="T39" s="173" t="s">
        <v>439</v>
      </c>
      <c r="U39" s="111" t="s">
        <v>255</v>
      </c>
      <c r="V39" s="190" t="s">
        <v>104</v>
      </c>
      <c r="W39" s="190" t="s">
        <v>103</v>
      </c>
      <c r="X39" s="151" t="s">
        <v>365</v>
      </c>
      <c r="Y39" s="173" t="s">
        <v>405</v>
      </c>
      <c r="Z39" s="173" t="s">
        <v>367</v>
      </c>
      <c r="AA39" s="173" t="s">
        <v>438</v>
      </c>
      <c r="AB39" s="211">
        <v>0.41</v>
      </c>
      <c r="AC39" s="190" t="s">
        <v>100</v>
      </c>
      <c r="AD39" s="200"/>
      <c r="AE39" s="208">
        <v>1</v>
      </c>
      <c r="AF39" s="209"/>
    </row>
    <row r="40" s="2" customFormat="1" ht="24" customHeight="1" spans="1:32">
      <c r="A40" s="173">
        <f t="shared" si="0"/>
        <v>31</v>
      </c>
      <c r="B40" s="173"/>
      <c r="C40" s="173"/>
      <c r="D40" s="173"/>
      <c r="E40" s="173"/>
      <c r="F40" s="151"/>
      <c r="G40" s="173"/>
      <c r="H40" s="173">
        <v>6</v>
      </c>
      <c r="I40" s="173"/>
      <c r="J40" s="173"/>
      <c r="K40" s="173"/>
      <c r="L40" s="181"/>
      <c r="M40" s="173" t="s">
        <v>441</v>
      </c>
      <c r="N40" s="173" t="s">
        <v>442</v>
      </c>
      <c r="O40" s="173" t="s">
        <v>443</v>
      </c>
      <c r="P40" s="107" t="s">
        <v>255</v>
      </c>
      <c r="Q40" s="173" t="s">
        <v>344</v>
      </c>
      <c r="R40" s="191"/>
      <c r="S40" s="111" t="s">
        <v>345</v>
      </c>
      <c r="T40" s="173" t="s">
        <v>441</v>
      </c>
      <c r="U40" s="111" t="s">
        <v>375</v>
      </c>
      <c r="V40" s="190" t="s">
        <v>104</v>
      </c>
      <c r="W40" s="190" t="s">
        <v>103</v>
      </c>
      <c r="X40" s="151" t="s">
        <v>365</v>
      </c>
      <c r="Y40" s="173" t="s">
        <v>444</v>
      </c>
      <c r="Z40" s="173" t="s">
        <v>100</v>
      </c>
      <c r="AA40" s="173" t="s">
        <v>445</v>
      </c>
      <c r="AB40" s="211">
        <v>0.018</v>
      </c>
      <c r="AC40" s="190" t="s">
        <v>100</v>
      </c>
      <c r="AD40" s="200"/>
      <c r="AE40" s="201">
        <v>1</v>
      </c>
      <c r="AF40" s="202"/>
    </row>
    <row r="41" s="2" customFormat="1" ht="24" customHeight="1" spans="1:32">
      <c r="A41" s="173">
        <f t="shared" si="0"/>
        <v>32</v>
      </c>
      <c r="B41" s="173"/>
      <c r="C41" s="173"/>
      <c r="D41" s="173"/>
      <c r="E41" s="173"/>
      <c r="F41" s="151"/>
      <c r="G41" s="173">
        <v>5</v>
      </c>
      <c r="H41" s="173"/>
      <c r="I41" s="173"/>
      <c r="J41" s="173"/>
      <c r="K41" s="173"/>
      <c r="L41" s="181"/>
      <c r="M41" s="173" t="s">
        <v>446</v>
      </c>
      <c r="N41" s="173" t="s">
        <v>447</v>
      </c>
      <c r="O41" s="174" t="s">
        <v>351</v>
      </c>
      <c r="P41" s="107" t="s">
        <v>255</v>
      </c>
      <c r="Q41" s="173" t="s">
        <v>344</v>
      </c>
      <c r="R41" s="191"/>
      <c r="S41" s="111" t="s">
        <v>345</v>
      </c>
      <c r="T41" s="173" t="s">
        <v>446</v>
      </c>
      <c r="U41" s="111" t="s">
        <v>375</v>
      </c>
      <c r="V41" s="190" t="s">
        <v>104</v>
      </c>
      <c r="W41" s="190" t="s">
        <v>103</v>
      </c>
      <c r="X41" s="151" t="s">
        <v>352</v>
      </c>
      <c r="Y41" s="190" t="s">
        <v>106</v>
      </c>
      <c r="Z41" s="190" t="s">
        <v>100</v>
      </c>
      <c r="AA41" s="173" t="s">
        <v>448</v>
      </c>
      <c r="AB41" s="211">
        <v>0.644</v>
      </c>
      <c r="AC41" s="190" t="s">
        <v>100</v>
      </c>
      <c r="AD41" s="200"/>
      <c r="AE41" s="201">
        <v>1</v>
      </c>
      <c r="AF41" s="202"/>
    </row>
    <row r="42" s="2" customFormat="1" ht="24" customHeight="1" spans="1:32">
      <c r="A42" s="173">
        <f t="shared" si="0"/>
        <v>33</v>
      </c>
      <c r="B42" s="173"/>
      <c r="C42" s="173"/>
      <c r="D42" s="173"/>
      <c r="E42" s="173"/>
      <c r="F42" s="151"/>
      <c r="G42" s="173"/>
      <c r="H42" s="173">
        <v>6</v>
      </c>
      <c r="I42" s="173"/>
      <c r="J42" s="173"/>
      <c r="K42" s="173"/>
      <c r="L42" s="181"/>
      <c r="M42" s="173" t="s">
        <v>435</v>
      </c>
      <c r="N42" s="173" t="s">
        <v>436</v>
      </c>
      <c r="O42" s="174" t="s">
        <v>351</v>
      </c>
      <c r="P42" s="107" t="s">
        <v>255</v>
      </c>
      <c r="Q42" s="173" t="s">
        <v>344</v>
      </c>
      <c r="R42" s="191"/>
      <c r="S42" s="111" t="s">
        <v>345</v>
      </c>
      <c r="T42" s="173" t="s">
        <v>435</v>
      </c>
      <c r="U42" s="111" t="s">
        <v>437</v>
      </c>
      <c r="V42" s="190" t="s">
        <v>104</v>
      </c>
      <c r="W42" s="190" t="s">
        <v>103</v>
      </c>
      <c r="X42" s="151" t="s">
        <v>352</v>
      </c>
      <c r="Y42" s="190" t="s">
        <v>106</v>
      </c>
      <c r="Z42" s="190" t="s">
        <v>100</v>
      </c>
      <c r="AA42" s="173" t="s">
        <v>438</v>
      </c>
      <c r="AB42" s="211">
        <v>0.428</v>
      </c>
      <c r="AC42" s="190" t="s">
        <v>100</v>
      </c>
      <c r="AD42" s="200"/>
      <c r="AE42" s="206">
        <v>1</v>
      </c>
      <c r="AF42" s="207"/>
    </row>
    <row r="43" s="2" customFormat="1" ht="24" customHeight="1" spans="1:32">
      <c r="A43" s="173">
        <f t="shared" si="0"/>
        <v>34</v>
      </c>
      <c r="B43" s="173"/>
      <c r="C43" s="173"/>
      <c r="D43" s="173"/>
      <c r="E43" s="173"/>
      <c r="F43" s="151"/>
      <c r="G43" s="173"/>
      <c r="H43" s="173"/>
      <c r="I43" s="173">
        <v>7</v>
      </c>
      <c r="J43" s="173"/>
      <c r="K43" s="173"/>
      <c r="L43" s="175"/>
      <c r="M43" s="173" t="s">
        <v>439</v>
      </c>
      <c r="N43" s="173" t="s">
        <v>440</v>
      </c>
      <c r="O43" s="174" t="s">
        <v>188</v>
      </c>
      <c r="P43" s="177" t="s">
        <v>101</v>
      </c>
      <c r="Q43" s="173" t="s">
        <v>344</v>
      </c>
      <c r="R43" s="194"/>
      <c r="S43" s="111" t="s">
        <v>345</v>
      </c>
      <c r="T43" s="173" t="s">
        <v>439</v>
      </c>
      <c r="U43" s="111" t="s">
        <v>255</v>
      </c>
      <c r="V43" s="190" t="s">
        <v>104</v>
      </c>
      <c r="W43" s="190" t="s">
        <v>103</v>
      </c>
      <c r="X43" s="151" t="s">
        <v>365</v>
      </c>
      <c r="Y43" s="173" t="s">
        <v>405</v>
      </c>
      <c r="Z43" s="173" t="s">
        <v>367</v>
      </c>
      <c r="AA43" s="173" t="s">
        <v>438</v>
      </c>
      <c r="AB43" s="211">
        <v>0.41</v>
      </c>
      <c r="AC43" s="190" t="s">
        <v>100</v>
      </c>
      <c r="AD43" s="200"/>
      <c r="AE43" s="208">
        <v>1</v>
      </c>
      <c r="AF43" s="209"/>
    </row>
    <row r="44" s="2" customFormat="1" ht="24" customHeight="1" spans="1:32">
      <c r="A44" s="173">
        <f t="shared" si="0"/>
        <v>35</v>
      </c>
      <c r="B44" s="173"/>
      <c r="C44" s="173"/>
      <c r="D44" s="173"/>
      <c r="E44" s="173"/>
      <c r="F44" s="151"/>
      <c r="G44" s="173"/>
      <c r="H44" s="173"/>
      <c r="I44" s="173">
        <v>7</v>
      </c>
      <c r="J44" s="173"/>
      <c r="K44" s="173"/>
      <c r="L44" s="181"/>
      <c r="M44" s="173" t="s">
        <v>441</v>
      </c>
      <c r="N44" s="173" t="s">
        <v>442</v>
      </c>
      <c r="O44" s="173" t="s">
        <v>443</v>
      </c>
      <c r="P44" s="107" t="s">
        <v>255</v>
      </c>
      <c r="Q44" s="173" t="s">
        <v>344</v>
      </c>
      <c r="R44" s="191"/>
      <c r="S44" s="111" t="s">
        <v>345</v>
      </c>
      <c r="T44" s="173" t="s">
        <v>441</v>
      </c>
      <c r="U44" s="111" t="s">
        <v>375</v>
      </c>
      <c r="V44" s="190" t="s">
        <v>104</v>
      </c>
      <c r="W44" s="190" t="s">
        <v>103</v>
      </c>
      <c r="X44" s="151" t="s">
        <v>365</v>
      </c>
      <c r="Y44" s="173" t="s">
        <v>444</v>
      </c>
      <c r="Z44" s="173" t="s">
        <v>100</v>
      </c>
      <c r="AA44" s="173" t="s">
        <v>445</v>
      </c>
      <c r="AB44" s="211">
        <v>0.018</v>
      </c>
      <c r="AC44" s="190" t="s">
        <v>100</v>
      </c>
      <c r="AD44" s="200"/>
      <c r="AE44" s="201">
        <v>1</v>
      </c>
      <c r="AF44" s="202"/>
    </row>
    <row r="45" s="2" customFormat="1" ht="24" customHeight="1" spans="1:32">
      <c r="A45" s="173">
        <f t="shared" si="0"/>
        <v>36</v>
      </c>
      <c r="B45" s="173"/>
      <c r="C45" s="173"/>
      <c r="D45" s="173"/>
      <c r="E45" s="173"/>
      <c r="F45" s="151"/>
      <c r="G45" s="173"/>
      <c r="H45" s="173">
        <v>6</v>
      </c>
      <c r="I45" s="173"/>
      <c r="J45" s="173"/>
      <c r="K45" s="173"/>
      <c r="L45" s="181"/>
      <c r="M45" s="173" t="s">
        <v>449</v>
      </c>
      <c r="N45" s="173" t="s">
        <v>450</v>
      </c>
      <c r="O45" s="180" t="s">
        <v>351</v>
      </c>
      <c r="P45" s="151" t="s">
        <v>100</v>
      </c>
      <c r="Q45" s="173" t="s">
        <v>344</v>
      </c>
      <c r="R45" s="191"/>
      <c r="S45" s="111" t="s">
        <v>345</v>
      </c>
      <c r="T45" s="173" t="s">
        <v>451</v>
      </c>
      <c r="U45" s="111" t="s">
        <v>375</v>
      </c>
      <c r="V45" s="190" t="s">
        <v>103</v>
      </c>
      <c r="W45" s="190" t="s">
        <v>103</v>
      </c>
      <c r="X45" s="151" t="s">
        <v>352</v>
      </c>
      <c r="Y45" s="173" t="s">
        <v>106</v>
      </c>
      <c r="Z45" s="173" t="s">
        <v>100</v>
      </c>
      <c r="AA45" s="173" t="s">
        <v>452</v>
      </c>
      <c r="AB45" s="211">
        <v>0.216</v>
      </c>
      <c r="AC45" s="190" t="s">
        <v>100</v>
      </c>
      <c r="AD45" s="151"/>
      <c r="AE45" s="201">
        <v>1</v>
      </c>
      <c r="AF45" s="202"/>
    </row>
    <row r="46" ht="24" customHeight="1" spans="1:32">
      <c r="A46" s="173">
        <f t="shared" si="0"/>
        <v>37</v>
      </c>
      <c r="B46" s="173"/>
      <c r="C46" s="173"/>
      <c r="D46" s="173"/>
      <c r="E46" s="173"/>
      <c r="F46" s="151"/>
      <c r="G46" s="173"/>
      <c r="H46" s="173"/>
      <c r="I46" s="173">
        <v>7</v>
      </c>
      <c r="J46" s="173"/>
      <c r="K46" s="173"/>
      <c r="L46" s="181"/>
      <c r="M46" s="173" t="s">
        <v>453</v>
      </c>
      <c r="N46" s="173" t="s">
        <v>454</v>
      </c>
      <c r="O46" s="173" t="s">
        <v>188</v>
      </c>
      <c r="P46" s="107" t="s">
        <v>255</v>
      </c>
      <c r="Q46" s="173" t="s">
        <v>344</v>
      </c>
      <c r="R46" s="191"/>
      <c r="S46" s="111" t="s">
        <v>345</v>
      </c>
      <c r="T46" s="173" t="s">
        <v>455</v>
      </c>
      <c r="U46" s="111" t="s">
        <v>375</v>
      </c>
      <c r="V46" s="190" t="s">
        <v>104</v>
      </c>
      <c r="W46" s="190" t="s">
        <v>103</v>
      </c>
      <c r="X46" s="151" t="s">
        <v>365</v>
      </c>
      <c r="Y46" s="173" t="s">
        <v>433</v>
      </c>
      <c r="Z46" s="173" t="s">
        <v>367</v>
      </c>
      <c r="AA46" s="173" t="s">
        <v>456</v>
      </c>
      <c r="AB46" s="211">
        <v>0.112</v>
      </c>
      <c r="AC46" s="190" t="s">
        <v>100</v>
      </c>
      <c r="AD46" s="107"/>
      <c r="AE46" s="201">
        <v>1</v>
      </c>
      <c r="AF46" s="202"/>
    </row>
    <row r="47" s="2" customFormat="1" ht="24" customHeight="1" spans="1:32">
      <c r="A47" s="173">
        <f t="shared" si="0"/>
        <v>38</v>
      </c>
      <c r="B47" s="173"/>
      <c r="C47" s="173"/>
      <c r="D47" s="173"/>
      <c r="E47" s="173"/>
      <c r="F47" s="151"/>
      <c r="G47" s="173"/>
      <c r="H47" s="173"/>
      <c r="I47" s="173">
        <v>7</v>
      </c>
      <c r="J47" s="173"/>
      <c r="K47" s="173"/>
      <c r="L47" s="181"/>
      <c r="M47" s="173" t="s">
        <v>457</v>
      </c>
      <c r="N47" s="173" t="s">
        <v>458</v>
      </c>
      <c r="O47" s="173" t="s">
        <v>359</v>
      </c>
      <c r="P47" s="107" t="s">
        <v>255</v>
      </c>
      <c r="Q47" s="173" t="s">
        <v>344</v>
      </c>
      <c r="R47" s="191"/>
      <c r="S47" s="111" t="s">
        <v>345</v>
      </c>
      <c r="T47" s="173" t="s">
        <v>459</v>
      </c>
      <c r="U47" s="111" t="s">
        <v>375</v>
      </c>
      <c r="V47" s="190" t="s">
        <v>104</v>
      </c>
      <c r="W47" s="190" t="s">
        <v>103</v>
      </c>
      <c r="X47" s="151" t="s">
        <v>397</v>
      </c>
      <c r="Y47" s="173" t="s">
        <v>398</v>
      </c>
      <c r="Z47" s="180" t="s">
        <v>361</v>
      </c>
      <c r="AA47" s="173" t="s">
        <v>460</v>
      </c>
      <c r="AB47" s="211">
        <v>0.104</v>
      </c>
      <c r="AC47" s="190" t="s">
        <v>100</v>
      </c>
      <c r="AD47" s="212"/>
      <c r="AE47" s="201">
        <v>1</v>
      </c>
      <c r="AF47" s="202"/>
    </row>
    <row r="48" s="2" customFormat="1" ht="24" customHeight="1" spans="1:32">
      <c r="A48" s="173">
        <f t="shared" si="0"/>
        <v>39</v>
      </c>
      <c r="B48" s="173"/>
      <c r="C48" s="173"/>
      <c r="D48" s="173"/>
      <c r="E48" s="173"/>
      <c r="F48" s="173">
        <v>4</v>
      </c>
      <c r="G48" s="173"/>
      <c r="H48" s="173"/>
      <c r="I48" s="173"/>
      <c r="J48" s="173"/>
      <c r="K48" s="173"/>
      <c r="L48" s="176"/>
      <c r="M48" s="151" t="s">
        <v>461</v>
      </c>
      <c r="N48" s="173" t="s">
        <v>462</v>
      </c>
      <c r="O48" s="151" t="s">
        <v>351</v>
      </c>
      <c r="P48" s="107" t="s">
        <v>100</v>
      </c>
      <c r="Q48" s="173" t="s">
        <v>344</v>
      </c>
      <c r="R48" s="191"/>
      <c r="S48" s="111" t="s">
        <v>345</v>
      </c>
      <c r="T48" s="151" t="s">
        <v>461</v>
      </c>
      <c r="U48" s="111" t="s">
        <v>375</v>
      </c>
      <c r="V48" s="190" t="s">
        <v>104</v>
      </c>
      <c r="W48" s="190" t="s">
        <v>103</v>
      </c>
      <c r="X48" s="151" t="s">
        <v>352</v>
      </c>
      <c r="Y48" s="190" t="s">
        <v>106</v>
      </c>
      <c r="Z48" s="190" t="s">
        <v>100</v>
      </c>
      <c r="AA48" s="173" t="s">
        <v>463</v>
      </c>
      <c r="AB48" s="213">
        <v>1.6468</v>
      </c>
      <c r="AC48" s="200" t="s">
        <v>133</v>
      </c>
      <c r="AD48" s="200"/>
      <c r="AE48" s="201">
        <v>1</v>
      </c>
      <c r="AF48" s="202"/>
    </row>
    <row r="49" ht="24" customHeight="1" spans="1:32">
      <c r="A49" s="173">
        <f t="shared" si="0"/>
        <v>40</v>
      </c>
      <c r="B49" s="173"/>
      <c r="C49" s="173"/>
      <c r="D49" s="173"/>
      <c r="E49" s="173"/>
      <c r="F49" s="173"/>
      <c r="G49" s="173">
        <v>5</v>
      </c>
      <c r="H49" s="173"/>
      <c r="I49" s="173"/>
      <c r="J49" s="173"/>
      <c r="K49" s="173"/>
      <c r="L49" s="176"/>
      <c r="M49" s="151" t="s">
        <v>464</v>
      </c>
      <c r="N49" s="173" t="s">
        <v>465</v>
      </c>
      <c r="O49" s="151" t="s">
        <v>351</v>
      </c>
      <c r="P49" s="107" t="s">
        <v>100</v>
      </c>
      <c r="Q49" s="173" t="s">
        <v>344</v>
      </c>
      <c r="R49" s="191"/>
      <c r="S49" s="111" t="s">
        <v>345</v>
      </c>
      <c r="T49" s="151"/>
      <c r="U49" s="111"/>
      <c r="V49" s="190" t="s">
        <v>104</v>
      </c>
      <c r="W49" s="190" t="s">
        <v>103</v>
      </c>
      <c r="X49" s="151" t="s">
        <v>352</v>
      </c>
      <c r="Y49" s="190" t="s">
        <v>106</v>
      </c>
      <c r="Z49" s="190" t="s">
        <v>100</v>
      </c>
      <c r="AA49" s="190" t="s">
        <v>466</v>
      </c>
      <c r="AB49" s="213">
        <v>0.05</v>
      </c>
      <c r="AC49" s="200" t="s">
        <v>133</v>
      </c>
      <c r="AD49" s="200"/>
      <c r="AE49" s="201">
        <v>1</v>
      </c>
      <c r="AF49" s="202"/>
    </row>
    <row r="50" ht="24" customHeight="1" spans="1:33">
      <c r="A50" s="173">
        <f t="shared" si="0"/>
        <v>41</v>
      </c>
      <c r="B50" s="173"/>
      <c r="C50" s="173"/>
      <c r="D50" s="173"/>
      <c r="E50" s="173"/>
      <c r="F50" s="173"/>
      <c r="G50" s="173"/>
      <c r="H50" s="173">
        <v>6</v>
      </c>
      <c r="I50" s="173"/>
      <c r="J50" s="173"/>
      <c r="K50" s="182"/>
      <c r="L50" s="175" t="s">
        <v>467</v>
      </c>
      <c r="M50" s="173" t="s">
        <v>468</v>
      </c>
      <c r="N50" s="173" t="s">
        <v>469</v>
      </c>
      <c r="O50" s="173" t="s">
        <v>188</v>
      </c>
      <c r="P50" s="107" t="s">
        <v>255</v>
      </c>
      <c r="Q50" s="173" t="s">
        <v>344</v>
      </c>
      <c r="R50" s="191"/>
      <c r="S50" s="111" t="s">
        <v>345</v>
      </c>
      <c r="T50" s="173" t="s">
        <v>468</v>
      </c>
      <c r="U50" s="111" t="s">
        <v>255</v>
      </c>
      <c r="V50" s="173" t="s">
        <v>104</v>
      </c>
      <c r="W50" s="190" t="s">
        <v>103</v>
      </c>
      <c r="X50" s="151" t="s">
        <v>365</v>
      </c>
      <c r="Y50" s="173" t="s">
        <v>405</v>
      </c>
      <c r="Z50" s="173" t="s">
        <v>367</v>
      </c>
      <c r="AA50" s="190" t="s">
        <v>466</v>
      </c>
      <c r="AB50" s="213">
        <v>0.04</v>
      </c>
      <c r="AC50" s="190" t="s">
        <v>100</v>
      </c>
      <c r="AD50" s="107"/>
      <c r="AE50" s="201">
        <v>1</v>
      </c>
      <c r="AF50" s="202"/>
      <c r="AG50" s="216"/>
    </row>
    <row r="51" s="2" customFormat="1" ht="24" customHeight="1" spans="1:32">
      <c r="A51" s="173">
        <f t="shared" si="0"/>
        <v>42</v>
      </c>
      <c r="B51" s="173"/>
      <c r="C51" s="173"/>
      <c r="D51" s="173"/>
      <c r="E51" s="173"/>
      <c r="F51" s="173"/>
      <c r="G51" s="173"/>
      <c r="H51" s="173">
        <v>6</v>
      </c>
      <c r="I51" s="173"/>
      <c r="J51" s="173"/>
      <c r="K51" s="182"/>
      <c r="L51" s="175"/>
      <c r="M51" s="174" t="s">
        <v>168</v>
      </c>
      <c r="N51" s="183" t="s">
        <v>470</v>
      </c>
      <c r="O51" s="151" t="s">
        <v>171</v>
      </c>
      <c r="P51" s="107" t="s">
        <v>255</v>
      </c>
      <c r="Q51" s="173" t="s">
        <v>344</v>
      </c>
      <c r="R51" s="195"/>
      <c r="S51" s="111" t="s">
        <v>345</v>
      </c>
      <c r="T51" s="174" t="s">
        <v>100</v>
      </c>
      <c r="U51" s="111" t="s">
        <v>375</v>
      </c>
      <c r="V51" s="173" t="s">
        <v>104</v>
      </c>
      <c r="W51" s="190" t="s">
        <v>103</v>
      </c>
      <c r="X51" s="151" t="s">
        <v>171</v>
      </c>
      <c r="Y51" s="173" t="s">
        <v>311</v>
      </c>
      <c r="Z51" s="151" t="s">
        <v>100</v>
      </c>
      <c r="AA51" s="173" t="s">
        <v>100</v>
      </c>
      <c r="AB51" s="211">
        <v>0.01</v>
      </c>
      <c r="AC51" s="173" t="s">
        <v>100</v>
      </c>
      <c r="AD51" s="173"/>
      <c r="AE51" s="201">
        <v>1</v>
      </c>
      <c r="AF51" s="202"/>
    </row>
    <row r="52" s="2" customFormat="1" ht="24" customHeight="1" spans="1:32">
      <c r="A52" s="173">
        <f t="shared" si="0"/>
        <v>43</v>
      </c>
      <c r="B52" s="173"/>
      <c r="C52" s="173"/>
      <c r="D52" s="173"/>
      <c r="E52" s="173"/>
      <c r="F52" s="173"/>
      <c r="G52" s="173">
        <v>5</v>
      </c>
      <c r="H52" s="173"/>
      <c r="I52" s="173"/>
      <c r="J52" s="173"/>
      <c r="K52" s="173"/>
      <c r="L52" s="181"/>
      <c r="M52" s="173" t="s">
        <v>471</v>
      </c>
      <c r="N52" s="173" t="s">
        <v>472</v>
      </c>
      <c r="O52" s="173" t="s">
        <v>359</v>
      </c>
      <c r="P52" s="177" t="s">
        <v>255</v>
      </c>
      <c r="Q52" s="173" t="s">
        <v>344</v>
      </c>
      <c r="R52" s="194"/>
      <c r="S52" s="111" t="s">
        <v>345</v>
      </c>
      <c r="T52" s="173" t="s">
        <v>471</v>
      </c>
      <c r="U52" s="111" t="s">
        <v>101</v>
      </c>
      <c r="V52" s="190" t="s">
        <v>104</v>
      </c>
      <c r="W52" s="190" t="s">
        <v>103</v>
      </c>
      <c r="X52" s="151" t="s">
        <v>397</v>
      </c>
      <c r="Y52" s="190" t="s">
        <v>425</v>
      </c>
      <c r="Z52" s="180" t="s">
        <v>361</v>
      </c>
      <c r="AA52" s="173" t="s">
        <v>426</v>
      </c>
      <c r="AB52" s="213">
        <v>0.3656</v>
      </c>
      <c r="AC52" s="190" t="s">
        <v>100</v>
      </c>
      <c r="AD52" s="107"/>
      <c r="AE52" s="208">
        <v>2</v>
      </c>
      <c r="AF52" s="209"/>
    </row>
    <row r="53" s="2" customFormat="1" ht="24" customHeight="1" spans="1:32">
      <c r="A53" s="173">
        <f t="shared" si="0"/>
        <v>44</v>
      </c>
      <c r="B53" s="173"/>
      <c r="C53" s="173"/>
      <c r="D53" s="173"/>
      <c r="E53" s="173"/>
      <c r="F53" s="173"/>
      <c r="G53" s="173">
        <v>5</v>
      </c>
      <c r="H53" s="173"/>
      <c r="I53" s="173"/>
      <c r="J53" s="173"/>
      <c r="K53" s="173"/>
      <c r="L53" s="181"/>
      <c r="M53" s="173" t="s">
        <v>473</v>
      </c>
      <c r="N53" s="177" t="s">
        <v>474</v>
      </c>
      <c r="O53" s="180" t="s">
        <v>351</v>
      </c>
      <c r="P53" s="151" t="s">
        <v>100</v>
      </c>
      <c r="Q53" s="173" t="s">
        <v>344</v>
      </c>
      <c r="R53" s="191"/>
      <c r="S53" s="111" t="s">
        <v>345</v>
      </c>
      <c r="T53" s="173" t="s">
        <v>475</v>
      </c>
      <c r="U53" s="111" t="s">
        <v>375</v>
      </c>
      <c r="V53" s="190" t="s">
        <v>103</v>
      </c>
      <c r="W53" s="190" t="s">
        <v>103</v>
      </c>
      <c r="X53" s="151" t="s">
        <v>352</v>
      </c>
      <c r="Y53" s="173" t="s">
        <v>106</v>
      </c>
      <c r="Z53" s="173" t="s">
        <v>100</v>
      </c>
      <c r="AA53" s="173" t="s">
        <v>476</v>
      </c>
      <c r="AB53" s="211">
        <v>0.458</v>
      </c>
      <c r="AC53" s="190" t="s">
        <v>100</v>
      </c>
      <c r="AD53" s="151"/>
      <c r="AE53" s="201">
        <v>2</v>
      </c>
      <c r="AF53" s="202"/>
    </row>
    <row r="54" s="2" customFormat="1" ht="24" customHeight="1" spans="1:32">
      <c r="A54" s="173">
        <f t="shared" si="0"/>
        <v>45</v>
      </c>
      <c r="B54" s="173"/>
      <c r="C54" s="173"/>
      <c r="D54" s="173"/>
      <c r="E54" s="173"/>
      <c r="F54" s="173"/>
      <c r="G54" s="173"/>
      <c r="H54" s="173">
        <v>6</v>
      </c>
      <c r="I54" s="173"/>
      <c r="J54" s="173"/>
      <c r="K54" s="173"/>
      <c r="L54" s="175"/>
      <c r="M54" s="173" t="s">
        <v>477</v>
      </c>
      <c r="N54" s="177" t="s">
        <v>478</v>
      </c>
      <c r="O54" s="173" t="s">
        <v>188</v>
      </c>
      <c r="P54" s="177" t="s">
        <v>101</v>
      </c>
      <c r="Q54" s="173" t="s">
        <v>344</v>
      </c>
      <c r="R54" s="194"/>
      <c r="S54" s="111" t="s">
        <v>345</v>
      </c>
      <c r="T54" s="173" t="s">
        <v>477</v>
      </c>
      <c r="U54" s="111" t="s">
        <v>255</v>
      </c>
      <c r="V54" s="173" t="s">
        <v>104</v>
      </c>
      <c r="W54" s="190" t="s">
        <v>103</v>
      </c>
      <c r="X54" s="151" t="s">
        <v>365</v>
      </c>
      <c r="Y54" s="173" t="s">
        <v>405</v>
      </c>
      <c r="Z54" s="173" t="s">
        <v>367</v>
      </c>
      <c r="AA54" s="173" t="s">
        <v>438</v>
      </c>
      <c r="AB54" s="211">
        <v>0.398</v>
      </c>
      <c r="AC54" s="190" t="s">
        <v>100</v>
      </c>
      <c r="AD54" s="107"/>
      <c r="AE54" s="208">
        <v>2</v>
      </c>
      <c r="AF54" s="209"/>
    </row>
    <row r="55" s="2" customFormat="1" ht="24" customHeight="1" spans="1:32">
      <c r="A55" s="173">
        <f t="shared" si="0"/>
        <v>46</v>
      </c>
      <c r="B55" s="173"/>
      <c r="C55" s="173"/>
      <c r="D55" s="173"/>
      <c r="E55" s="173"/>
      <c r="F55" s="173"/>
      <c r="G55" s="173"/>
      <c r="H55" s="173">
        <v>6</v>
      </c>
      <c r="I55" s="173"/>
      <c r="J55" s="173"/>
      <c r="K55" s="173"/>
      <c r="L55" s="181"/>
      <c r="M55" s="173" t="s">
        <v>479</v>
      </c>
      <c r="N55" s="173" t="s">
        <v>480</v>
      </c>
      <c r="O55" s="173" t="s">
        <v>443</v>
      </c>
      <c r="P55" s="107" t="s">
        <v>255</v>
      </c>
      <c r="Q55" s="173" t="s">
        <v>344</v>
      </c>
      <c r="R55" s="191"/>
      <c r="S55" s="111" t="s">
        <v>345</v>
      </c>
      <c r="T55" s="173" t="s">
        <v>479</v>
      </c>
      <c r="U55" s="111" t="s">
        <v>375</v>
      </c>
      <c r="V55" s="173" t="s">
        <v>104</v>
      </c>
      <c r="W55" s="190" t="s">
        <v>103</v>
      </c>
      <c r="X55" s="151" t="s">
        <v>365</v>
      </c>
      <c r="Y55" s="173" t="s">
        <v>198</v>
      </c>
      <c r="Z55" s="190" t="s">
        <v>481</v>
      </c>
      <c r="AA55" s="173" t="s">
        <v>482</v>
      </c>
      <c r="AB55" s="211">
        <v>0.06</v>
      </c>
      <c r="AC55" s="190" t="s">
        <v>100</v>
      </c>
      <c r="AD55" s="107"/>
      <c r="AE55" s="201">
        <v>2</v>
      </c>
      <c r="AF55" s="202"/>
    </row>
    <row r="56" ht="24" customHeight="1" spans="1:32">
      <c r="A56" s="173">
        <f t="shared" si="0"/>
        <v>47</v>
      </c>
      <c r="B56" s="173"/>
      <c r="C56" s="173"/>
      <c r="D56" s="173"/>
      <c r="E56" s="173"/>
      <c r="F56" s="173"/>
      <c r="G56" s="173">
        <v>5</v>
      </c>
      <c r="H56" s="173"/>
      <c r="I56" s="173"/>
      <c r="J56" s="173"/>
      <c r="K56" s="173"/>
      <c r="L56" s="181"/>
      <c r="M56" s="173" t="s">
        <v>483</v>
      </c>
      <c r="N56" s="173" t="s">
        <v>484</v>
      </c>
      <c r="O56" s="151" t="s">
        <v>351</v>
      </c>
      <c r="P56" s="107" t="s">
        <v>100</v>
      </c>
      <c r="Q56" s="173" t="s">
        <v>344</v>
      </c>
      <c r="R56" s="191"/>
      <c r="S56" s="111" t="s">
        <v>345</v>
      </c>
      <c r="T56" s="173" t="s">
        <v>483</v>
      </c>
      <c r="U56" s="111" t="s">
        <v>375</v>
      </c>
      <c r="V56" s="190" t="s">
        <v>103</v>
      </c>
      <c r="W56" s="190" t="s">
        <v>103</v>
      </c>
      <c r="X56" s="151" t="s">
        <v>352</v>
      </c>
      <c r="Y56" s="190" t="s">
        <v>106</v>
      </c>
      <c r="Z56" s="190" t="s">
        <v>100</v>
      </c>
      <c r="AA56" s="173" t="s">
        <v>485</v>
      </c>
      <c r="AB56" s="211">
        <v>0.027</v>
      </c>
      <c r="AC56" s="190" t="s">
        <v>100</v>
      </c>
      <c r="AD56" s="151"/>
      <c r="AE56" s="201">
        <v>1</v>
      </c>
      <c r="AF56" s="202"/>
    </row>
    <row r="57" ht="24" customHeight="1" spans="1:32">
      <c r="A57" s="173">
        <f t="shared" si="0"/>
        <v>48</v>
      </c>
      <c r="B57" s="173"/>
      <c r="C57" s="173"/>
      <c r="D57" s="173"/>
      <c r="E57" s="173"/>
      <c r="F57" s="151"/>
      <c r="G57" s="173"/>
      <c r="H57" s="173">
        <v>6</v>
      </c>
      <c r="I57" s="173"/>
      <c r="J57" s="173"/>
      <c r="K57" s="173"/>
      <c r="L57" s="181"/>
      <c r="M57" s="173" t="s">
        <v>486</v>
      </c>
      <c r="N57" s="173" t="s">
        <v>487</v>
      </c>
      <c r="O57" s="173" t="s">
        <v>188</v>
      </c>
      <c r="P57" s="107" t="s">
        <v>255</v>
      </c>
      <c r="Q57" s="173" t="s">
        <v>344</v>
      </c>
      <c r="R57" s="191"/>
      <c r="S57" s="111" t="s">
        <v>345</v>
      </c>
      <c r="T57" s="173" t="s">
        <v>486</v>
      </c>
      <c r="U57" s="111" t="s">
        <v>375</v>
      </c>
      <c r="V57" s="190" t="s">
        <v>104</v>
      </c>
      <c r="W57" s="190" t="s">
        <v>103</v>
      </c>
      <c r="X57" s="151" t="s">
        <v>365</v>
      </c>
      <c r="Y57" s="173" t="s">
        <v>137</v>
      </c>
      <c r="Z57" s="151" t="s">
        <v>488</v>
      </c>
      <c r="AA57" s="173" t="s">
        <v>489</v>
      </c>
      <c r="AB57" s="211">
        <v>0.022</v>
      </c>
      <c r="AC57" s="190" t="s">
        <v>100</v>
      </c>
      <c r="AD57" s="151"/>
      <c r="AE57" s="201">
        <v>1</v>
      </c>
      <c r="AF57" s="202"/>
    </row>
    <row r="58" ht="24" customHeight="1" spans="1:34">
      <c r="A58" s="173">
        <f t="shared" si="0"/>
        <v>49</v>
      </c>
      <c r="B58" s="173"/>
      <c r="C58" s="173"/>
      <c r="D58" s="173"/>
      <c r="E58" s="173"/>
      <c r="F58" s="151"/>
      <c r="G58" s="173"/>
      <c r="H58" s="173">
        <v>6</v>
      </c>
      <c r="I58" s="173"/>
      <c r="J58" s="173"/>
      <c r="K58" s="173"/>
      <c r="L58" s="181"/>
      <c r="M58" s="173" t="s">
        <v>490</v>
      </c>
      <c r="N58" s="173" t="s">
        <v>491</v>
      </c>
      <c r="O58" s="173" t="s">
        <v>359</v>
      </c>
      <c r="P58" s="107" t="s">
        <v>255</v>
      </c>
      <c r="Q58" s="173" t="s">
        <v>344</v>
      </c>
      <c r="R58" s="191"/>
      <c r="S58" s="111" t="s">
        <v>345</v>
      </c>
      <c r="T58" s="173" t="s">
        <v>490</v>
      </c>
      <c r="U58" s="111" t="s">
        <v>375</v>
      </c>
      <c r="V58" s="190" t="s">
        <v>104</v>
      </c>
      <c r="W58" s="190" t="s">
        <v>103</v>
      </c>
      <c r="X58" s="151" t="s">
        <v>365</v>
      </c>
      <c r="Y58" s="173" t="s">
        <v>137</v>
      </c>
      <c r="Z58" s="151" t="s">
        <v>488</v>
      </c>
      <c r="AA58" s="173" t="s">
        <v>492</v>
      </c>
      <c r="AB58" s="211">
        <v>0.005</v>
      </c>
      <c r="AC58" s="190" t="s">
        <v>100</v>
      </c>
      <c r="AD58" s="151"/>
      <c r="AE58" s="201">
        <v>1</v>
      </c>
      <c r="AF58" s="202"/>
      <c r="AH58" s="2" t="s">
        <v>493</v>
      </c>
    </row>
    <row r="59" s="2" customFormat="1" ht="24" customHeight="1" spans="1:34">
      <c r="A59" s="173">
        <f t="shared" si="0"/>
        <v>50</v>
      </c>
      <c r="B59" s="173"/>
      <c r="C59" s="173"/>
      <c r="D59" s="173"/>
      <c r="E59" s="173"/>
      <c r="F59" s="151">
        <v>4</v>
      </c>
      <c r="G59" s="173"/>
      <c r="H59" s="173"/>
      <c r="I59" s="173"/>
      <c r="J59" s="173"/>
      <c r="K59" s="173"/>
      <c r="L59" s="175"/>
      <c r="M59" s="173" t="s">
        <v>494</v>
      </c>
      <c r="N59" s="184" t="s">
        <v>495</v>
      </c>
      <c r="O59" s="173" t="s">
        <v>496</v>
      </c>
      <c r="P59" s="107" t="s">
        <v>255</v>
      </c>
      <c r="Q59" s="173" t="s">
        <v>344</v>
      </c>
      <c r="R59" s="190"/>
      <c r="S59" s="111" t="s">
        <v>345</v>
      </c>
      <c r="T59" s="173" t="s">
        <v>497</v>
      </c>
      <c r="U59" s="111" t="s">
        <v>375</v>
      </c>
      <c r="V59" s="173" t="s">
        <v>104</v>
      </c>
      <c r="W59" s="190" t="s">
        <v>103</v>
      </c>
      <c r="X59" s="151" t="s">
        <v>496</v>
      </c>
      <c r="Y59" s="173" t="s">
        <v>100</v>
      </c>
      <c r="Z59" s="173" t="s">
        <v>100</v>
      </c>
      <c r="AA59" s="173" t="s">
        <v>498</v>
      </c>
      <c r="AB59" s="211">
        <v>0.001</v>
      </c>
      <c r="AC59" s="107" t="s">
        <v>100</v>
      </c>
      <c r="AD59" s="107"/>
      <c r="AE59" s="206">
        <v>4</v>
      </c>
      <c r="AF59" s="207"/>
      <c r="AH59" s="2" t="s">
        <v>499</v>
      </c>
    </row>
    <row r="60" s="2" customFormat="1" ht="24" customHeight="1" spans="1:34">
      <c r="A60" s="173">
        <f t="shared" si="0"/>
        <v>51</v>
      </c>
      <c r="B60" s="173"/>
      <c r="C60" s="173"/>
      <c r="D60" s="173"/>
      <c r="E60" s="173"/>
      <c r="F60" s="151">
        <v>4</v>
      </c>
      <c r="G60" s="173"/>
      <c r="H60" s="173"/>
      <c r="I60" s="173"/>
      <c r="J60" s="173"/>
      <c r="K60" s="173"/>
      <c r="L60" s="181"/>
      <c r="M60" s="151" t="s">
        <v>500</v>
      </c>
      <c r="N60" s="184" t="s">
        <v>501</v>
      </c>
      <c r="O60" s="151" t="s">
        <v>443</v>
      </c>
      <c r="P60" s="107" t="s">
        <v>255</v>
      </c>
      <c r="Q60" s="173" t="s">
        <v>344</v>
      </c>
      <c r="R60" s="190"/>
      <c r="S60" s="111" t="s">
        <v>345</v>
      </c>
      <c r="T60" s="151" t="s">
        <v>500</v>
      </c>
      <c r="U60" s="111" t="s">
        <v>375</v>
      </c>
      <c r="V60" s="173" t="s">
        <v>104</v>
      </c>
      <c r="W60" s="190" t="s">
        <v>103</v>
      </c>
      <c r="X60" s="151" t="s">
        <v>365</v>
      </c>
      <c r="Y60" s="173" t="s">
        <v>198</v>
      </c>
      <c r="Z60" s="190" t="s">
        <v>481</v>
      </c>
      <c r="AA60" s="173" t="s">
        <v>502</v>
      </c>
      <c r="AB60" s="211">
        <v>0.042</v>
      </c>
      <c r="AC60" s="107" t="s">
        <v>503</v>
      </c>
      <c r="AD60" s="107"/>
      <c r="AE60" s="206">
        <v>2</v>
      </c>
      <c r="AF60" s="207"/>
      <c r="AH60" s="2" t="s">
        <v>499</v>
      </c>
    </row>
    <row r="61" s="2" customFormat="1" ht="24" customHeight="1" spans="1:32">
      <c r="A61" s="173">
        <f t="shared" si="0"/>
        <v>52</v>
      </c>
      <c r="B61" s="173"/>
      <c r="C61" s="173"/>
      <c r="D61" s="173"/>
      <c r="E61" s="173"/>
      <c r="F61" s="151">
        <v>4</v>
      </c>
      <c r="G61" s="173"/>
      <c r="H61" s="173"/>
      <c r="I61" s="173"/>
      <c r="J61" s="173"/>
      <c r="K61" s="173"/>
      <c r="L61" s="181"/>
      <c r="M61" s="151" t="s">
        <v>504</v>
      </c>
      <c r="N61" s="184" t="s">
        <v>505</v>
      </c>
      <c r="O61" s="151" t="s">
        <v>171</v>
      </c>
      <c r="P61" s="107" t="s">
        <v>255</v>
      </c>
      <c r="Q61" s="173" t="s">
        <v>344</v>
      </c>
      <c r="R61" s="190"/>
      <c r="S61" s="111" t="s">
        <v>345</v>
      </c>
      <c r="T61" s="151" t="s">
        <v>504</v>
      </c>
      <c r="U61" s="111" t="s">
        <v>375</v>
      </c>
      <c r="V61" s="173" t="s">
        <v>104</v>
      </c>
      <c r="W61" s="190" t="s">
        <v>103</v>
      </c>
      <c r="X61" s="151" t="s">
        <v>171</v>
      </c>
      <c r="Y61" s="173" t="s">
        <v>100</v>
      </c>
      <c r="Z61" s="151" t="s">
        <v>100</v>
      </c>
      <c r="AA61" s="173" t="s">
        <v>506</v>
      </c>
      <c r="AB61" s="211">
        <v>0.025</v>
      </c>
      <c r="AC61" s="107" t="s">
        <v>503</v>
      </c>
      <c r="AD61" s="107"/>
      <c r="AE61" s="206">
        <v>1</v>
      </c>
      <c r="AF61" s="207"/>
    </row>
    <row r="62" s="2" customFormat="1" ht="24" customHeight="1" spans="1:32">
      <c r="A62" s="173">
        <f t="shared" si="0"/>
        <v>53</v>
      </c>
      <c r="B62" s="173"/>
      <c r="C62" s="173"/>
      <c r="D62" s="173"/>
      <c r="E62" s="173"/>
      <c r="F62" s="151">
        <v>4</v>
      </c>
      <c r="G62" s="173"/>
      <c r="H62" s="173"/>
      <c r="I62" s="173"/>
      <c r="J62" s="173"/>
      <c r="K62" s="173"/>
      <c r="L62" s="181" t="s">
        <v>507</v>
      </c>
      <c r="M62" s="173" t="s">
        <v>508</v>
      </c>
      <c r="N62" s="185" t="s">
        <v>509</v>
      </c>
      <c r="O62" s="173" t="s">
        <v>359</v>
      </c>
      <c r="P62" s="107" t="s">
        <v>255</v>
      </c>
      <c r="Q62" s="173" t="s">
        <v>344</v>
      </c>
      <c r="R62" s="191"/>
      <c r="S62" s="111" t="s">
        <v>345</v>
      </c>
      <c r="T62" s="173" t="s">
        <v>508</v>
      </c>
      <c r="U62" s="111" t="s">
        <v>375</v>
      </c>
      <c r="V62" s="173" t="s">
        <v>104</v>
      </c>
      <c r="W62" s="190" t="s">
        <v>103</v>
      </c>
      <c r="X62" s="173" t="s">
        <v>510</v>
      </c>
      <c r="Y62" s="173" t="s">
        <v>398</v>
      </c>
      <c r="Z62" s="180" t="s">
        <v>361</v>
      </c>
      <c r="AA62" s="173" t="s">
        <v>511</v>
      </c>
      <c r="AB62" s="214">
        <v>0.056</v>
      </c>
      <c r="AC62" s="107" t="s">
        <v>503</v>
      </c>
      <c r="AD62" s="200"/>
      <c r="AE62" s="201">
        <v>1</v>
      </c>
      <c r="AF62" s="202"/>
    </row>
    <row r="63" s="2" customFormat="1" ht="24" customHeight="1" spans="1:32">
      <c r="A63" s="173">
        <f t="shared" si="0"/>
        <v>54</v>
      </c>
      <c r="B63" s="173"/>
      <c r="C63" s="173"/>
      <c r="D63" s="173"/>
      <c r="E63" s="173">
        <v>3</v>
      </c>
      <c r="F63" s="151"/>
      <c r="G63" s="173"/>
      <c r="H63" s="173"/>
      <c r="I63" s="173"/>
      <c r="J63" s="173"/>
      <c r="K63" s="173"/>
      <c r="L63" s="186"/>
      <c r="M63" s="173" t="s">
        <v>512</v>
      </c>
      <c r="N63" s="183" t="s">
        <v>513</v>
      </c>
      <c r="O63" s="187" t="s">
        <v>171</v>
      </c>
      <c r="P63" s="151" t="s">
        <v>255</v>
      </c>
      <c r="Q63" s="173" t="s">
        <v>344</v>
      </c>
      <c r="R63" s="190"/>
      <c r="S63" s="107" t="s">
        <v>345</v>
      </c>
      <c r="T63" s="187" t="s">
        <v>100</v>
      </c>
      <c r="U63" s="111" t="s">
        <v>375</v>
      </c>
      <c r="V63" s="192" t="s">
        <v>104</v>
      </c>
      <c r="W63" s="190" t="s">
        <v>103</v>
      </c>
      <c r="X63" s="151" t="s">
        <v>171</v>
      </c>
      <c r="Y63" s="173" t="s">
        <v>100</v>
      </c>
      <c r="Z63" s="151" t="s">
        <v>100</v>
      </c>
      <c r="AA63" s="173" t="s">
        <v>514</v>
      </c>
      <c r="AB63" s="211">
        <v>0.0003</v>
      </c>
      <c r="AC63" s="151" t="s">
        <v>515</v>
      </c>
      <c r="AD63" s="151"/>
      <c r="AE63" s="206">
        <v>1</v>
      </c>
      <c r="AF63" s="207"/>
    </row>
    <row r="64" s="2" customFormat="1" ht="24" customHeight="1" spans="1:32">
      <c r="A64" s="173">
        <f t="shared" si="0"/>
        <v>55</v>
      </c>
      <c r="B64" s="173"/>
      <c r="C64" s="173"/>
      <c r="D64" s="173"/>
      <c r="E64" s="173">
        <v>3</v>
      </c>
      <c r="F64" s="151"/>
      <c r="G64" s="173"/>
      <c r="H64" s="173"/>
      <c r="I64" s="173"/>
      <c r="J64" s="173"/>
      <c r="K64" s="173"/>
      <c r="L64" s="181" t="s">
        <v>467</v>
      </c>
      <c r="M64" s="188" t="s">
        <v>516</v>
      </c>
      <c r="N64" s="90" t="s">
        <v>517</v>
      </c>
      <c r="O64" s="173" t="s">
        <v>518</v>
      </c>
      <c r="P64" s="107" t="s">
        <v>101</v>
      </c>
      <c r="Q64" s="173" t="s">
        <v>344</v>
      </c>
      <c r="R64" s="191"/>
      <c r="S64" s="111" t="s">
        <v>345</v>
      </c>
      <c r="T64" s="173" t="s">
        <v>519</v>
      </c>
      <c r="U64" s="111" t="s">
        <v>375</v>
      </c>
      <c r="V64" s="190" t="s">
        <v>104</v>
      </c>
      <c r="W64" s="190" t="s">
        <v>103</v>
      </c>
      <c r="X64" s="173" t="s">
        <v>518</v>
      </c>
      <c r="Y64" s="173" t="s">
        <v>100</v>
      </c>
      <c r="Z64" s="180" t="s">
        <v>100</v>
      </c>
      <c r="AA64" s="173" t="s">
        <v>100</v>
      </c>
      <c r="AB64" s="214">
        <v>1.235</v>
      </c>
      <c r="AC64" s="200" t="s">
        <v>100</v>
      </c>
      <c r="AD64" s="190"/>
      <c r="AE64" s="201">
        <v>1</v>
      </c>
      <c r="AF64" s="202"/>
    </row>
    <row r="65" s="2" customFormat="1" ht="24" customHeight="1" spans="1:34">
      <c r="A65" s="173">
        <f t="shared" si="0"/>
        <v>56</v>
      </c>
      <c r="B65" s="173"/>
      <c r="C65" s="173"/>
      <c r="D65" s="173"/>
      <c r="E65" s="173">
        <v>3</v>
      </c>
      <c r="F65" s="151"/>
      <c r="G65" s="173"/>
      <c r="H65" s="173"/>
      <c r="I65" s="173"/>
      <c r="J65" s="173"/>
      <c r="K65" s="173"/>
      <c r="L65" s="181"/>
      <c r="M65" s="173" t="s">
        <v>520</v>
      </c>
      <c r="N65" s="185" t="s">
        <v>521</v>
      </c>
      <c r="O65" s="173" t="s">
        <v>171</v>
      </c>
      <c r="P65" s="151" t="s">
        <v>255</v>
      </c>
      <c r="Q65" s="173" t="s">
        <v>344</v>
      </c>
      <c r="R65" s="190"/>
      <c r="S65" s="111" t="s">
        <v>345</v>
      </c>
      <c r="T65" s="183" t="s">
        <v>100</v>
      </c>
      <c r="U65" s="111" t="s">
        <v>375</v>
      </c>
      <c r="V65" s="173" t="s">
        <v>104</v>
      </c>
      <c r="W65" s="190" t="s">
        <v>103</v>
      </c>
      <c r="X65" s="151" t="s">
        <v>171</v>
      </c>
      <c r="Y65" s="173" t="s">
        <v>522</v>
      </c>
      <c r="Z65" s="173" t="s">
        <v>100</v>
      </c>
      <c r="AA65" s="173" t="s">
        <v>100</v>
      </c>
      <c r="AB65" s="213">
        <v>0.012</v>
      </c>
      <c r="AC65" s="151" t="s">
        <v>515</v>
      </c>
      <c r="AD65" s="107"/>
      <c r="AE65" s="206" t="s">
        <v>430</v>
      </c>
      <c r="AF65" s="207"/>
      <c r="AH65" s="2" t="s">
        <v>523</v>
      </c>
    </row>
    <row r="66" s="2" customFormat="1" ht="24" customHeight="1" spans="1:32">
      <c r="A66" s="173">
        <f t="shared" si="0"/>
        <v>57</v>
      </c>
      <c r="B66" s="173"/>
      <c r="C66" s="173"/>
      <c r="D66" s="173"/>
      <c r="E66" s="173">
        <v>3</v>
      </c>
      <c r="F66" s="151"/>
      <c r="G66" s="173"/>
      <c r="H66" s="173"/>
      <c r="I66" s="173"/>
      <c r="J66" s="173"/>
      <c r="K66" s="173"/>
      <c r="L66" s="181"/>
      <c r="M66" s="173" t="s">
        <v>524</v>
      </c>
      <c r="N66" s="151" t="s">
        <v>513</v>
      </c>
      <c r="O66" s="173" t="s">
        <v>171</v>
      </c>
      <c r="P66" s="107" t="s">
        <v>255</v>
      </c>
      <c r="Q66" s="173" t="s">
        <v>344</v>
      </c>
      <c r="R66" s="191"/>
      <c r="S66" s="111" t="s">
        <v>525</v>
      </c>
      <c r="T66" s="173" t="s">
        <v>100</v>
      </c>
      <c r="U66" s="111" t="s">
        <v>375</v>
      </c>
      <c r="V66" s="173" t="s">
        <v>104</v>
      </c>
      <c r="W66" s="190" t="s">
        <v>103</v>
      </c>
      <c r="X66" s="151" t="s">
        <v>171</v>
      </c>
      <c r="Y66" s="173" t="s">
        <v>100</v>
      </c>
      <c r="Z66" s="151" t="s">
        <v>100</v>
      </c>
      <c r="AA66" s="173" t="s">
        <v>526</v>
      </c>
      <c r="AB66" s="211">
        <v>0.0004</v>
      </c>
      <c r="AC66" s="151" t="s">
        <v>515</v>
      </c>
      <c r="AD66" s="200"/>
      <c r="AE66" s="201">
        <v>2</v>
      </c>
      <c r="AF66" s="202"/>
    </row>
    <row r="67" s="2" customFormat="1" ht="24" customHeight="1" spans="1:32">
      <c r="A67" s="173">
        <f t="shared" si="0"/>
        <v>58</v>
      </c>
      <c r="B67" s="151"/>
      <c r="C67" s="151"/>
      <c r="D67" s="151"/>
      <c r="E67" s="151">
        <v>3</v>
      </c>
      <c r="F67" s="151"/>
      <c r="G67" s="151"/>
      <c r="H67" s="151"/>
      <c r="I67" s="151"/>
      <c r="J67" s="151"/>
      <c r="K67" s="173"/>
      <c r="L67" s="176"/>
      <c r="M67" s="151" t="s">
        <v>527</v>
      </c>
      <c r="N67" s="151" t="s">
        <v>528</v>
      </c>
      <c r="O67" s="151" t="s">
        <v>188</v>
      </c>
      <c r="P67" s="151" t="s">
        <v>255</v>
      </c>
      <c r="Q67" s="173" t="s">
        <v>344</v>
      </c>
      <c r="R67" s="151"/>
      <c r="S67" s="111" t="s">
        <v>255</v>
      </c>
      <c r="T67" s="151" t="s">
        <v>100</v>
      </c>
      <c r="U67" s="111" t="s">
        <v>255</v>
      </c>
      <c r="V67" s="190" t="s">
        <v>104</v>
      </c>
      <c r="W67" s="190" t="s">
        <v>103</v>
      </c>
      <c r="X67" s="151" t="s">
        <v>365</v>
      </c>
      <c r="Y67" s="173" t="s">
        <v>137</v>
      </c>
      <c r="Z67" s="173" t="s">
        <v>529</v>
      </c>
      <c r="AA67" s="151" t="s">
        <v>530</v>
      </c>
      <c r="AB67" s="203">
        <v>0.029</v>
      </c>
      <c r="AC67" s="190" t="s">
        <v>133</v>
      </c>
      <c r="AD67" s="107"/>
      <c r="AE67" s="206">
        <v>1</v>
      </c>
      <c r="AF67" s="207"/>
    </row>
    <row r="68" s="2" customFormat="1" ht="24" customHeight="1" spans="1:32">
      <c r="A68" s="173">
        <f t="shared" si="0"/>
        <v>59</v>
      </c>
      <c r="B68" s="151"/>
      <c r="C68" s="151"/>
      <c r="D68" s="151"/>
      <c r="E68" s="151">
        <v>3</v>
      </c>
      <c r="F68" s="151"/>
      <c r="G68" s="151"/>
      <c r="H68" s="151"/>
      <c r="I68" s="151"/>
      <c r="J68" s="151"/>
      <c r="K68" s="151"/>
      <c r="L68" s="176"/>
      <c r="M68" s="151" t="s">
        <v>531</v>
      </c>
      <c r="N68" s="151" t="s">
        <v>210</v>
      </c>
      <c r="O68" s="151" t="s">
        <v>171</v>
      </c>
      <c r="P68" s="151" t="s">
        <v>255</v>
      </c>
      <c r="Q68" s="173" t="s">
        <v>344</v>
      </c>
      <c r="R68" s="190"/>
      <c r="S68" s="111" t="s">
        <v>345</v>
      </c>
      <c r="T68" s="151" t="s">
        <v>531</v>
      </c>
      <c r="U68" s="111" t="s">
        <v>375</v>
      </c>
      <c r="V68" s="173" t="s">
        <v>104</v>
      </c>
      <c r="W68" s="190" t="s">
        <v>103</v>
      </c>
      <c r="X68" s="151" t="s">
        <v>171</v>
      </c>
      <c r="Y68" s="190" t="s">
        <v>532</v>
      </c>
      <c r="Z68" s="151" t="s">
        <v>100</v>
      </c>
      <c r="AA68" s="190" t="s">
        <v>533</v>
      </c>
      <c r="AB68" s="203">
        <v>0.002</v>
      </c>
      <c r="AC68" s="151" t="s">
        <v>503</v>
      </c>
      <c r="AD68" s="151"/>
      <c r="AE68" s="206" t="s">
        <v>534</v>
      </c>
      <c r="AF68" s="207"/>
    </row>
    <row r="69" s="2" customFormat="1" ht="24" customHeight="1" spans="1:32">
      <c r="A69" s="173">
        <f t="shared" si="0"/>
        <v>60</v>
      </c>
      <c r="B69" s="173"/>
      <c r="C69" s="173"/>
      <c r="D69" s="173"/>
      <c r="E69" s="173">
        <v>3</v>
      </c>
      <c r="F69" s="173"/>
      <c r="G69" s="173"/>
      <c r="H69" s="173"/>
      <c r="I69" s="173"/>
      <c r="J69" s="173"/>
      <c r="K69" s="173"/>
      <c r="L69" s="181" t="s">
        <v>467</v>
      </c>
      <c r="M69" s="173" t="s">
        <v>535</v>
      </c>
      <c r="N69" s="173" t="s">
        <v>536</v>
      </c>
      <c r="O69" s="173" t="s">
        <v>537</v>
      </c>
      <c r="P69" s="107" t="s">
        <v>255</v>
      </c>
      <c r="Q69" s="173" t="s">
        <v>344</v>
      </c>
      <c r="R69" s="191"/>
      <c r="S69" s="111" t="s">
        <v>345</v>
      </c>
      <c r="T69" s="173" t="s">
        <v>535</v>
      </c>
      <c r="U69" s="111" t="s">
        <v>375</v>
      </c>
      <c r="V69" s="173" t="s">
        <v>104</v>
      </c>
      <c r="W69" s="190" t="s">
        <v>103</v>
      </c>
      <c r="X69" s="151" t="s">
        <v>537</v>
      </c>
      <c r="Y69" s="173" t="s">
        <v>321</v>
      </c>
      <c r="Z69" s="173" t="s">
        <v>100</v>
      </c>
      <c r="AA69" s="173" t="s">
        <v>538</v>
      </c>
      <c r="AB69" s="211">
        <v>0.0029</v>
      </c>
      <c r="AC69" s="107" t="s">
        <v>100</v>
      </c>
      <c r="AD69" s="107"/>
      <c r="AE69" s="201">
        <v>2</v>
      </c>
      <c r="AF69" s="202"/>
    </row>
    <row r="70" s="2" customFormat="1" ht="24" customHeight="1" spans="1:32">
      <c r="A70" s="173">
        <f t="shared" si="0"/>
        <v>61</v>
      </c>
      <c r="B70" s="151"/>
      <c r="C70" s="151"/>
      <c r="D70" s="151"/>
      <c r="E70" s="151">
        <v>3</v>
      </c>
      <c r="F70" s="151"/>
      <c r="G70" s="151"/>
      <c r="H70" s="151"/>
      <c r="I70" s="151"/>
      <c r="J70" s="151"/>
      <c r="K70" s="173"/>
      <c r="L70" s="176"/>
      <c r="M70" s="151" t="s">
        <v>539</v>
      </c>
      <c r="N70" s="184" t="s">
        <v>540</v>
      </c>
      <c r="O70" s="151" t="s">
        <v>265</v>
      </c>
      <c r="P70" s="107" t="s">
        <v>255</v>
      </c>
      <c r="Q70" s="173" t="s">
        <v>344</v>
      </c>
      <c r="R70" s="190"/>
      <c r="S70" s="111" t="s">
        <v>345</v>
      </c>
      <c r="T70" s="151" t="s">
        <v>539</v>
      </c>
      <c r="U70" s="111" t="s">
        <v>101</v>
      </c>
      <c r="V70" s="173" t="s">
        <v>103</v>
      </c>
      <c r="W70" s="190" t="s">
        <v>104</v>
      </c>
      <c r="X70" s="151" t="s">
        <v>346</v>
      </c>
      <c r="Y70" s="190" t="s">
        <v>106</v>
      </c>
      <c r="Z70" s="173" t="s">
        <v>100</v>
      </c>
      <c r="AA70" s="190" t="s">
        <v>541</v>
      </c>
      <c r="AB70" s="203">
        <v>0.187</v>
      </c>
      <c r="AC70" s="107" t="s">
        <v>100</v>
      </c>
      <c r="AD70" s="107"/>
      <c r="AE70" s="206" t="s">
        <v>430</v>
      </c>
      <c r="AF70" s="207"/>
    </row>
    <row r="71" s="2" customFormat="1" ht="24" customHeight="1" spans="1:32">
      <c r="A71" s="173">
        <f t="shared" si="0"/>
        <v>62</v>
      </c>
      <c r="B71" s="151"/>
      <c r="C71" s="151"/>
      <c r="D71" s="151"/>
      <c r="E71" s="151"/>
      <c r="F71" s="151">
        <v>4</v>
      </c>
      <c r="G71" s="151"/>
      <c r="H71" s="151"/>
      <c r="I71" s="151"/>
      <c r="J71" s="151"/>
      <c r="K71" s="173"/>
      <c r="L71" s="176"/>
      <c r="M71" s="173" t="s">
        <v>542</v>
      </c>
      <c r="N71" s="184" t="s">
        <v>543</v>
      </c>
      <c r="O71" s="151" t="s">
        <v>188</v>
      </c>
      <c r="P71" s="151" t="s">
        <v>255</v>
      </c>
      <c r="Q71" s="173" t="s">
        <v>344</v>
      </c>
      <c r="R71" s="190"/>
      <c r="S71" s="111" t="s">
        <v>345</v>
      </c>
      <c r="T71" s="173" t="s">
        <v>542</v>
      </c>
      <c r="U71" s="111" t="s">
        <v>375</v>
      </c>
      <c r="V71" s="190" t="s">
        <v>104</v>
      </c>
      <c r="W71" s="190" t="s">
        <v>103</v>
      </c>
      <c r="X71" s="151" t="s">
        <v>365</v>
      </c>
      <c r="Y71" s="173" t="s">
        <v>544</v>
      </c>
      <c r="Z71" s="173" t="s">
        <v>545</v>
      </c>
      <c r="AA71" s="173" t="s">
        <v>546</v>
      </c>
      <c r="AB71" s="211">
        <v>0.015</v>
      </c>
      <c r="AC71" s="173" t="s">
        <v>503</v>
      </c>
      <c r="AD71" s="107"/>
      <c r="AE71" s="206" t="s">
        <v>534</v>
      </c>
      <c r="AF71" s="207"/>
    </row>
    <row r="72" ht="24" customHeight="1" spans="1:32">
      <c r="A72" s="173">
        <f t="shared" si="0"/>
        <v>63</v>
      </c>
      <c r="B72" s="151"/>
      <c r="C72" s="151"/>
      <c r="D72" s="151"/>
      <c r="E72" s="151"/>
      <c r="F72" s="151">
        <v>4</v>
      </c>
      <c r="G72" s="151"/>
      <c r="H72" s="151"/>
      <c r="I72" s="151"/>
      <c r="J72" s="151"/>
      <c r="K72" s="173"/>
      <c r="L72" s="176"/>
      <c r="M72" s="151" t="s">
        <v>547</v>
      </c>
      <c r="N72" s="151" t="s">
        <v>548</v>
      </c>
      <c r="O72" s="151" t="s">
        <v>496</v>
      </c>
      <c r="P72" s="151" t="s">
        <v>255</v>
      </c>
      <c r="Q72" s="173" t="s">
        <v>344</v>
      </c>
      <c r="R72" s="190"/>
      <c r="S72" s="111" t="s">
        <v>345</v>
      </c>
      <c r="T72" s="151" t="s">
        <v>547</v>
      </c>
      <c r="U72" s="111" t="s">
        <v>375</v>
      </c>
      <c r="V72" s="190" t="s">
        <v>104</v>
      </c>
      <c r="W72" s="190" t="s">
        <v>103</v>
      </c>
      <c r="X72" s="151" t="s">
        <v>265</v>
      </c>
      <c r="Y72" s="173" t="s">
        <v>106</v>
      </c>
      <c r="Z72" s="173" t="s">
        <v>100</v>
      </c>
      <c r="AA72" s="190" t="s">
        <v>549</v>
      </c>
      <c r="AB72" s="203">
        <v>0.012</v>
      </c>
      <c r="AC72" s="107" t="s">
        <v>100</v>
      </c>
      <c r="AD72" s="107"/>
      <c r="AE72" s="206" t="s">
        <v>430</v>
      </c>
      <c r="AF72" s="207"/>
    </row>
    <row r="73" ht="24" customHeight="1" spans="1:32">
      <c r="A73" s="173">
        <f t="shared" si="0"/>
        <v>64</v>
      </c>
      <c r="B73" s="151"/>
      <c r="C73" s="151"/>
      <c r="D73" s="151"/>
      <c r="E73" s="151"/>
      <c r="F73" s="151"/>
      <c r="G73" s="151">
        <v>5</v>
      </c>
      <c r="H73" s="151"/>
      <c r="I73" s="151"/>
      <c r="J73" s="151"/>
      <c r="K73" s="173"/>
      <c r="L73" s="176"/>
      <c r="M73" s="151" t="s">
        <v>550</v>
      </c>
      <c r="N73" s="151" t="s">
        <v>548</v>
      </c>
      <c r="O73" s="151" t="s">
        <v>496</v>
      </c>
      <c r="P73" s="151" t="s">
        <v>255</v>
      </c>
      <c r="Q73" s="173" t="s">
        <v>344</v>
      </c>
      <c r="R73" s="190"/>
      <c r="S73" s="111" t="s">
        <v>345</v>
      </c>
      <c r="T73" s="151" t="s">
        <v>100</v>
      </c>
      <c r="U73" s="111" t="s">
        <v>375</v>
      </c>
      <c r="V73" s="190" t="s">
        <v>104</v>
      </c>
      <c r="W73" s="190" t="s">
        <v>103</v>
      </c>
      <c r="X73" s="151" t="s">
        <v>496</v>
      </c>
      <c r="Y73" s="173" t="s">
        <v>551</v>
      </c>
      <c r="Z73" s="173" t="s">
        <v>100</v>
      </c>
      <c r="AA73" s="190" t="s">
        <v>549</v>
      </c>
      <c r="AB73" s="203">
        <v>0.006</v>
      </c>
      <c r="AC73" s="107" t="s">
        <v>100</v>
      </c>
      <c r="AD73" s="107"/>
      <c r="AE73" s="206">
        <v>1</v>
      </c>
      <c r="AF73" s="207"/>
    </row>
    <row r="74" ht="24" customHeight="1" spans="1:32">
      <c r="A74" s="173">
        <f t="shared" ref="A74:A137" si="1">ROW()-9</f>
        <v>65</v>
      </c>
      <c r="B74" s="151"/>
      <c r="C74" s="151"/>
      <c r="D74" s="151"/>
      <c r="E74" s="151"/>
      <c r="F74" s="151"/>
      <c r="G74" s="151">
        <v>5</v>
      </c>
      <c r="H74" s="151"/>
      <c r="I74" s="151"/>
      <c r="J74" s="151"/>
      <c r="K74" s="173"/>
      <c r="L74" s="176"/>
      <c r="M74" s="151" t="s">
        <v>552</v>
      </c>
      <c r="N74" s="151" t="s">
        <v>553</v>
      </c>
      <c r="O74" s="151" t="s">
        <v>554</v>
      </c>
      <c r="P74" s="151" t="s">
        <v>255</v>
      </c>
      <c r="Q74" s="173" t="s">
        <v>344</v>
      </c>
      <c r="R74" s="190"/>
      <c r="S74" s="111" t="s">
        <v>345</v>
      </c>
      <c r="T74" s="151" t="s">
        <v>552</v>
      </c>
      <c r="U74" s="111" t="s">
        <v>375</v>
      </c>
      <c r="V74" s="190" t="s">
        <v>104</v>
      </c>
      <c r="W74" s="190" t="s">
        <v>103</v>
      </c>
      <c r="X74" s="151" t="s">
        <v>554</v>
      </c>
      <c r="Y74" s="173" t="s">
        <v>137</v>
      </c>
      <c r="Z74" s="151" t="s">
        <v>488</v>
      </c>
      <c r="AA74" s="190" t="s">
        <v>555</v>
      </c>
      <c r="AB74" s="203">
        <v>0.003</v>
      </c>
      <c r="AC74" s="107" t="s">
        <v>503</v>
      </c>
      <c r="AD74" s="107"/>
      <c r="AE74" s="206">
        <v>2</v>
      </c>
      <c r="AF74" s="207"/>
    </row>
    <row r="75" s="2" customFormat="1" ht="24" customHeight="1" spans="1:32">
      <c r="A75" s="173">
        <f t="shared" si="1"/>
        <v>66</v>
      </c>
      <c r="B75" s="173"/>
      <c r="C75" s="173"/>
      <c r="D75" s="173"/>
      <c r="E75" s="173"/>
      <c r="F75" s="151">
        <v>4</v>
      </c>
      <c r="G75" s="173"/>
      <c r="H75" s="173"/>
      <c r="I75" s="173"/>
      <c r="J75" s="173"/>
      <c r="K75" s="173"/>
      <c r="L75" s="217"/>
      <c r="M75" s="151" t="s">
        <v>556</v>
      </c>
      <c r="N75" s="151" t="s">
        <v>557</v>
      </c>
      <c r="O75" s="151" t="s">
        <v>554</v>
      </c>
      <c r="P75" s="151" t="s">
        <v>255</v>
      </c>
      <c r="Q75" s="173" t="s">
        <v>344</v>
      </c>
      <c r="R75" s="190"/>
      <c r="S75" s="111" t="s">
        <v>345</v>
      </c>
      <c r="T75" s="151" t="s">
        <v>556</v>
      </c>
      <c r="U75" s="111" t="s">
        <v>375</v>
      </c>
      <c r="V75" s="190" t="s">
        <v>104</v>
      </c>
      <c r="W75" s="190" t="s">
        <v>103</v>
      </c>
      <c r="X75" s="151" t="s">
        <v>554</v>
      </c>
      <c r="Y75" s="182" t="s">
        <v>195</v>
      </c>
      <c r="Z75" s="173" t="s">
        <v>558</v>
      </c>
      <c r="AA75" s="173" t="s">
        <v>559</v>
      </c>
      <c r="AB75" s="211">
        <v>0.002</v>
      </c>
      <c r="AC75" s="107" t="s">
        <v>100</v>
      </c>
      <c r="AD75" s="107"/>
      <c r="AE75" s="206" t="s">
        <v>534</v>
      </c>
      <c r="AF75" s="207"/>
    </row>
    <row r="76" s="2" customFormat="1" ht="24" customHeight="1" spans="1:32">
      <c r="A76" s="173">
        <f t="shared" si="1"/>
        <v>67</v>
      </c>
      <c r="B76" s="173"/>
      <c r="C76" s="173"/>
      <c r="D76" s="173"/>
      <c r="E76" s="173"/>
      <c r="F76" s="151">
        <v>4</v>
      </c>
      <c r="G76" s="173"/>
      <c r="H76" s="173"/>
      <c r="I76" s="173"/>
      <c r="J76" s="173"/>
      <c r="K76" s="173"/>
      <c r="L76" s="179"/>
      <c r="M76" s="151" t="s">
        <v>560</v>
      </c>
      <c r="N76" s="151" t="s">
        <v>561</v>
      </c>
      <c r="O76" s="151" t="s">
        <v>188</v>
      </c>
      <c r="P76" s="151" t="s">
        <v>255</v>
      </c>
      <c r="Q76" s="173" t="s">
        <v>344</v>
      </c>
      <c r="R76" s="190"/>
      <c r="S76" s="111" t="s">
        <v>345</v>
      </c>
      <c r="T76" s="151" t="s">
        <v>560</v>
      </c>
      <c r="U76" s="111" t="s">
        <v>101</v>
      </c>
      <c r="V76" s="173" t="s">
        <v>103</v>
      </c>
      <c r="W76" s="190" t="s">
        <v>104</v>
      </c>
      <c r="X76" s="151" t="s">
        <v>365</v>
      </c>
      <c r="Y76" s="173" t="s">
        <v>433</v>
      </c>
      <c r="Z76" s="173" t="s">
        <v>545</v>
      </c>
      <c r="AA76" s="173" t="s">
        <v>562</v>
      </c>
      <c r="AB76" s="211">
        <v>0.043</v>
      </c>
      <c r="AC76" s="151" t="s">
        <v>503</v>
      </c>
      <c r="AD76" s="200"/>
      <c r="AE76" s="206" t="s">
        <v>534</v>
      </c>
      <c r="AF76" s="207"/>
    </row>
    <row r="77" ht="24" customHeight="1" spans="1:33">
      <c r="A77" s="173">
        <f t="shared" si="1"/>
        <v>68</v>
      </c>
      <c r="B77" s="173"/>
      <c r="C77" s="173"/>
      <c r="D77" s="173"/>
      <c r="E77" s="173"/>
      <c r="F77" s="151">
        <v>4</v>
      </c>
      <c r="G77" s="173"/>
      <c r="H77" s="173"/>
      <c r="I77" s="173"/>
      <c r="J77" s="173"/>
      <c r="K77" s="173"/>
      <c r="L77" s="181"/>
      <c r="M77" s="151" t="s">
        <v>563</v>
      </c>
      <c r="N77" s="151" t="s">
        <v>564</v>
      </c>
      <c r="O77" s="151" t="s">
        <v>496</v>
      </c>
      <c r="P77" s="151" t="s">
        <v>255</v>
      </c>
      <c r="Q77" s="173" t="s">
        <v>344</v>
      </c>
      <c r="R77" s="190"/>
      <c r="S77" s="111" t="s">
        <v>345</v>
      </c>
      <c r="T77" s="151" t="s">
        <v>563</v>
      </c>
      <c r="U77" s="111" t="s">
        <v>375</v>
      </c>
      <c r="V77" s="190" t="s">
        <v>104</v>
      </c>
      <c r="W77" s="190" t="s">
        <v>103</v>
      </c>
      <c r="X77" s="151" t="s">
        <v>496</v>
      </c>
      <c r="Y77" s="173" t="s">
        <v>565</v>
      </c>
      <c r="Z77" s="173" t="s">
        <v>100</v>
      </c>
      <c r="AA77" s="173" t="s">
        <v>566</v>
      </c>
      <c r="AB77" s="211">
        <v>0.03</v>
      </c>
      <c r="AC77" s="190" t="s">
        <v>100</v>
      </c>
      <c r="AD77" s="190"/>
      <c r="AE77" s="206" t="s">
        <v>430</v>
      </c>
      <c r="AF77" s="207"/>
      <c r="AG77" s="2"/>
    </row>
    <row r="78" ht="24" customHeight="1" spans="1:34">
      <c r="A78" s="173">
        <f t="shared" si="1"/>
        <v>69</v>
      </c>
      <c r="B78" s="151"/>
      <c r="C78" s="151"/>
      <c r="D78" s="151"/>
      <c r="E78" s="151"/>
      <c r="F78" s="151">
        <v>4</v>
      </c>
      <c r="G78" s="151"/>
      <c r="H78" s="151"/>
      <c r="I78" s="151"/>
      <c r="J78" s="151"/>
      <c r="K78" s="173"/>
      <c r="L78" s="179"/>
      <c r="M78" s="151" t="s">
        <v>567</v>
      </c>
      <c r="N78" s="151" t="s">
        <v>568</v>
      </c>
      <c r="O78" s="151" t="s">
        <v>496</v>
      </c>
      <c r="P78" s="151" t="s">
        <v>255</v>
      </c>
      <c r="Q78" s="173" t="s">
        <v>344</v>
      </c>
      <c r="R78" s="190"/>
      <c r="S78" s="111" t="s">
        <v>345</v>
      </c>
      <c r="T78" s="151" t="s">
        <v>567</v>
      </c>
      <c r="U78" s="111" t="s">
        <v>375</v>
      </c>
      <c r="V78" s="190" t="s">
        <v>104</v>
      </c>
      <c r="W78" s="190" t="s">
        <v>103</v>
      </c>
      <c r="X78" s="151" t="s">
        <v>496</v>
      </c>
      <c r="Y78" s="190" t="s">
        <v>569</v>
      </c>
      <c r="Z78" s="173" t="s">
        <v>100</v>
      </c>
      <c r="AA78" s="151" t="s">
        <v>570</v>
      </c>
      <c r="AB78" s="203">
        <v>0.015</v>
      </c>
      <c r="AC78" s="200" t="s">
        <v>100</v>
      </c>
      <c r="AD78" s="200"/>
      <c r="AE78" s="206" t="s">
        <v>430</v>
      </c>
      <c r="AF78" s="207"/>
      <c r="AG78" s="2"/>
      <c r="AH78" s="2" t="s">
        <v>571</v>
      </c>
    </row>
    <row r="79" s="2" customFormat="1" ht="24" customHeight="1" spans="1:32">
      <c r="A79" s="173">
        <f t="shared" si="1"/>
        <v>70</v>
      </c>
      <c r="B79" s="151"/>
      <c r="C79" s="151"/>
      <c r="D79" s="151"/>
      <c r="E79" s="151">
        <v>3</v>
      </c>
      <c r="F79" s="151"/>
      <c r="G79" s="151"/>
      <c r="H79" s="151"/>
      <c r="I79" s="151"/>
      <c r="J79" s="151"/>
      <c r="K79" s="173"/>
      <c r="L79" s="176"/>
      <c r="M79" s="151" t="s">
        <v>572</v>
      </c>
      <c r="N79" s="151" t="s">
        <v>573</v>
      </c>
      <c r="O79" s="151" t="s">
        <v>359</v>
      </c>
      <c r="P79" s="151" t="s">
        <v>255</v>
      </c>
      <c r="Q79" s="173" t="s">
        <v>344</v>
      </c>
      <c r="R79" s="190"/>
      <c r="S79" s="111" t="s">
        <v>345</v>
      </c>
      <c r="T79" s="151" t="s">
        <v>572</v>
      </c>
      <c r="U79" s="111" t="s">
        <v>375</v>
      </c>
      <c r="V79" s="190" t="s">
        <v>104</v>
      </c>
      <c r="W79" s="190" t="s">
        <v>103</v>
      </c>
      <c r="X79" s="151" t="s">
        <v>397</v>
      </c>
      <c r="Y79" s="190" t="s">
        <v>574</v>
      </c>
      <c r="Z79" s="180" t="s">
        <v>361</v>
      </c>
      <c r="AA79" s="210" t="s">
        <v>575</v>
      </c>
      <c r="AB79" s="203">
        <v>0.006</v>
      </c>
      <c r="AC79" s="151" t="s">
        <v>503</v>
      </c>
      <c r="AD79" s="151"/>
      <c r="AE79" s="206" t="s">
        <v>430</v>
      </c>
      <c r="AF79" s="207"/>
    </row>
    <row r="80" s="2" customFormat="1" ht="24" customHeight="1" spans="1:32">
      <c r="A80" s="173">
        <f t="shared" si="1"/>
        <v>71</v>
      </c>
      <c r="B80" s="173"/>
      <c r="C80" s="173"/>
      <c r="D80" s="173"/>
      <c r="E80" s="151">
        <v>3</v>
      </c>
      <c r="F80" s="173"/>
      <c r="G80" s="173"/>
      <c r="H80" s="173"/>
      <c r="I80" s="173"/>
      <c r="J80" s="173"/>
      <c r="K80" s="173"/>
      <c r="L80" s="176"/>
      <c r="M80" s="187" t="s">
        <v>576</v>
      </c>
      <c r="N80" s="151" t="s">
        <v>513</v>
      </c>
      <c r="O80" s="187" t="s">
        <v>171</v>
      </c>
      <c r="P80" s="151" t="s">
        <v>255</v>
      </c>
      <c r="Q80" s="173" t="s">
        <v>344</v>
      </c>
      <c r="R80" s="190"/>
      <c r="S80" s="111" t="s">
        <v>345</v>
      </c>
      <c r="T80" s="187" t="s">
        <v>100</v>
      </c>
      <c r="U80" s="111" t="s">
        <v>375</v>
      </c>
      <c r="V80" s="190" t="s">
        <v>104</v>
      </c>
      <c r="W80" s="190" t="s">
        <v>103</v>
      </c>
      <c r="X80" s="151" t="s">
        <v>171</v>
      </c>
      <c r="Y80" s="173" t="s">
        <v>100</v>
      </c>
      <c r="Z80" s="151" t="s">
        <v>100</v>
      </c>
      <c r="AA80" s="173" t="s">
        <v>577</v>
      </c>
      <c r="AB80" s="211">
        <v>0.0003</v>
      </c>
      <c r="AC80" s="151" t="s">
        <v>515</v>
      </c>
      <c r="AD80" s="151"/>
      <c r="AE80" s="206">
        <v>1</v>
      </c>
      <c r="AF80" s="207"/>
    </row>
    <row r="81" s="2" customFormat="1" ht="24" customHeight="1" spans="1:32">
      <c r="A81" s="173">
        <f t="shared" si="1"/>
        <v>72</v>
      </c>
      <c r="B81" s="173"/>
      <c r="C81" s="173"/>
      <c r="D81" s="173"/>
      <c r="E81" s="151">
        <v>3</v>
      </c>
      <c r="F81" s="173"/>
      <c r="G81" s="173"/>
      <c r="H81" s="173"/>
      <c r="I81" s="173"/>
      <c r="J81" s="173"/>
      <c r="K81" s="173"/>
      <c r="L81" s="176"/>
      <c r="M81" s="187" t="s">
        <v>578</v>
      </c>
      <c r="N81" s="151" t="s">
        <v>579</v>
      </c>
      <c r="O81" s="187" t="s">
        <v>265</v>
      </c>
      <c r="P81" s="151" t="s">
        <v>255</v>
      </c>
      <c r="Q81" s="173" t="s">
        <v>344</v>
      </c>
      <c r="R81" s="190"/>
      <c r="S81" s="107" t="s">
        <v>345</v>
      </c>
      <c r="T81" s="187" t="s">
        <v>578</v>
      </c>
      <c r="U81" s="111" t="s">
        <v>375</v>
      </c>
      <c r="V81" s="190" t="s">
        <v>104</v>
      </c>
      <c r="W81" s="190" t="s">
        <v>103</v>
      </c>
      <c r="X81" s="151" t="s">
        <v>265</v>
      </c>
      <c r="Y81" s="173" t="s">
        <v>100</v>
      </c>
      <c r="Z81" s="151" t="s">
        <v>100</v>
      </c>
      <c r="AA81" s="173" t="s">
        <v>580</v>
      </c>
      <c r="AB81" s="211">
        <v>0.06</v>
      </c>
      <c r="AC81" s="151" t="s">
        <v>100</v>
      </c>
      <c r="AD81" s="151"/>
      <c r="AE81" s="206">
        <v>1</v>
      </c>
      <c r="AF81" s="207"/>
    </row>
    <row r="82" s="2" customFormat="1" ht="24" customHeight="1" spans="1:32">
      <c r="A82" s="173">
        <f t="shared" si="1"/>
        <v>73</v>
      </c>
      <c r="B82" s="173"/>
      <c r="C82" s="173"/>
      <c r="D82" s="173"/>
      <c r="E82" s="151">
        <v>3</v>
      </c>
      <c r="F82" s="173"/>
      <c r="G82" s="173"/>
      <c r="H82" s="173"/>
      <c r="I82" s="173"/>
      <c r="J82" s="173"/>
      <c r="K82" s="173"/>
      <c r="L82" s="175"/>
      <c r="M82" s="151" t="s">
        <v>581</v>
      </c>
      <c r="N82" s="151" t="s">
        <v>582</v>
      </c>
      <c r="O82" s="151" t="s">
        <v>265</v>
      </c>
      <c r="P82" s="151" t="s">
        <v>255</v>
      </c>
      <c r="Q82" s="173" t="s">
        <v>344</v>
      </c>
      <c r="R82" s="190"/>
      <c r="S82" s="111" t="s">
        <v>345</v>
      </c>
      <c r="T82" s="151" t="s">
        <v>581</v>
      </c>
      <c r="U82" s="111" t="s">
        <v>375</v>
      </c>
      <c r="V82" s="190" t="s">
        <v>104</v>
      </c>
      <c r="W82" s="190" t="s">
        <v>103</v>
      </c>
      <c r="X82" s="151" t="s">
        <v>346</v>
      </c>
      <c r="Y82" s="173" t="s">
        <v>583</v>
      </c>
      <c r="Z82" s="173" t="s">
        <v>100</v>
      </c>
      <c r="AA82" s="173" t="s">
        <v>584</v>
      </c>
      <c r="AB82" s="211">
        <v>0.52</v>
      </c>
      <c r="AC82" s="107" t="s">
        <v>100</v>
      </c>
      <c r="AD82" s="190"/>
      <c r="AE82" s="206">
        <v>1</v>
      </c>
      <c r="AF82" s="207"/>
    </row>
    <row r="83" ht="24" customHeight="1" spans="1:34">
      <c r="A83" s="173">
        <f t="shared" si="1"/>
        <v>74</v>
      </c>
      <c r="B83" s="151"/>
      <c r="C83" s="173"/>
      <c r="D83" s="151"/>
      <c r="E83" s="151">
        <v>3</v>
      </c>
      <c r="F83" s="151"/>
      <c r="G83" s="151"/>
      <c r="H83" s="151"/>
      <c r="I83" s="151"/>
      <c r="J83" s="151"/>
      <c r="K83" s="151"/>
      <c r="L83" s="181"/>
      <c r="M83" s="218" t="s">
        <v>585</v>
      </c>
      <c r="N83" s="183" t="s">
        <v>586</v>
      </c>
      <c r="O83" s="151" t="s">
        <v>496</v>
      </c>
      <c r="P83" s="107" t="s">
        <v>255</v>
      </c>
      <c r="Q83" s="173" t="s">
        <v>344</v>
      </c>
      <c r="R83" s="191"/>
      <c r="S83" s="111" t="s">
        <v>345</v>
      </c>
      <c r="T83" s="218" t="s">
        <v>585</v>
      </c>
      <c r="U83" s="111" t="s">
        <v>375</v>
      </c>
      <c r="V83" s="190" t="s">
        <v>104</v>
      </c>
      <c r="W83" s="190" t="s">
        <v>103</v>
      </c>
      <c r="X83" s="151" t="s">
        <v>496</v>
      </c>
      <c r="Y83" s="183" t="s">
        <v>551</v>
      </c>
      <c r="Z83" s="173" t="s">
        <v>100</v>
      </c>
      <c r="AA83" s="53" t="s">
        <v>587</v>
      </c>
      <c r="AB83" s="140">
        <v>0.001</v>
      </c>
      <c r="AC83" s="151" t="s">
        <v>100</v>
      </c>
      <c r="AD83" s="151"/>
      <c r="AE83" s="206">
        <v>1</v>
      </c>
      <c r="AF83" s="207"/>
      <c r="AG83" s="2"/>
      <c r="AH83" s="2" t="s">
        <v>588</v>
      </c>
    </row>
    <row r="84" ht="24" customHeight="1" spans="1:33">
      <c r="A84" s="173">
        <f t="shared" si="1"/>
        <v>75</v>
      </c>
      <c r="B84" s="151"/>
      <c r="C84" s="173"/>
      <c r="D84" s="151"/>
      <c r="E84" s="151">
        <v>3</v>
      </c>
      <c r="F84" s="151"/>
      <c r="G84" s="151"/>
      <c r="H84" s="151"/>
      <c r="I84" s="151"/>
      <c r="J84" s="151"/>
      <c r="K84" s="151"/>
      <c r="L84" s="181"/>
      <c r="M84" s="218" t="s">
        <v>589</v>
      </c>
      <c r="N84" s="183" t="s">
        <v>590</v>
      </c>
      <c r="O84" s="151" t="s">
        <v>496</v>
      </c>
      <c r="P84" s="107" t="s">
        <v>255</v>
      </c>
      <c r="Q84" s="173" t="s">
        <v>344</v>
      </c>
      <c r="R84" s="191"/>
      <c r="S84" s="111" t="s">
        <v>345</v>
      </c>
      <c r="T84" s="218" t="s">
        <v>589</v>
      </c>
      <c r="U84" s="111" t="s">
        <v>375</v>
      </c>
      <c r="V84" s="190" t="s">
        <v>104</v>
      </c>
      <c r="W84" s="190" t="s">
        <v>103</v>
      </c>
      <c r="X84" s="151" t="s">
        <v>496</v>
      </c>
      <c r="Y84" s="183" t="s">
        <v>551</v>
      </c>
      <c r="Z84" s="173" t="s">
        <v>100</v>
      </c>
      <c r="AA84" s="53" t="s">
        <v>591</v>
      </c>
      <c r="AB84" s="140">
        <v>0.0002</v>
      </c>
      <c r="AC84" s="151" t="s">
        <v>100</v>
      </c>
      <c r="AD84" s="151"/>
      <c r="AE84" s="206">
        <v>1</v>
      </c>
      <c r="AF84" s="207"/>
      <c r="AG84" s="2"/>
    </row>
    <row r="85" s="2" customFormat="1" ht="24" customHeight="1" spans="1:32">
      <c r="A85" s="173">
        <f t="shared" si="1"/>
        <v>76</v>
      </c>
      <c r="B85" s="173"/>
      <c r="C85" s="173"/>
      <c r="D85" s="173"/>
      <c r="E85" s="151">
        <v>3</v>
      </c>
      <c r="F85" s="173"/>
      <c r="G85" s="173"/>
      <c r="H85" s="173"/>
      <c r="I85" s="173"/>
      <c r="J85" s="173"/>
      <c r="K85" s="173"/>
      <c r="L85" s="175"/>
      <c r="M85" s="151" t="s">
        <v>592</v>
      </c>
      <c r="N85" s="151" t="s">
        <v>528</v>
      </c>
      <c r="O85" s="151" t="s">
        <v>496</v>
      </c>
      <c r="P85" s="151" t="s">
        <v>255</v>
      </c>
      <c r="Q85" s="173" t="s">
        <v>344</v>
      </c>
      <c r="R85" s="190"/>
      <c r="S85" s="111" t="s">
        <v>345</v>
      </c>
      <c r="T85" s="151" t="s">
        <v>592</v>
      </c>
      <c r="U85" s="111" t="s">
        <v>375</v>
      </c>
      <c r="V85" s="190" t="s">
        <v>104</v>
      </c>
      <c r="W85" s="190" t="s">
        <v>103</v>
      </c>
      <c r="X85" s="151" t="s">
        <v>496</v>
      </c>
      <c r="Y85" s="190" t="s">
        <v>551</v>
      </c>
      <c r="Z85" s="180" t="s">
        <v>100</v>
      </c>
      <c r="AA85" s="210"/>
      <c r="AB85" s="203">
        <v>0.008</v>
      </c>
      <c r="AC85" s="151" t="s">
        <v>100</v>
      </c>
      <c r="AD85" s="151"/>
      <c r="AE85" s="206">
        <v>1</v>
      </c>
      <c r="AF85" s="207"/>
    </row>
    <row r="86" s="2" customFormat="1" ht="24" customHeight="1" spans="1:32">
      <c r="A86" s="173">
        <f t="shared" si="1"/>
        <v>77</v>
      </c>
      <c r="B86" s="173"/>
      <c r="C86" s="173"/>
      <c r="D86" s="173"/>
      <c r="E86" s="151">
        <v>3</v>
      </c>
      <c r="F86" s="173"/>
      <c r="G86" s="173"/>
      <c r="H86" s="173"/>
      <c r="I86" s="173"/>
      <c r="J86" s="173"/>
      <c r="K86" s="173"/>
      <c r="L86" s="181"/>
      <c r="M86" s="187" t="s">
        <v>593</v>
      </c>
      <c r="N86" s="151" t="s">
        <v>513</v>
      </c>
      <c r="O86" s="187" t="s">
        <v>171</v>
      </c>
      <c r="P86" s="151" t="s">
        <v>255</v>
      </c>
      <c r="Q86" s="173" t="s">
        <v>344</v>
      </c>
      <c r="R86" s="190"/>
      <c r="S86" s="111" t="s">
        <v>345</v>
      </c>
      <c r="T86" s="187" t="s">
        <v>100</v>
      </c>
      <c r="U86" s="111" t="s">
        <v>375</v>
      </c>
      <c r="V86" s="173" t="s">
        <v>104</v>
      </c>
      <c r="W86" s="190" t="s">
        <v>103</v>
      </c>
      <c r="X86" s="151" t="s">
        <v>171</v>
      </c>
      <c r="Y86" s="173" t="s">
        <v>594</v>
      </c>
      <c r="Z86" s="151" t="s">
        <v>100</v>
      </c>
      <c r="AA86" s="173" t="s">
        <v>595</v>
      </c>
      <c r="AB86" s="211">
        <v>0.0009</v>
      </c>
      <c r="AC86" s="107" t="s">
        <v>515</v>
      </c>
      <c r="AD86" s="107"/>
      <c r="AE86" s="206">
        <v>1</v>
      </c>
      <c r="AF86" s="207"/>
    </row>
    <row r="87" s="2" customFormat="1" ht="24" customHeight="1" spans="1:32">
      <c r="A87" s="173">
        <f t="shared" si="1"/>
        <v>78</v>
      </c>
      <c r="B87" s="173"/>
      <c r="C87" s="173"/>
      <c r="D87" s="173"/>
      <c r="E87" s="151">
        <v>3</v>
      </c>
      <c r="F87" s="173"/>
      <c r="G87" s="173"/>
      <c r="H87" s="173"/>
      <c r="I87" s="173"/>
      <c r="J87" s="173"/>
      <c r="K87" s="173"/>
      <c r="L87" s="181" t="s">
        <v>467</v>
      </c>
      <c r="M87" s="188" t="s">
        <v>596</v>
      </c>
      <c r="N87" s="90" t="s">
        <v>597</v>
      </c>
      <c r="O87" s="173" t="s">
        <v>265</v>
      </c>
      <c r="P87" s="151" t="s">
        <v>255</v>
      </c>
      <c r="Q87" s="173" t="s">
        <v>344</v>
      </c>
      <c r="R87" s="190"/>
      <c r="S87" s="111" t="s">
        <v>345</v>
      </c>
      <c r="T87" s="219" t="s">
        <v>598</v>
      </c>
      <c r="U87" s="111" t="s">
        <v>101</v>
      </c>
      <c r="V87" s="173" t="s">
        <v>104</v>
      </c>
      <c r="W87" s="190" t="s">
        <v>103</v>
      </c>
      <c r="X87" s="151" t="s">
        <v>599</v>
      </c>
      <c r="Y87" s="173" t="s">
        <v>106</v>
      </c>
      <c r="Z87" s="173" t="s">
        <v>100</v>
      </c>
      <c r="AA87" s="173" t="s">
        <v>600</v>
      </c>
      <c r="AB87" s="211">
        <v>0.5</v>
      </c>
      <c r="AC87" s="107" t="s">
        <v>100</v>
      </c>
      <c r="AD87" s="107"/>
      <c r="AE87" s="206" t="s">
        <v>430</v>
      </c>
      <c r="AF87" s="207"/>
    </row>
    <row r="88" s="2" customFormat="1" ht="24" customHeight="1" spans="1:32">
      <c r="A88" s="173">
        <f t="shared" si="1"/>
        <v>79</v>
      </c>
      <c r="B88" s="151"/>
      <c r="C88" s="151"/>
      <c r="D88" s="151"/>
      <c r="E88" s="151">
        <v>3</v>
      </c>
      <c r="F88" s="151"/>
      <c r="G88" s="151"/>
      <c r="H88" s="151"/>
      <c r="I88" s="151"/>
      <c r="J88" s="151"/>
      <c r="K88" s="151"/>
      <c r="L88" s="181" t="s">
        <v>601</v>
      </c>
      <c r="M88" s="219" t="s">
        <v>602</v>
      </c>
      <c r="N88" s="151" t="s">
        <v>603</v>
      </c>
      <c r="O88" s="219" t="s">
        <v>265</v>
      </c>
      <c r="P88" s="151" t="s">
        <v>255</v>
      </c>
      <c r="Q88" s="173" t="s">
        <v>344</v>
      </c>
      <c r="R88" s="190"/>
      <c r="S88" s="111" t="s">
        <v>345</v>
      </c>
      <c r="T88" s="219" t="s">
        <v>602</v>
      </c>
      <c r="U88" s="111" t="s">
        <v>101</v>
      </c>
      <c r="V88" s="173" t="s">
        <v>104</v>
      </c>
      <c r="W88" s="190" t="s">
        <v>103</v>
      </c>
      <c r="X88" s="151" t="s">
        <v>265</v>
      </c>
      <c r="Y88" s="190" t="s">
        <v>106</v>
      </c>
      <c r="Z88" s="173" t="s">
        <v>100</v>
      </c>
      <c r="AA88" s="190" t="s">
        <v>604</v>
      </c>
      <c r="AB88" s="203">
        <v>0.049</v>
      </c>
      <c r="AC88" s="107" t="s">
        <v>100</v>
      </c>
      <c r="AD88" s="151"/>
      <c r="AE88" s="206" t="s">
        <v>605</v>
      </c>
      <c r="AF88" s="207"/>
    </row>
    <row r="89" s="2" customFormat="1" ht="24" customHeight="1" spans="1:32">
      <c r="A89" s="173">
        <f t="shared" si="1"/>
        <v>80</v>
      </c>
      <c r="B89" s="151"/>
      <c r="C89" s="151"/>
      <c r="D89" s="151"/>
      <c r="E89" s="151"/>
      <c r="F89" s="151">
        <v>4</v>
      </c>
      <c r="G89" s="151"/>
      <c r="H89" s="151"/>
      <c r="I89" s="151"/>
      <c r="J89" s="151"/>
      <c r="K89" s="151"/>
      <c r="L89" s="181" t="s">
        <v>601</v>
      </c>
      <c r="M89" s="219" t="s">
        <v>606</v>
      </c>
      <c r="N89" s="151" t="s">
        <v>607</v>
      </c>
      <c r="O89" s="219" t="s">
        <v>359</v>
      </c>
      <c r="P89" s="151" t="s">
        <v>255</v>
      </c>
      <c r="Q89" s="173" t="s">
        <v>344</v>
      </c>
      <c r="R89" s="190"/>
      <c r="S89" s="111" t="s">
        <v>345</v>
      </c>
      <c r="T89" s="219" t="s">
        <v>606</v>
      </c>
      <c r="U89" s="111" t="s">
        <v>101</v>
      </c>
      <c r="V89" s="173" t="s">
        <v>104</v>
      </c>
      <c r="W89" s="190" t="s">
        <v>103</v>
      </c>
      <c r="X89" s="151" t="s">
        <v>359</v>
      </c>
      <c r="Y89" s="190" t="s">
        <v>608</v>
      </c>
      <c r="Z89" s="173" t="s">
        <v>481</v>
      </c>
      <c r="AA89" s="190" t="s">
        <v>609</v>
      </c>
      <c r="AB89" s="203">
        <v>0.0465</v>
      </c>
      <c r="AC89" s="151" t="s">
        <v>610</v>
      </c>
      <c r="AD89" s="151"/>
      <c r="AE89" s="206" t="s">
        <v>605</v>
      </c>
      <c r="AF89" s="207"/>
    </row>
    <row r="90" s="2" customFormat="1" ht="24" customHeight="1" spans="1:32">
      <c r="A90" s="173">
        <f t="shared" si="1"/>
        <v>81</v>
      </c>
      <c r="B90" s="151"/>
      <c r="C90" s="151"/>
      <c r="D90" s="151"/>
      <c r="E90" s="151"/>
      <c r="F90" s="151">
        <v>4</v>
      </c>
      <c r="G90" s="151"/>
      <c r="H90" s="151"/>
      <c r="I90" s="151"/>
      <c r="J90" s="151"/>
      <c r="K90" s="151"/>
      <c r="L90" s="181" t="s">
        <v>601</v>
      </c>
      <c r="M90" s="219" t="s">
        <v>611</v>
      </c>
      <c r="N90" s="151" t="s">
        <v>612</v>
      </c>
      <c r="O90" s="219" t="s">
        <v>496</v>
      </c>
      <c r="P90" s="151" t="s">
        <v>255</v>
      </c>
      <c r="Q90" s="173" t="s">
        <v>344</v>
      </c>
      <c r="R90" s="190"/>
      <c r="S90" s="111" t="s">
        <v>345</v>
      </c>
      <c r="T90" s="219" t="s">
        <v>611</v>
      </c>
      <c r="U90" s="111" t="s">
        <v>101</v>
      </c>
      <c r="V90" s="173" t="s">
        <v>104</v>
      </c>
      <c r="W90" s="190" t="s">
        <v>103</v>
      </c>
      <c r="X90" s="151" t="s">
        <v>496</v>
      </c>
      <c r="Y90" s="190" t="s">
        <v>551</v>
      </c>
      <c r="Z90" s="173" t="s">
        <v>100</v>
      </c>
      <c r="AA90" s="190" t="s">
        <v>613</v>
      </c>
      <c r="AB90" s="203">
        <v>0.0025</v>
      </c>
      <c r="AC90" s="151" t="s">
        <v>100</v>
      </c>
      <c r="AD90" s="151"/>
      <c r="AE90" s="206" t="s">
        <v>605</v>
      </c>
      <c r="AF90" s="207"/>
    </row>
    <row r="91" s="2" customFormat="1" ht="24" customHeight="1" spans="1:32">
      <c r="A91" s="173">
        <f t="shared" si="1"/>
        <v>82</v>
      </c>
      <c r="B91" s="151"/>
      <c r="C91" s="151"/>
      <c r="D91" s="151"/>
      <c r="E91" s="151">
        <v>3</v>
      </c>
      <c r="F91" s="151"/>
      <c r="G91" s="151"/>
      <c r="H91" s="151"/>
      <c r="I91" s="151"/>
      <c r="J91" s="151"/>
      <c r="K91" s="173"/>
      <c r="L91" s="176"/>
      <c r="M91" s="220" t="s">
        <v>614</v>
      </c>
      <c r="N91" s="220" t="s">
        <v>615</v>
      </c>
      <c r="O91" s="219" t="s">
        <v>496</v>
      </c>
      <c r="P91" s="151" t="s">
        <v>255</v>
      </c>
      <c r="Q91" s="173" t="s">
        <v>344</v>
      </c>
      <c r="R91" s="190"/>
      <c r="S91" s="111" t="s">
        <v>345</v>
      </c>
      <c r="T91" s="220" t="s">
        <v>614</v>
      </c>
      <c r="U91" s="111" t="s">
        <v>101</v>
      </c>
      <c r="V91" s="173" t="s">
        <v>103</v>
      </c>
      <c r="W91" s="190" t="s">
        <v>104</v>
      </c>
      <c r="X91" s="151" t="s">
        <v>496</v>
      </c>
      <c r="Y91" s="190" t="s">
        <v>616</v>
      </c>
      <c r="Z91" s="173" t="s">
        <v>100</v>
      </c>
      <c r="AA91" s="190" t="s">
        <v>617</v>
      </c>
      <c r="AB91" s="203">
        <v>0.022</v>
      </c>
      <c r="AC91" s="151" t="s">
        <v>100</v>
      </c>
      <c r="AD91" s="151"/>
      <c r="AE91" s="206" t="s">
        <v>534</v>
      </c>
      <c r="AF91" s="207"/>
    </row>
    <row r="92" s="2" customFormat="1" ht="24" customHeight="1" spans="1:32">
      <c r="A92" s="173">
        <f t="shared" si="1"/>
        <v>83</v>
      </c>
      <c r="B92" s="151"/>
      <c r="C92" s="151"/>
      <c r="D92" s="151"/>
      <c r="E92" s="151">
        <v>3</v>
      </c>
      <c r="F92" s="151"/>
      <c r="G92" s="151"/>
      <c r="H92" s="151"/>
      <c r="I92" s="151"/>
      <c r="J92" s="151"/>
      <c r="K92" s="151"/>
      <c r="L92" s="181" t="s">
        <v>467</v>
      </c>
      <c r="M92" s="151" t="s">
        <v>618</v>
      </c>
      <c r="N92" s="151" t="s">
        <v>619</v>
      </c>
      <c r="O92" s="151" t="s">
        <v>443</v>
      </c>
      <c r="P92" s="151" t="s">
        <v>255</v>
      </c>
      <c r="Q92" s="173" t="s">
        <v>344</v>
      </c>
      <c r="R92" s="190"/>
      <c r="S92" s="111" t="s">
        <v>345</v>
      </c>
      <c r="T92" s="151" t="s">
        <v>618</v>
      </c>
      <c r="U92" s="111" t="s">
        <v>375</v>
      </c>
      <c r="V92" s="173" t="s">
        <v>104</v>
      </c>
      <c r="W92" s="190" t="s">
        <v>103</v>
      </c>
      <c r="X92" s="151" t="s">
        <v>397</v>
      </c>
      <c r="Y92" s="180" t="s">
        <v>198</v>
      </c>
      <c r="Z92" s="190" t="s">
        <v>481</v>
      </c>
      <c r="AA92" s="151" t="s">
        <v>620</v>
      </c>
      <c r="AB92" s="203">
        <v>0.01</v>
      </c>
      <c r="AC92" s="151" t="s">
        <v>100</v>
      </c>
      <c r="AD92" s="151"/>
      <c r="AE92" s="206" t="s">
        <v>605</v>
      </c>
      <c r="AF92" s="207"/>
    </row>
    <row r="93" s="2" customFormat="1" ht="24" customHeight="1" spans="1:32">
      <c r="A93" s="173">
        <f t="shared" si="1"/>
        <v>84</v>
      </c>
      <c r="B93" s="151"/>
      <c r="C93" s="151"/>
      <c r="D93" s="151"/>
      <c r="E93" s="151">
        <v>3</v>
      </c>
      <c r="F93" s="151"/>
      <c r="G93" s="151"/>
      <c r="H93" s="151"/>
      <c r="I93" s="151"/>
      <c r="J93" s="151"/>
      <c r="K93" s="173"/>
      <c r="L93" s="176"/>
      <c r="M93" s="151" t="s">
        <v>621</v>
      </c>
      <c r="N93" s="151" t="s">
        <v>622</v>
      </c>
      <c r="O93" s="187" t="s">
        <v>351</v>
      </c>
      <c r="P93" s="151" t="s">
        <v>255</v>
      </c>
      <c r="Q93" s="173" t="s">
        <v>344</v>
      </c>
      <c r="R93" s="190"/>
      <c r="S93" s="111" t="s">
        <v>345</v>
      </c>
      <c r="T93" s="151" t="s">
        <v>621</v>
      </c>
      <c r="U93" s="111" t="s">
        <v>437</v>
      </c>
      <c r="V93" s="173" t="s">
        <v>104</v>
      </c>
      <c r="W93" s="190" t="s">
        <v>103</v>
      </c>
      <c r="X93" s="151" t="s">
        <v>352</v>
      </c>
      <c r="Y93" s="173" t="s">
        <v>106</v>
      </c>
      <c r="Z93" s="190" t="s">
        <v>100</v>
      </c>
      <c r="AA93" s="190" t="s">
        <v>623</v>
      </c>
      <c r="AB93" s="203">
        <v>0.464</v>
      </c>
      <c r="AC93" s="107" t="s">
        <v>133</v>
      </c>
      <c r="AD93" s="200"/>
      <c r="AE93" s="206">
        <v>1</v>
      </c>
      <c r="AF93" s="207"/>
    </row>
    <row r="94" ht="24" customHeight="1" spans="1:33">
      <c r="A94" s="173">
        <f t="shared" si="1"/>
        <v>85</v>
      </c>
      <c r="B94" s="151"/>
      <c r="C94" s="151"/>
      <c r="D94" s="53"/>
      <c r="E94" s="151"/>
      <c r="F94" s="151">
        <v>4</v>
      </c>
      <c r="G94" s="151"/>
      <c r="H94" s="151"/>
      <c r="I94" s="151"/>
      <c r="J94" s="151"/>
      <c r="K94" s="173"/>
      <c r="L94" s="176"/>
      <c r="M94" s="151" t="s">
        <v>624</v>
      </c>
      <c r="N94" s="151" t="s">
        <v>625</v>
      </c>
      <c r="O94" s="151" t="s">
        <v>188</v>
      </c>
      <c r="P94" s="151" t="s">
        <v>255</v>
      </c>
      <c r="Q94" s="173" t="s">
        <v>344</v>
      </c>
      <c r="R94" s="190"/>
      <c r="S94" s="111" t="s">
        <v>345</v>
      </c>
      <c r="T94" s="151" t="s">
        <v>624</v>
      </c>
      <c r="U94" s="111" t="s">
        <v>375</v>
      </c>
      <c r="V94" s="173" t="s">
        <v>104</v>
      </c>
      <c r="W94" s="190" t="s">
        <v>103</v>
      </c>
      <c r="X94" s="151" t="s">
        <v>365</v>
      </c>
      <c r="Y94" s="190" t="s">
        <v>366</v>
      </c>
      <c r="Z94" s="173" t="s">
        <v>367</v>
      </c>
      <c r="AA94" s="190" t="s">
        <v>626</v>
      </c>
      <c r="AB94" s="203">
        <v>0.44</v>
      </c>
      <c r="AC94" s="190" t="s">
        <v>100</v>
      </c>
      <c r="AD94" s="107"/>
      <c r="AE94" s="206" t="s">
        <v>430</v>
      </c>
      <c r="AF94" s="207"/>
      <c r="AG94" s="2"/>
    </row>
    <row r="95" ht="24" customHeight="1" spans="1:32">
      <c r="A95" s="173">
        <f t="shared" si="1"/>
        <v>86</v>
      </c>
      <c r="B95" s="151"/>
      <c r="C95" s="151"/>
      <c r="D95" s="53"/>
      <c r="E95" s="151"/>
      <c r="F95" s="53">
        <v>4</v>
      </c>
      <c r="G95" s="151"/>
      <c r="H95" s="151"/>
      <c r="I95" s="151"/>
      <c r="J95" s="151"/>
      <c r="K95" s="151"/>
      <c r="L95" s="175"/>
      <c r="M95" s="187" t="s">
        <v>168</v>
      </c>
      <c r="N95" s="151" t="s">
        <v>169</v>
      </c>
      <c r="O95" s="174" t="s">
        <v>171</v>
      </c>
      <c r="P95" s="151" t="s">
        <v>255</v>
      </c>
      <c r="Q95" s="173" t="s">
        <v>344</v>
      </c>
      <c r="R95" s="191"/>
      <c r="S95" s="111" t="s">
        <v>345</v>
      </c>
      <c r="T95" s="187" t="s">
        <v>168</v>
      </c>
      <c r="U95" s="111" t="s">
        <v>375</v>
      </c>
      <c r="V95" s="173" t="s">
        <v>104</v>
      </c>
      <c r="W95" s="190" t="s">
        <v>103</v>
      </c>
      <c r="X95" s="151" t="s">
        <v>171</v>
      </c>
      <c r="Y95" s="173" t="s">
        <v>311</v>
      </c>
      <c r="Z95" s="151" t="s">
        <v>100</v>
      </c>
      <c r="AA95" s="173" t="s">
        <v>627</v>
      </c>
      <c r="AB95" s="211">
        <v>0.001</v>
      </c>
      <c r="AC95" s="173" t="s">
        <v>100</v>
      </c>
      <c r="AD95" s="173"/>
      <c r="AE95" s="206">
        <v>2</v>
      </c>
      <c r="AF95" s="207"/>
    </row>
    <row r="96" ht="24" customHeight="1" spans="1:32">
      <c r="A96" s="173">
        <f t="shared" si="1"/>
        <v>87</v>
      </c>
      <c r="B96" s="151"/>
      <c r="C96" s="151"/>
      <c r="D96" s="151"/>
      <c r="E96" s="151">
        <v>3</v>
      </c>
      <c r="F96" s="151"/>
      <c r="G96" s="151"/>
      <c r="H96" s="151"/>
      <c r="I96" s="151"/>
      <c r="J96" s="151"/>
      <c r="K96" s="151"/>
      <c r="L96" s="181" t="s">
        <v>628</v>
      </c>
      <c r="M96" s="151" t="s">
        <v>629</v>
      </c>
      <c r="N96" s="151" t="s">
        <v>630</v>
      </c>
      <c r="O96" s="151" t="s">
        <v>496</v>
      </c>
      <c r="P96" s="151" t="s">
        <v>255</v>
      </c>
      <c r="Q96" s="173" t="s">
        <v>344</v>
      </c>
      <c r="R96" s="190"/>
      <c r="S96" s="111" t="s">
        <v>345</v>
      </c>
      <c r="T96" s="151" t="s">
        <v>629</v>
      </c>
      <c r="U96" s="111" t="s">
        <v>375</v>
      </c>
      <c r="V96" s="173" t="s">
        <v>104</v>
      </c>
      <c r="W96" s="190" t="s">
        <v>103</v>
      </c>
      <c r="X96" s="151" t="s">
        <v>496</v>
      </c>
      <c r="Y96" s="190" t="s">
        <v>616</v>
      </c>
      <c r="Z96" s="173" t="s">
        <v>100</v>
      </c>
      <c r="AA96" s="190" t="s">
        <v>631</v>
      </c>
      <c r="AB96" s="203">
        <v>0.1</v>
      </c>
      <c r="AC96" s="151" t="s">
        <v>100</v>
      </c>
      <c r="AD96" s="151"/>
      <c r="AE96" s="206" t="s">
        <v>534</v>
      </c>
      <c r="AF96" s="207"/>
    </row>
    <row r="97" ht="24" customHeight="1" spans="1:33">
      <c r="A97" s="173">
        <f t="shared" si="1"/>
        <v>88</v>
      </c>
      <c r="B97" s="173"/>
      <c r="C97" s="173"/>
      <c r="D97" s="173"/>
      <c r="E97" s="173">
        <v>3</v>
      </c>
      <c r="F97" s="173"/>
      <c r="G97" s="173"/>
      <c r="H97" s="173"/>
      <c r="I97" s="173"/>
      <c r="J97" s="173"/>
      <c r="K97" s="173"/>
      <c r="L97" s="181" t="s">
        <v>628</v>
      </c>
      <c r="M97" s="187" t="s">
        <v>632</v>
      </c>
      <c r="N97" s="151" t="s">
        <v>633</v>
      </c>
      <c r="O97" s="187" t="s">
        <v>351</v>
      </c>
      <c r="P97" s="151" t="s">
        <v>255</v>
      </c>
      <c r="Q97" s="173" t="s">
        <v>344</v>
      </c>
      <c r="R97" s="190"/>
      <c r="S97" s="111" t="s">
        <v>345</v>
      </c>
      <c r="T97" s="187" t="s">
        <v>632</v>
      </c>
      <c r="U97" s="111" t="s">
        <v>375</v>
      </c>
      <c r="V97" s="173" t="s">
        <v>104</v>
      </c>
      <c r="W97" s="190" t="s">
        <v>103</v>
      </c>
      <c r="X97" s="151" t="s">
        <v>352</v>
      </c>
      <c r="Y97" s="173" t="s">
        <v>106</v>
      </c>
      <c r="Z97" s="190" t="s">
        <v>100</v>
      </c>
      <c r="AA97" s="173" t="s">
        <v>634</v>
      </c>
      <c r="AB97" s="211">
        <v>0.028</v>
      </c>
      <c r="AC97" s="200" t="s">
        <v>133</v>
      </c>
      <c r="AD97" s="200"/>
      <c r="AE97" s="206" t="s">
        <v>534</v>
      </c>
      <c r="AF97" s="207"/>
      <c r="AG97" s="2"/>
    </row>
    <row r="98" ht="24" customHeight="1" spans="1:33">
      <c r="A98" s="173">
        <f t="shared" si="1"/>
        <v>89</v>
      </c>
      <c r="B98" s="173"/>
      <c r="C98" s="173"/>
      <c r="D98" s="173"/>
      <c r="E98" s="173"/>
      <c r="F98" s="173">
        <v>4</v>
      </c>
      <c r="G98" s="173"/>
      <c r="H98" s="173"/>
      <c r="I98" s="173"/>
      <c r="J98" s="173"/>
      <c r="K98" s="173"/>
      <c r="L98" s="181"/>
      <c r="M98" s="187" t="s">
        <v>635</v>
      </c>
      <c r="N98" s="151" t="s">
        <v>636</v>
      </c>
      <c r="O98" s="187" t="s">
        <v>188</v>
      </c>
      <c r="P98" s="151" t="s">
        <v>255</v>
      </c>
      <c r="Q98" s="173" t="s">
        <v>344</v>
      </c>
      <c r="R98" s="190"/>
      <c r="S98" s="111" t="s">
        <v>345</v>
      </c>
      <c r="T98" s="187" t="s">
        <v>635</v>
      </c>
      <c r="U98" s="111" t="s">
        <v>375</v>
      </c>
      <c r="V98" s="173" t="s">
        <v>104</v>
      </c>
      <c r="W98" s="190" t="s">
        <v>103</v>
      </c>
      <c r="X98" s="151" t="s">
        <v>365</v>
      </c>
      <c r="Y98" s="173" t="s">
        <v>366</v>
      </c>
      <c r="Z98" s="173" t="s">
        <v>367</v>
      </c>
      <c r="AA98" s="173" t="s">
        <v>634</v>
      </c>
      <c r="AB98" s="211">
        <v>0.026</v>
      </c>
      <c r="AC98" s="107" t="s">
        <v>100</v>
      </c>
      <c r="AD98" s="107"/>
      <c r="AE98" s="206">
        <v>2</v>
      </c>
      <c r="AF98" s="207"/>
      <c r="AG98" s="2"/>
    </row>
    <row r="99" s="2" customFormat="1" ht="24" customHeight="1" spans="1:32">
      <c r="A99" s="173">
        <f t="shared" si="1"/>
        <v>90</v>
      </c>
      <c r="B99" s="173"/>
      <c r="C99" s="173"/>
      <c r="D99" s="173"/>
      <c r="E99" s="173"/>
      <c r="F99" s="173">
        <v>4</v>
      </c>
      <c r="G99" s="173"/>
      <c r="H99" s="173"/>
      <c r="I99" s="173"/>
      <c r="J99" s="173"/>
      <c r="K99" s="173"/>
      <c r="L99" s="181"/>
      <c r="M99" s="187" t="s">
        <v>168</v>
      </c>
      <c r="N99" s="151" t="s">
        <v>169</v>
      </c>
      <c r="O99" s="174" t="s">
        <v>171</v>
      </c>
      <c r="P99" s="151" t="s">
        <v>255</v>
      </c>
      <c r="Q99" s="173" t="s">
        <v>344</v>
      </c>
      <c r="R99" s="190"/>
      <c r="S99" s="111" t="s">
        <v>345</v>
      </c>
      <c r="T99" s="187" t="s">
        <v>168</v>
      </c>
      <c r="U99" s="111" t="s">
        <v>375</v>
      </c>
      <c r="V99" s="173" t="s">
        <v>104</v>
      </c>
      <c r="W99" s="190" t="s">
        <v>103</v>
      </c>
      <c r="X99" s="151" t="s">
        <v>171</v>
      </c>
      <c r="Y99" s="173" t="s">
        <v>311</v>
      </c>
      <c r="Z99" s="151" t="s">
        <v>100</v>
      </c>
      <c r="AA99" s="173" t="s">
        <v>627</v>
      </c>
      <c r="AB99" s="211">
        <v>0.001</v>
      </c>
      <c r="AC99" s="173" t="s">
        <v>100</v>
      </c>
      <c r="AD99" s="173"/>
      <c r="AE99" s="206">
        <v>4</v>
      </c>
      <c r="AF99" s="207"/>
    </row>
    <row r="100" s="2" customFormat="1" ht="24" customHeight="1" spans="1:32">
      <c r="A100" s="173">
        <f t="shared" si="1"/>
        <v>91</v>
      </c>
      <c r="B100" s="173"/>
      <c r="C100" s="173"/>
      <c r="D100" s="173"/>
      <c r="E100" s="173"/>
      <c r="F100" s="173">
        <v>4</v>
      </c>
      <c r="G100" s="173"/>
      <c r="H100" s="173"/>
      <c r="I100" s="173"/>
      <c r="J100" s="173"/>
      <c r="K100" s="173"/>
      <c r="L100" s="181"/>
      <c r="M100" s="187" t="s">
        <v>637</v>
      </c>
      <c r="N100" s="151" t="s">
        <v>638</v>
      </c>
      <c r="O100" s="187" t="s">
        <v>639</v>
      </c>
      <c r="P100" s="151" t="s">
        <v>255</v>
      </c>
      <c r="Q100" s="173" t="s">
        <v>344</v>
      </c>
      <c r="R100" s="190"/>
      <c r="S100" s="111" t="s">
        <v>345</v>
      </c>
      <c r="T100" s="187" t="s">
        <v>637</v>
      </c>
      <c r="U100" s="111" t="s">
        <v>375</v>
      </c>
      <c r="V100" s="173" t="s">
        <v>104</v>
      </c>
      <c r="W100" s="190" t="s">
        <v>103</v>
      </c>
      <c r="X100" s="151" t="s">
        <v>496</v>
      </c>
      <c r="Y100" s="173" t="s">
        <v>639</v>
      </c>
      <c r="Z100" s="173" t="s">
        <v>100</v>
      </c>
      <c r="AA100" s="173" t="s">
        <v>640</v>
      </c>
      <c r="AB100" s="211">
        <v>0.039</v>
      </c>
      <c r="AC100" s="173" t="s">
        <v>100</v>
      </c>
      <c r="AD100" s="173"/>
      <c r="AE100" s="206">
        <v>2</v>
      </c>
      <c r="AF100" s="207"/>
    </row>
    <row r="101" s="2" customFormat="1" ht="24" customHeight="1" spans="1:32">
      <c r="A101" s="173">
        <f t="shared" si="1"/>
        <v>92</v>
      </c>
      <c r="B101" s="173"/>
      <c r="C101" s="173"/>
      <c r="D101" s="173"/>
      <c r="E101" s="173">
        <v>3</v>
      </c>
      <c r="F101" s="173"/>
      <c r="G101" s="173"/>
      <c r="H101" s="173"/>
      <c r="I101" s="173"/>
      <c r="J101" s="173"/>
      <c r="K101" s="173"/>
      <c r="L101" s="181"/>
      <c r="M101" s="151" t="s">
        <v>641</v>
      </c>
      <c r="N101" s="151" t="s">
        <v>642</v>
      </c>
      <c r="O101" s="151" t="s">
        <v>265</v>
      </c>
      <c r="P101" s="151" t="s">
        <v>113</v>
      </c>
      <c r="Q101" s="173" t="s">
        <v>344</v>
      </c>
      <c r="R101" s="190"/>
      <c r="S101" s="111" t="s">
        <v>345</v>
      </c>
      <c r="T101" s="151" t="s">
        <v>641</v>
      </c>
      <c r="U101" s="111" t="s">
        <v>375</v>
      </c>
      <c r="V101" s="173" t="s">
        <v>104</v>
      </c>
      <c r="W101" s="190" t="s">
        <v>103</v>
      </c>
      <c r="X101" s="151" t="s">
        <v>496</v>
      </c>
      <c r="Y101" s="173" t="s">
        <v>639</v>
      </c>
      <c r="Z101" s="173" t="s">
        <v>100</v>
      </c>
      <c r="AA101" s="173" t="s">
        <v>643</v>
      </c>
      <c r="AB101" s="211">
        <v>0.035</v>
      </c>
      <c r="AC101" s="173" t="s">
        <v>100</v>
      </c>
      <c r="AD101" s="173"/>
      <c r="AE101" s="206">
        <v>2</v>
      </c>
      <c r="AF101" s="207"/>
    </row>
    <row r="102" s="2" customFormat="1" ht="24" customHeight="1" spans="1:32">
      <c r="A102" s="173">
        <f t="shared" si="1"/>
        <v>93</v>
      </c>
      <c r="B102" s="151"/>
      <c r="C102" s="151"/>
      <c r="D102" s="151"/>
      <c r="E102" s="173">
        <v>3</v>
      </c>
      <c r="F102" s="151"/>
      <c r="G102" s="151"/>
      <c r="H102" s="151"/>
      <c r="I102" s="151"/>
      <c r="J102" s="151"/>
      <c r="K102" s="151"/>
      <c r="L102" s="176" t="s">
        <v>467</v>
      </c>
      <c r="M102" s="151" t="s">
        <v>644</v>
      </c>
      <c r="N102" s="151" t="s">
        <v>645</v>
      </c>
      <c r="O102" s="151" t="s">
        <v>188</v>
      </c>
      <c r="P102" s="151" t="s">
        <v>255</v>
      </c>
      <c r="Q102" s="173" t="s">
        <v>344</v>
      </c>
      <c r="R102" s="190"/>
      <c r="S102" s="111" t="s">
        <v>345</v>
      </c>
      <c r="T102" s="151" t="s">
        <v>644</v>
      </c>
      <c r="U102" s="111" t="s">
        <v>375</v>
      </c>
      <c r="V102" s="173" t="s">
        <v>104</v>
      </c>
      <c r="W102" s="190" t="s">
        <v>103</v>
      </c>
      <c r="X102" s="151" t="s">
        <v>365</v>
      </c>
      <c r="Y102" s="190" t="s">
        <v>366</v>
      </c>
      <c r="Z102" s="173" t="s">
        <v>367</v>
      </c>
      <c r="AA102" s="190" t="s">
        <v>646</v>
      </c>
      <c r="AB102" s="203">
        <v>0.063</v>
      </c>
      <c r="AC102" s="107" t="s">
        <v>133</v>
      </c>
      <c r="AD102" s="107"/>
      <c r="AE102" s="206">
        <v>2</v>
      </c>
      <c r="AF102" s="207"/>
    </row>
    <row r="103" s="2" customFormat="1" ht="24" customHeight="1" spans="1:32">
      <c r="A103" s="173">
        <f t="shared" si="1"/>
        <v>94</v>
      </c>
      <c r="B103" s="151"/>
      <c r="C103" s="151"/>
      <c r="D103" s="151"/>
      <c r="E103" s="173">
        <v>3</v>
      </c>
      <c r="F103" s="151"/>
      <c r="G103" s="151"/>
      <c r="H103" s="151"/>
      <c r="I103" s="151"/>
      <c r="J103" s="151"/>
      <c r="K103" s="173"/>
      <c r="L103" s="176"/>
      <c r="M103" s="151" t="s">
        <v>647</v>
      </c>
      <c r="N103" s="151" t="s">
        <v>648</v>
      </c>
      <c r="O103" s="151" t="s">
        <v>265</v>
      </c>
      <c r="P103" s="151" t="s">
        <v>255</v>
      </c>
      <c r="Q103" s="173" t="s">
        <v>344</v>
      </c>
      <c r="R103" s="190"/>
      <c r="S103" s="111" t="s">
        <v>345</v>
      </c>
      <c r="T103" s="151" t="s">
        <v>647</v>
      </c>
      <c r="U103" s="111" t="s">
        <v>375</v>
      </c>
      <c r="V103" s="173" t="s">
        <v>104</v>
      </c>
      <c r="W103" s="190" t="s">
        <v>103</v>
      </c>
      <c r="X103" s="151" t="s">
        <v>346</v>
      </c>
      <c r="Y103" s="190" t="s">
        <v>100</v>
      </c>
      <c r="Z103" s="173" t="s">
        <v>100</v>
      </c>
      <c r="AA103" s="190" t="s">
        <v>649</v>
      </c>
      <c r="AB103" s="203">
        <v>0.031</v>
      </c>
      <c r="AC103" s="173" t="s">
        <v>100</v>
      </c>
      <c r="AD103" s="173"/>
      <c r="AE103" s="206">
        <v>1</v>
      </c>
      <c r="AF103" s="207"/>
    </row>
    <row r="104" ht="24" customHeight="1" spans="1:34">
      <c r="A104" s="173">
        <f t="shared" si="1"/>
        <v>95</v>
      </c>
      <c r="B104" s="151"/>
      <c r="C104" s="151"/>
      <c r="D104" s="151"/>
      <c r="E104" s="151"/>
      <c r="F104" s="53">
        <v>4</v>
      </c>
      <c r="G104" s="151"/>
      <c r="H104" s="151"/>
      <c r="I104" s="151"/>
      <c r="J104" s="151"/>
      <c r="K104" s="173"/>
      <c r="L104" s="175"/>
      <c r="M104" s="151" t="s">
        <v>650</v>
      </c>
      <c r="N104" s="173" t="s">
        <v>651</v>
      </c>
      <c r="O104" s="218" t="s">
        <v>652</v>
      </c>
      <c r="P104" s="151" t="s">
        <v>255</v>
      </c>
      <c r="Q104" s="173" t="s">
        <v>344</v>
      </c>
      <c r="R104" s="191"/>
      <c r="S104" s="111" t="s">
        <v>345</v>
      </c>
      <c r="T104" s="151" t="s">
        <v>650</v>
      </c>
      <c r="U104" s="111" t="s">
        <v>375</v>
      </c>
      <c r="V104" s="173" t="s">
        <v>104</v>
      </c>
      <c r="W104" s="190" t="s">
        <v>103</v>
      </c>
      <c r="X104" s="151" t="s">
        <v>651</v>
      </c>
      <c r="Y104" s="168" t="s">
        <v>653</v>
      </c>
      <c r="Z104" s="151" t="s">
        <v>100</v>
      </c>
      <c r="AA104" s="151" t="s">
        <v>654</v>
      </c>
      <c r="AB104" s="200">
        <v>0.023</v>
      </c>
      <c r="AC104" s="173" t="s">
        <v>100</v>
      </c>
      <c r="AD104" s="173"/>
      <c r="AE104" s="201">
        <v>1</v>
      </c>
      <c r="AF104" s="202"/>
      <c r="AG104" s="2"/>
      <c r="AH104" s="3" t="s">
        <v>655</v>
      </c>
    </row>
    <row r="105" s="2" customFormat="1" ht="24" customHeight="1" spans="1:34">
      <c r="A105" s="173">
        <f t="shared" si="1"/>
        <v>96</v>
      </c>
      <c r="B105" s="151"/>
      <c r="C105" s="151"/>
      <c r="D105" s="151"/>
      <c r="E105" s="151"/>
      <c r="F105" s="53">
        <v>4</v>
      </c>
      <c r="G105" s="151"/>
      <c r="H105" s="151"/>
      <c r="I105" s="151"/>
      <c r="J105" s="151"/>
      <c r="K105" s="151"/>
      <c r="L105" s="176" t="s">
        <v>467</v>
      </c>
      <c r="M105" s="174" t="s">
        <v>656</v>
      </c>
      <c r="N105" s="173" t="s">
        <v>657</v>
      </c>
      <c r="O105" s="218" t="s">
        <v>554</v>
      </c>
      <c r="P105" s="151" t="s">
        <v>255</v>
      </c>
      <c r="Q105" s="173" t="s">
        <v>344</v>
      </c>
      <c r="R105" s="191"/>
      <c r="S105" s="111" t="s">
        <v>345</v>
      </c>
      <c r="T105" s="174" t="s">
        <v>100</v>
      </c>
      <c r="U105" s="111" t="s">
        <v>375</v>
      </c>
      <c r="V105" s="173" t="s">
        <v>104</v>
      </c>
      <c r="W105" s="190" t="s">
        <v>103</v>
      </c>
      <c r="X105" s="151" t="s">
        <v>554</v>
      </c>
      <c r="Y105" s="168" t="s">
        <v>137</v>
      </c>
      <c r="Z105" s="151" t="s">
        <v>488</v>
      </c>
      <c r="AA105" s="190" t="s">
        <v>658</v>
      </c>
      <c r="AB105" s="200">
        <v>0.003</v>
      </c>
      <c r="AC105" s="173" t="s">
        <v>100</v>
      </c>
      <c r="AD105" s="173"/>
      <c r="AE105" s="201">
        <v>2</v>
      </c>
      <c r="AF105" s="202"/>
      <c r="AH105" s="2" t="s">
        <v>659</v>
      </c>
    </row>
    <row r="106" s="2" customFormat="1" ht="24" customHeight="1" spans="1:34">
      <c r="A106" s="173">
        <f t="shared" si="1"/>
        <v>97</v>
      </c>
      <c r="B106" s="151"/>
      <c r="C106" s="151"/>
      <c r="D106" s="151"/>
      <c r="E106" s="151"/>
      <c r="F106" s="53">
        <v>4</v>
      </c>
      <c r="G106" s="151"/>
      <c r="H106" s="151"/>
      <c r="I106" s="151"/>
      <c r="J106" s="151"/>
      <c r="K106" s="151"/>
      <c r="L106" s="176" t="s">
        <v>467</v>
      </c>
      <c r="M106" s="174" t="s">
        <v>660</v>
      </c>
      <c r="N106" s="173" t="s">
        <v>661</v>
      </c>
      <c r="O106" s="218" t="s">
        <v>496</v>
      </c>
      <c r="P106" s="151" t="s">
        <v>255</v>
      </c>
      <c r="Q106" s="173" t="s">
        <v>344</v>
      </c>
      <c r="R106" s="191"/>
      <c r="S106" s="111" t="s">
        <v>345</v>
      </c>
      <c r="T106" s="174" t="s">
        <v>100</v>
      </c>
      <c r="U106" s="111" t="s">
        <v>375</v>
      </c>
      <c r="V106" s="173" t="s">
        <v>104</v>
      </c>
      <c r="W106" s="190" t="s">
        <v>103</v>
      </c>
      <c r="X106" s="151" t="s">
        <v>496</v>
      </c>
      <c r="Y106" s="168" t="s">
        <v>662</v>
      </c>
      <c r="Z106" s="173" t="s">
        <v>100</v>
      </c>
      <c r="AA106" s="190" t="s">
        <v>663</v>
      </c>
      <c r="AB106" s="200">
        <v>0.001</v>
      </c>
      <c r="AC106" s="173" t="s">
        <v>100</v>
      </c>
      <c r="AD106" s="173"/>
      <c r="AE106" s="201">
        <v>2</v>
      </c>
      <c r="AF106" s="202"/>
      <c r="AH106" s="2" t="s">
        <v>664</v>
      </c>
    </row>
    <row r="107" s="2" customFormat="1" ht="24" customHeight="1" spans="1:34">
      <c r="A107" s="173">
        <f t="shared" si="1"/>
        <v>98</v>
      </c>
      <c r="B107" s="173"/>
      <c r="C107" s="173"/>
      <c r="D107" s="173"/>
      <c r="E107" s="173">
        <v>3</v>
      </c>
      <c r="F107" s="173"/>
      <c r="G107" s="173"/>
      <c r="H107" s="173"/>
      <c r="I107" s="173"/>
      <c r="J107" s="173"/>
      <c r="K107" s="173"/>
      <c r="L107" s="181"/>
      <c r="M107" s="187" t="s">
        <v>665</v>
      </c>
      <c r="N107" s="151" t="s">
        <v>666</v>
      </c>
      <c r="O107" s="187" t="s">
        <v>171</v>
      </c>
      <c r="P107" s="151" t="s">
        <v>255</v>
      </c>
      <c r="Q107" s="173" t="s">
        <v>344</v>
      </c>
      <c r="R107" s="190"/>
      <c r="S107" s="111" t="s">
        <v>345</v>
      </c>
      <c r="T107" s="187" t="s">
        <v>100</v>
      </c>
      <c r="U107" s="111" t="s">
        <v>375</v>
      </c>
      <c r="V107" s="173" t="s">
        <v>104</v>
      </c>
      <c r="W107" s="190" t="s">
        <v>103</v>
      </c>
      <c r="X107" s="151" t="s">
        <v>171</v>
      </c>
      <c r="Y107" s="173" t="s">
        <v>304</v>
      </c>
      <c r="Z107" s="151" t="s">
        <v>100</v>
      </c>
      <c r="AA107" s="173" t="s">
        <v>667</v>
      </c>
      <c r="AB107" s="211">
        <v>0.015</v>
      </c>
      <c r="AC107" s="173" t="s">
        <v>515</v>
      </c>
      <c r="AD107" s="173"/>
      <c r="AE107" s="206">
        <v>4</v>
      </c>
      <c r="AF107" s="207"/>
      <c r="AH107" s="221" t="s">
        <v>668</v>
      </c>
    </row>
    <row r="108" s="2" customFormat="1" ht="24" customHeight="1" spans="1:34">
      <c r="A108" s="173">
        <f t="shared" si="1"/>
        <v>99</v>
      </c>
      <c r="B108" s="151"/>
      <c r="C108" s="151"/>
      <c r="D108" s="151"/>
      <c r="E108" s="173">
        <v>3</v>
      </c>
      <c r="F108" s="151"/>
      <c r="G108" s="151"/>
      <c r="H108" s="151"/>
      <c r="I108" s="151"/>
      <c r="J108" s="151"/>
      <c r="K108" s="151"/>
      <c r="L108" s="176"/>
      <c r="M108" s="151" t="s">
        <v>669</v>
      </c>
      <c r="N108" s="151" t="s">
        <v>303</v>
      </c>
      <c r="O108" s="151" t="s">
        <v>171</v>
      </c>
      <c r="P108" s="151" t="s">
        <v>255</v>
      </c>
      <c r="Q108" s="173" t="s">
        <v>344</v>
      </c>
      <c r="R108" s="190"/>
      <c r="S108" s="111" t="s">
        <v>345</v>
      </c>
      <c r="T108" s="151" t="s">
        <v>100</v>
      </c>
      <c r="U108" s="111" t="s">
        <v>375</v>
      </c>
      <c r="V108" s="173" t="s">
        <v>104</v>
      </c>
      <c r="W108" s="190" t="s">
        <v>103</v>
      </c>
      <c r="X108" s="151" t="s">
        <v>171</v>
      </c>
      <c r="Y108" s="173" t="s">
        <v>670</v>
      </c>
      <c r="Z108" s="151" t="s">
        <v>100</v>
      </c>
      <c r="AA108" s="151" t="s">
        <v>506</v>
      </c>
      <c r="AB108" s="203">
        <v>0.025</v>
      </c>
      <c r="AC108" s="173" t="s">
        <v>515</v>
      </c>
      <c r="AD108" s="151"/>
      <c r="AE108" s="206" t="s">
        <v>605</v>
      </c>
      <c r="AF108" s="207"/>
      <c r="AH108" s="2" t="s">
        <v>671</v>
      </c>
    </row>
    <row r="109" s="2" customFormat="1" ht="24" customHeight="1" spans="1:34">
      <c r="A109" s="173">
        <f t="shared" si="1"/>
        <v>100</v>
      </c>
      <c r="B109" s="151"/>
      <c r="C109" s="151"/>
      <c r="D109" s="151"/>
      <c r="E109" s="173">
        <v>3</v>
      </c>
      <c r="F109" s="151"/>
      <c r="G109" s="151"/>
      <c r="H109" s="151"/>
      <c r="I109" s="151"/>
      <c r="J109" s="151"/>
      <c r="K109" s="151"/>
      <c r="L109" s="181"/>
      <c r="M109" s="151" t="s">
        <v>672</v>
      </c>
      <c r="N109" s="151" t="s">
        <v>303</v>
      </c>
      <c r="O109" s="174" t="s">
        <v>171</v>
      </c>
      <c r="P109" s="151" t="s">
        <v>255</v>
      </c>
      <c r="Q109" s="173" t="s">
        <v>344</v>
      </c>
      <c r="R109" s="190"/>
      <c r="S109" s="111" t="s">
        <v>345</v>
      </c>
      <c r="T109" s="151" t="s">
        <v>100</v>
      </c>
      <c r="U109" s="111" t="s">
        <v>375</v>
      </c>
      <c r="V109" s="173" t="s">
        <v>104</v>
      </c>
      <c r="W109" s="190" t="s">
        <v>103</v>
      </c>
      <c r="X109" s="151" t="s">
        <v>171</v>
      </c>
      <c r="Y109" s="190" t="s">
        <v>673</v>
      </c>
      <c r="Z109" s="151" t="s">
        <v>100</v>
      </c>
      <c r="AA109" s="190" t="s">
        <v>674</v>
      </c>
      <c r="AB109" s="203">
        <v>0.025</v>
      </c>
      <c r="AC109" s="173" t="s">
        <v>515</v>
      </c>
      <c r="AD109" s="151"/>
      <c r="AE109" s="206" t="s">
        <v>534</v>
      </c>
      <c r="AF109" s="207"/>
      <c r="AH109" s="2" t="s">
        <v>675</v>
      </c>
    </row>
    <row r="110" s="2" customFormat="1" ht="24" customHeight="1" spans="1:34">
      <c r="A110" s="173">
        <f t="shared" si="1"/>
        <v>101</v>
      </c>
      <c r="B110" s="151"/>
      <c r="C110" s="151"/>
      <c r="D110" s="151"/>
      <c r="E110" s="173">
        <v>3</v>
      </c>
      <c r="F110" s="151"/>
      <c r="G110" s="151"/>
      <c r="H110" s="151"/>
      <c r="I110" s="151"/>
      <c r="J110" s="151"/>
      <c r="K110" s="151"/>
      <c r="L110" s="181"/>
      <c r="M110" s="151" t="s">
        <v>676</v>
      </c>
      <c r="N110" s="151" t="s">
        <v>677</v>
      </c>
      <c r="O110" s="174" t="s">
        <v>171</v>
      </c>
      <c r="P110" s="151" t="s">
        <v>255</v>
      </c>
      <c r="Q110" s="173" t="s">
        <v>344</v>
      </c>
      <c r="R110" s="190"/>
      <c r="S110" s="111" t="s">
        <v>345</v>
      </c>
      <c r="T110" s="151" t="s">
        <v>100</v>
      </c>
      <c r="U110" s="111" t="s">
        <v>375</v>
      </c>
      <c r="V110" s="173" t="s">
        <v>104</v>
      </c>
      <c r="W110" s="190" t="s">
        <v>103</v>
      </c>
      <c r="X110" s="151" t="s">
        <v>171</v>
      </c>
      <c r="Y110" s="190" t="s">
        <v>311</v>
      </c>
      <c r="Z110" s="151" t="s">
        <v>100</v>
      </c>
      <c r="AA110" s="190" t="s">
        <v>678</v>
      </c>
      <c r="AB110" s="203">
        <v>0.007</v>
      </c>
      <c r="AC110" s="151" t="s">
        <v>503</v>
      </c>
      <c r="AD110" s="151"/>
      <c r="AE110" s="206">
        <v>10</v>
      </c>
      <c r="AF110" s="207"/>
      <c r="AH110" s="2" t="s">
        <v>588</v>
      </c>
    </row>
    <row r="111" s="2" customFormat="1" ht="24" customHeight="1" spans="1:34">
      <c r="A111" s="173">
        <f t="shared" si="1"/>
        <v>102</v>
      </c>
      <c r="B111" s="151"/>
      <c r="C111" s="151"/>
      <c r="D111" s="151"/>
      <c r="E111" s="173">
        <v>3</v>
      </c>
      <c r="F111" s="151"/>
      <c r="G111" s="151"/>
      <c r="H111" s="151"/>
      <c r="I111" s="151"/>
      <c r="J111" s="151"/>
      <c r="K111" s="151"/>
      <c r="L111" s="181"/>
      <c r="M111" s="151" t="s">
        <v>679</v>
      </c>
      <c r="N111" s="151" t="s">
        <v>677</v>
      </c>
      <c r="O111" s="174" t="s">
        <v>171</v>
      </c>
      <c r="P111" s="151" t="s">
        <v>255</v>
      </c>
      <c r="Q111" s="173" t="s">
        <v>344</v>
      </c>
      <c r="R111" s="190"/>
      <c r="S111" s="111" t="s">
        <v>345</v>
      </c>
      <c r="T111" s="151" t="s">
        <v>100</v>
      </c>
      <c r="U111" s="111" t="s">
        <v>375</v>
      </c>
      <c r="V111" s="173" t="s">
        <v>104</v>
      </c>
      <c r="W111" s="190" t="s">
        <v>103</v>
      </c>
      <c r="X111" s="151" t="s">
        <v>171</v>
      </c>
      <c r="Y111" s="190" t="s">
        <v>680</v>
      </c>
      <c r="Z111" s="151" t="s">
        <v>100</v>
      </c>
      <c r="AA111" s="190" t="s">
        <v>681</v>
      </c>
      <c r="AB111" s="203">
        <v>0.007</v>
      </c>
      <c r="AC111" s="151" t="s">
        <v>503</v>
      </c>
      <c r="AD111" s="151"/>
      <c r="AE111" s="206">
        <v>2</v>
      </c>
      <c r="AF111" s="207"/>
      <c r="AH111" s="2" t="s">
        <v>682</v>
      </c>
    </row>
    <row r="112" s="2" customFormat="1" ht="24" customHeight="1" spans="1:34">
      <c r="A112" s="173">
        <f t="shared" si="1"/>
        <v>103</v>
      </c>
      <c r="B112" s="151"/>
      <c r="C112" s="151"/>
      <c r="D112" s="151"/>
      <c r="E112" s="173">
        <v>3</v>
      </c>
      <c r="F112" s="151"/>
      <c r="G112" s="151"/>
      <c r="H112" s="151"/>
      <c r="I112" s="151"/>
      <c r="J112" s="151"/>
      <c r="K112" s="151"/>
      <c r="L112" s="181" t="s">
        <v>683</v>
      </c>
      <c r="M112" s="151" t="s">
        <v>684</v>
      </c>
      <c r="N112" s="151" t="s">
        <v>685</v>
      </c>
      <c r="O112" s="174" t="s">
        <v>171</v>
      </c>
      <c r="P112" s="151" t="s">
        <v>255</v>
      </c>
      <c r="Q112" s="173" t="s">
        <v>344</v>
      </c>
      <c r="R112" s="190"/>
      <c r="S112" s="111" t="s">
        <v>345</v>
      </c>
      <c r="T112" s="151" t="s">
        <v>684</v>
      </c>
      <c r="U112" s="111" t="s">
        <v>375</v>
      </c>
      <c r="V112" s="173" t="s">
        <v>104</v>
      </c>
      <c r="W112" s="190" t="s">
        <v>103</v>
      </c>
      <c r="X112" s="151" t="s">
        <v>496</v>
      </c>
      <c r="Y112" s="173" t="s">
        <v>616</v>
      </c>
      <c r="Z112" s="173" t="s">
        <v>100</v>
      </c>
      <c r="AA112" s="190" t="s">
        <v>686</v>
      </c>
      <c r="AB112" s="203">
        <v>0.0005</v>
      </c>
      <c r="AC112" s="151" t="s">
        <v>100</v>
      </c>
      <c r="AD112" s="151"/>
      <c r="AE112" s="206">
        <v>2</v>
      </c>
      <c r="AF112" s="207"/>
      <c r="AH112" s="2" t="s">
        <v>682</v>
      </c>
    </row>
    <row r="113" s="2" customFormat="1" ht="24" customHeight="1" spans="1:34">
      <c r="A113" s="173">
        <f t="shared" si="1"/>
        <v>104</v>
      </c>
      <c r="B113" s="151"/>
      <c r="C113" s="151"/>
      <c r="D113" s="151"/>
      <c r="E113" s="173">
        <v>3</v>
      </c>
      <c r="F113" s="151"/>
      <c r="G113" s="151"/>
      <c r="H113" s="151"/>
      <c r="I113" s="151"/>
      <c r="J113" s="151"/>
      <c r="K113" s="151"/>
      <c r="L113" s="181"/>
      <c r="M113" s="151" t="s">
        <v>687</v>
      </c>
      <c r="N113" s="151" t="s">
        <v>688</v>
      </c>
      <c r="O113" s="174" t="s">
        <v>171</v>
      </c>
      <c r="P113" s="151" t="s">
        <v>255</v>
      </c>
      <c r="Q113" s="173" t="s">
        <v>344</v>
      </c>
      <c r="R113" s="190"/>
      <c r="S113" s="111" t="s">
        <v>345</v>
      </c>
      <c r="T113" s="151" t="s">
        <v>100</v>
      </c>
      <c r="U113" s="111" t="s">
        <v>375</v>
      </c>
      <c r="V113" s="173" t="s">
        <v>104</v>
      </c>
      <c r="W113" s="190" t="s">
        <v>103</v>
      </c>
      <c r="X113" s="151" t="s">
        <v>171</v>
      </c>
      <c r="Y113" s="190" t="s">
        <v>307</v>
      </c>
      <c r="Z113" s="190" t="s">
        <v>100</v>
      </c>
      <c r="AA113" s="190" t="s">
        <v>689</v>
      </c>
      <c r="AB113" s="203">
        <v>0.021</v>
      </c>
      <c r="AC113" s="107" t="s">
        <v>515</v>
      </c>
      <c r="AD113" s="151"/>
      <c r="AE113" s="206">
        <v>1</v>
      </c>
      <c r="AF113" s="207"/>
      <c r="AH113" s="2" t="s">
        <v>690</v>
      </c>
    </row>
    <row r="114" ht="24" customHeight="1" spans="1:34">
      <c r="A114" s="173">
        <f t="shared" si="1"/>
        <v>105</v>
      </c>
      <c r="B114" s="173"/>
      <c r="C114" s="173"/>
      <c r="D114" s="173"/>
      <c r="E114" s="173">
        <v>3</v>
      </c>
      <c r="F114" s="173"/>
      <c r="G114" s="173"/>
      <c r="H114" s="173"/>
      <c r="I114" s="173"/>
      <c r="J114" s="173"/>
      <c r="K114" s="173"/>
      <c r="L114" s="181"/>
      <c r="M114" s="183" t="s">
        <v>691</v>
      </c>
      <c r="N114" s="151" t="s">
        <v>692</v>
      </c>
      <c r="O114" s="173" t="s">
        <v>171</v>
      </c>
      <c r="P114" s="151" t="s">
        <v>255</v>
      </c>
      <c r="Q114" s="173" t="s">
        <v>344</v>
      </c>
      <c r="R114" s="190"/>
      <c r="S114" s="111" t="s">
        <v>345</v>
      </c>
      <c r="T114" s="183" t="s">
        <v>100</v>
      </c>
      <c r="U114" s="111" t="s">
        <v>375</v>
      </c>
      <c r="V114" s="173" t="s">
        <v>104</v>
      </c>
      <c r="W114" s="190" t="s">
        <v>103</v>
      </c>
      <c r="X114" s="151" t="s">
        <v>171</v>
      </c>
      <c r="Y114" s="173" t="s">
        <v>693</v>
      </c>
      <c r="Z114" s="173" t="s">
        <v>100</v>
      </c>
      <c r="AA114" s="173" t="s">
        <v>100</v>
      </c>
      <c r="AB114" s="213">
        <v>0.001</v>
      </c>
      <c r="AC114" s="107" t="s">
        <v>515</v>
      </c>
      <c r="AD114" s="107"/>
      <c r="AE114" s="206">
        <v>3</v>
      </c>
      <c r="AF114" s="207"/>
      <c r="AG114" s="2"/>
      <c r="AH114" s="2" t="s">
        <v>694</v>
      </c>
    </row>
    <row r="115" ht="24" customHeight="1" spans="1:34">
      <c r="A115" s="173">
        <f t="shared" si="1"/>
        <v>106</v>
      </c>
      <c r="B115" s="173"/>
      <c r="C115" s="173"/>
      <c r="D115" s="173"/>
      <c r="E115" s="173">
        <v>3</v>
      </c>
      <c r="F115" s="173"/>
      <c r="G115" s="173"/>
      <c r="H115" s="173"/>
      <c r="I115" s="173"/>
      <c r="J115" s="173"/>
      <c r="K115" s="173"/>
      <c r="L115" s="181"/>
      <c r="M115" s="183" t="s">
        <v>695</v>
      </c>
      <c r="N115" s="151" t="s">
        <v>696</v>
      </c>
      <c r="O115" s="173" t="s">
        <v>171</v>
      </c>
      <c r="P115" s="151" t="s">
        <v>255</v>
      </c>
      <c r="Q115" s="173" t="s">
        <v>344</v>
      </c>
      <c r="R115" s="190"/>
      <c r="S115" s="111" t="s">
        <v>345</v>
      </c>
      <c r="T115" s="183" t="s">
        <v>100</v>
      </c>
      <c r="U115" s="111" t="s">
        <v>375</v>
      </c>
      <c r="V115" s="173" t="s">
        <v>104</v>
      </c>
      <c r="W115" s="190" t="s">
        <v>103</v>
      </c>
      <c r="X115" s="151" t="s">
        <v>171</v>
      </c>
      <c r="Y115" s="173" t="s">
        <v>693</v>
      </c>
      <c r="Z115" s="173" t="s">
        <v>100</v>
      </c>
      <c r="AA115" s="173" t="s">
        <v>100</v>
      </c>
      <c r="AB115" s="213">
        <v>0.001</v>
      </c>
      <c r="AC115" s="107" t="s">
        <v>515</v>
      </c>
      <c r="AD115" s="107"/>
      <c r="AE115" s="206">
        <v>3</v>
      </c>
      <c r="AF115" s="207"/>
      <c r="AG115" s="2"/>
      <c r="AH115" s="2" t="s">
        <v>697</v>
      </c>
    </row>
    <row r="116" ht="24" customHeight="1" spans="1:33">
      <c r="A116" s="173">
        <f t="shared" si="1"/>
        <v>107</v>
      </c>
      <c r="B116" s="173"/>
      <c r="C116" s="173"/>
      <c r="D116" s="173"/>
      <c r="E116" s="173">
        <v>3</v>
      </c>
      <c r="F116" s="173"/>
      <c r="G116" s="173"/>
      <c r="H116" s="173"/>
      <c r="I116" s="173"/>
      <c r="J116" s="173"/>
      <c r="K116" s="173"/>
      <c r="L116" s="181"/>
      <c r="M116" s="183" t="s">
        <v>698</v>
      </c>
      <c r="N116" s="151" t="s">
        <v>699</v>
      </c>
      <c r="O116" s="174" t="s">
        <v>171</v>
      </c>
      <c r="P116" s="151" t="s">
        <v>255</v>
      </c>
      <c r="Q116" s="173" t="s">
        <v>344</v>
      </c>
      <c r="R116" s="190"/>
      <c r="S116" s="111" t="s">
        <v>345</v>
      </c>
      <c r="T116" s="151" t="s">
        <v>100</v>
      </c>
      <c r="U116" s="111" t="s">
        <v>375</v>
      </c>
      <c r="V116" s="173" t="s">
        <v>104</v>
      </c>
      <c r="W116" s="190" t="s">
        <v>103</v>
      </c>
      <c r="X116" s="151" t="s">
        <v>171</v>
      </c>
      <c r="Y116" s="190" t="s">
        <v>294</v>
      </c>
      <c r="Z116" s="151" t="s">
        <v>100</v>
      </c>
      <c r="AA116" s="190" t="s">
        <v>674</v>
      </c>
      <c r="AB116" s="203">
        <v>0.025</v>
      </c>
      <c r="AC116" s="107" t="s">
        <v>515</v>
      </c>
      <c r="AD116" s="151"/>
      <c r="AE116" s="206">
        <v>3</v>
      </c>
      <c r="AF116" s="207"/>
      <c r="AG116" s="2"/>
    </row>
    <row r="117" s="2" customFormat="1" ht="24" customHeight="1" spans="1:32">
      <c r="A117" s="173">
        <f t="shared" si="1"/>
        <v>108</v>
      </c>
      <c r="B117" s="173"/>
      <c r="C117" s="173"/>
      <c r="D117" s="173"/>
      <c r="E117" s="173">
        <v>3</v>
      </c>
      <c r="F117" s="173"/>
      <c r="G117" s="173"/>
      <c r="H117" s="173"/>
      <c r="I117" s="173"/>
      <c r="J117" s="173"/>
      <c r="K117" s="173"/>
      <c r="L117" s="181"/>
      <c r="M117" s="173" t="s">
        <v>700</v>
      </c>
      <c r="N117" s="151" t="s">
        <v>701</v>
      </c>
      <c r="O117" s="173" t="s">
        <v>171</v>
      </c>
      <c r="P117" s="151" t="s">
        <v>255</v>
      </c>
      <c r="Q117" s="173" t="s">
        <v>344</v>
      </c>
      <c r="R117" s="190"/>
      <c r="S117" s="111" t="s">
        <v>345</v>
      </c>
      <c r="T117" s="173" t="s">
        <v>100</v>
      </c>
      <c r="U117" s="111" t="s">
        <v>375</v>
      </c>
      <c r="V117" s="173" t="s">
        <v>104</v>
      </c>
      <c r="W117" s="190" t="s">
        <v>103</v>
      </c>
      <c r="X117" s="151" t="s">
        <v>171</v>
      </c>
      <c r="Y117" s="173" t="s">
        <v>702</v>
      </c>
      <c r="Z117" s="173" t="s">
        <v>100</v>
      </c>
      <c r="AA117" s="173" t="s">
        <v>100</v>
      </c>
      <c r="AB117" s="211">
        <v>0.01</v>
      </c>
      <c r="AC117" s="107" t="s">
        <v>515</v>
      </c>
      <c r="AD117" s="107"/>
      <c r="AE117" s="206">
        <v>6</v>
      </c>
      <c r="AF117" s="207"/>
    </row>
    <row r="118" s="2" customFormat="1" ht="24" customHeight="1" spans="1:32">
      <c r="A118" s="173">
        <f t="shared" si="1"/>
        <v>109</v>
      </c>
      <c r="B118" s="173"/>
      <c r="C118" s="173"/>
      <c r="D118" s="173">
        <v>2</v>
      </c>
      <c r="E118" s="173"/>
      <c r="F118" s="173"/>
      <c r="G118" s="173"/>
      <c r="H118" s="173"/>
      <c r="I118" s="173"/>
      <c r="J118" s="173"/>
      <c r="K118" s="173"/>
      <c r="L118" s="181"/>
      <c r="M118" s="151" t="s">
        <v>703</v>
      </c>
      <c r="N118" s="151" t="s">
        <v>704</v>
      </c>
      <c r="O118" s="151" t="s">
        <v>359</v>
      </c>
      <c r="P118" s="151" t="s">
        <v>101</v>
      </c>
      <c r="Q118" s="173" t="s">
        <v>344</v>
      </c>
      <c r="R118" s="190"/>
      <c r="S118" s="111" t="s">
        <v>345</v>
      </c>
      <c r="T118" s="151" t="s">
        <v>703</v>
      </c>
      <c r="U118" s="111" t="s">
        <v>101</v>
      </c>
      <c r="V118" s="173" t="s">
        <v>103</v>
      </c>
      <c r="W118" s="190" t="s">
        <v>104</v>
      </c>
      <c r="X118" s="151" t="s">
        <v>397</v>
      </c>
      <c r="Y118" s="173" t="s">
        <v>705</v>
      </c>
      <c r="Z118" s="180" t="s">
        <v>361</v>
      </c>
      <c r="AA118" s="173" t="s">
        <v>706</v>
      </c>
      <c r="AB118" s="211">
        <v>0.083</v>
      </c>
      <c r="AC118" s="173" t="s">
        <v>503</v>
      </c>
      <c r="AD118" s="173"/>
      <c r="AE118" s="206" t="s">
        <v>534</v>
      </c>
      <c r="AF118" s="207"/>
    </row>
    <row r="119" s="2" customFormat="1" ht="24" customHeight="1" spans="1:32">
      <c r="A119" s="173">
        <f t="shared" si="1"/>
        <v>110</v>
      </c>
      <c r="B119" s="173"/>
      <c r="C119" s="173"/>
      <c r="D119" s="173">
        <v>2</v>
      </c>
      <c r="E119" s="173"/>
      <c r="F119" s="173"/>
      <c r="G119" s="173"/>
      <c r="H119" s="173"/>
      <c r="I119" s="173"/>
      <c r="J119" s="173"/>
      <c r="K119" s="173"/>
      <c r="L119" s="181" t="s">
        <v>707</v>
      </c>
      <c r="M119" s="151" t="s">
        <v>708</v>
      </c>
      <c r="N119" s="151" t="s">
        <v>709</v>
      </c>
      <c r="O119" s="151" t="s">
        <v>496</v>
      </c>
      <c r="P119" s="151" t="s">
        <v>101</v>
      </c>
      <c r="Q119" s="173" t="s">
        <v>344</v>
      </c>
      <c r="R119" s="190"/>
      <c r="S119" s="111" t="s">
        <v>345</v>
      </c>
      <c r="T119" s="173" t="s">
        <v>710</v>
      </c>
      <c r="U119" s="111" t="s">
        <v>101</v>
      </c>
      <c r="V119" s="173" t="s">
        <v>103</v>
      </c>
      <c r="W119" s="190" t="s">
        <v>104</v>
      </c>
      <c r="X119" s="151" t="s">
        <v>496</v>
      </c>
      <c r="Y119" s="173" t="s">
        <v>100</v>
      </c>
      <c r="Z119" s="173" t="s">
        <v>100</v>
      </c>
      <c r="AA119" s="173" t="s">
        <v>711</v>
      </c>
      <c r="AB119" s="211">
        <v>0.001</v>
      </c>
      <c r="AC119" s="107" t="s">
        <v>100</v>
      </c>
      <c r="AD119" s="173"/>
      <c r="AE119" s="206" t="s">
        <v>534</v>
      </c>
      <c r="AF119" s="207"/>
    </row>
    <row r="120" s="2" customFormat="1" ht="24" customHeight="1" spans="1:32">
      <c r="A120" s="173">
        <f t="shared" si="1"/>
        <v>111</v>
      </c>
      <c r="B120" s="173"/>
      <c r="C120" s="173"/>
      <c r="D120" s="173">
        <v>2</v>
      </c>
      <c r="E120" s="173"/>
      <c r="F120" s="173"/>
      <c r="G120" s="173"/>
      <c r="H120" s="173"/>
      <c r="I120" s="173"/>
      <c r="J120" s="173"/>
      <c r="K120" s="173"/>
      <c r="L120" s="181"/>
      <c r="M120" s="220" t="s">
        <v>712</v>
      </c>
      <c r="N120" s="151" t="s">
        <v>713</v>
      </c>
      <c r="O120" s="173" t="s">
        <v>265</v>
      </c>
      <c r="P120" s="151" t="s">
        <v>100</v>
      </c>
      <c r="Q120" s="173" t="s">
        <v>344</v>
      </c>
      <c r="R120" s="190"/>
      <c r="S120" s="111" t="s">
        <v>345</v>
      </c>
      <c r="T120" s="220" t="s">
        <v>712</v>
      </c>
      <c r="U120" s="107" t="s">
        <v>101</v>
      </c>
      <c r="V120" s="173" t="s">
        <v>103</v>
      </c>
      <c r="W120" s="190" t="s">
        <v>104</v>
      </c>
      <c r="X120" s="151" t="s">
        <v>346</v>
      </c>
      <c r="Y120" s="173" t="s">
        <v>106</v>
      </c>
      <c r="Z120" s="173" t="s">
        <v>100</v>
      </c>
      <c r="AA120" s="151" t="s">
        <v>714</v>
      </c>
      <c r="AB120" s="211">
        <v>5.2956</v>
      </c>
      <c r="AC120" s="190" t="s">
        <v>100</v>
      </c>
      <c r="AD120" s="190"/>
      <c r="AE120" s="206" t="s">
        <v>430</v>
      </c>
      <c r="AF120" s="207"/>
    </row>
    <row r="121" s="2" customFormat="1" ht="24" customHeight="1" spans="1:32">
      <c r="A121" s="173">
        <f t="shared" si="1"/>
        <v>112</v>
      </c>
      <c r="B121" s="151"/>
      <c r="C121" s="151"/>
      <c r="D121" s="151"/>
      <c r="E121" s="151">
        <v>3</v>
      </c>
      <c r="F121" s="151"/>
      <c r="G121" s="151"/>
      <c r="H121" s="151"/>
      <c r="I121" s="151"/>
      <c r="J121" s="151"/>
      <c r="K121" s="173"/>
      <c r="L121" s="179"/>
      <c r="M121" s="220" t="s">
        <v>715</v>
      </c>
      <c r="N121" s="220" t="s">
        <v>716</v>
      </c>
      <c r="O121" s="180" t="s">
        <v>351</v>
      </c>
      <c r="P121" s="151" t="s">
        <v>100</v>
      </c>
      <c r="Q121" s="173" t="s">
        <v>344</v>
      </c>
      <c r="R121" s="190"/>
      <c r="S121" s="107" t="s">
        <v>345</v>
      </c>
      <c r="T121" s="220" t="s">
        <v>715</v>
      </c>
      <c r="U121" s="107" t="s">
        <v>101</v>
      </c>
      <c r="V121" s="173" t="s">
        <v>103</v>
      </c>
      <c r="W121" s="190" t="s">
        <v>104</v>
      </c>
      <c r="X121" s="151" t="s">
        <v>352</v>
      </c>
      <c r="Y121" s="190" t="s">
        <v>106</v>
      </c>
      <c r="Z121" s="190" t="s">
        <v>100</v>
      </c>
      <c r="AA121" s="151" t="s">
        <v>714</v>
      </c>
      <c r="AB121" s="203">
        <v>5.25</v>
      </c>
      <c r="AC121" s="200" t="s">
        <v>133</v>
      </c>
      <c r="AD121" s="200"/>
      <c r="AE121" s="206">
        <v>1</v>
      </c>
      <c r="AF121" s="207"/>
    </row>
    <row r="122" s="2" customFormat="1" ht="24" customHeight="1" spans="1:32">
      <c r="A122" s="173">
        <f t="shared" si="1"/>
        <v>113</v>
      </c>
      <c r="B122" s="151"/>
      <c r="C122" s="151"/>
      <c r="D122" s="151"/>
      <c r="E122" s="151"/>
      <c r="F122" s="151">
        <v>4</v>
      </c>
      <c r="G122" s="151"/>
      <c r="H122" s="151"/>
      <c r="I122" s="151"/>
      <c r="J122" s="151"/>
      <c r="K122" s="173"/>
      <c r="L122" s="176"/>
      <c r="M122" s="180" t="s">
        <v>717</v>
      </c>
      <c r="N122" s="151" t="s">
        <v>718</v>
      </c>
      <c r="O122" s="180" t="s">
        <v>351</v>
      </c>
      <c r="P122" s="151" t="s">
        <v>101</v>
      </c>
      <c r="Q122" s="173" t="s">
        <v>344</v>
      </c>
      <c r="R122" s="190"/>
      <c r="S122" s="111" t="s">
        <v>345</v>
      </c>
      <c r="T122" s="180" t="s">
        <v>719</v>
      </c>
      <c r="U122" s="111" t="s">
        <v>375</v>
      </c>
      <c r="V122" s="173" t="s">
        <v>104</v>
      </c>
      <c r="W122" s="190" t="s">
        <v>103</v>
      </c>
      <c r="X122" s="151" t="s">
        <v>352</v>
      </c>
      <c r="Y122" s="190" t="s">
        <v>106</v>
      </c>
      <c r="Z122" s="190" t="s">
        <v>100</v>
      </c>
      <c r="AA122" s="173" t="s">
        <v>720</v>
      </c>
      <c r="AB122" s="203">
        <v>0.4797</v>
      </c>
      <c r="AC122" s="107" t="s">
        <v>100</v>
      </c>
      <c r="AD122" s="200"/>
      <c r="AE122" s="206" t="s">
        <v>430</v>
      </c>
      <c r="AF122" s="207"/>
    </row>
    <row r="123" s="2" customFormat="1" ht="24" customHeight="1" spans="1:32">
      <c r="A123" s="173">
        <f t="shared" si="1"/>
        <v>114</v>
      </c>
      <c r="B123" s="173"/>
      <c r="C123" s="173"/>
      <c r="D123" s="173"/>
      <c r="E123" s="173"/>
      <c r="F123" s="173"/>
      <c r="G123" s="173">
        <v>5</v>
      </c>
      <c r="H123" s="173"/>
      <c r="I123" s="173"/>
      <c r="J123" s="173"/>
      <c r="K123" s="173"/>
      <c r="L123" s="175"/>
      <c r="M123" s="174" t="s">
        <v>721</v>
      </c>
      <c r="N123" s="151" t="s">
        <v>722</v>
      </c>
      <c r="O123" s="174" t="s">
        <v>171</v>
      </c>
      <c r="P123" s="151" t="s">
        <v>255</v>
      </c>
      <c r="Q123" s="173" t="s">
        <v>344</v>
      </c>
      <c r="R123" s="190"/>
      <c r="S123" s="111" t="s">
        <v>345</v>
      </c>
      <c r="T123" s="174" t="s">
        <v>100</v>
      </c>
      <c r="U123" s="111" t="s">
        <v>375</v>
      </c>
      <c r="V123" s="173" t="s">
        <v>104</v>
      </c>
      <c r="W123" s="190" t="s">
        <v>103</v>
      </c>
      <c r="X123" s="151" t="s">
        <v>171</v>
      </c>
      <c r="Y123" s="173" t="s">
        <v>723</v>
      </c>
      <c r="Z123" s="173" t="s">
        <v>100</v>
      </c>
      <c r="AA123" s="173" t="s">
        <v>724</v>
      </c>
      <c r="AB123" s="211">
        <v>0.001</v>
      </c>
      <c r="AC123" s="200" t="s">
        <v>100</v>
      </c>
      <c r="AD123" s="200"/>
      <c r="AE123" s="206" t="s">
        <v>534</v>
      </c>
      <c r="AF123" s="207"/>
    </row>
    <row r="124" ht="24" customHeight="1" spans="1:33">
      <c r="A124" s="173">
        <f t="shared" si="1"/>
        <v>115</v>
      </c>
      <c r="B124" s="173"/>
      <c r="C124" s="173"/>
      <c r="D124" s="173"/>
      <c r="E124" s="173"/>
      <c r="F124" s="173"/>
      <c r="G124" s="173">
        <v>5</v>
      </c>
      <c r="H124" s="173"/>
      <c r="I124" s="173"/>
      <c r="J124" s="173"/>
      <c r="K124" s="173"/>
      <c r="L124" s="176" t="s">
        <v>467</v>
      </c>
      <c r="M124" s="174" t="s">
        <v>725</v>
      </c>
      <c r="N124" s="151" t="s">
        <v>726</v>
      </c>
      <c r="O124" s="174" t="s">
        <v>171</v>
      </c>
      <c r="P124" s="151" t="s">
        <v>255</v>
      </c>
      <c r="Q124" s="173" t="s">
        <v>344</v>
      </c>
      <c r="R124" s="190"/>
      <c r="S124" s="111" t="s">
        <v>345</v>
      </c>
      <c r="T124" s="174" t="s">
        <v>100</v>
      </c>
      <c r="U124" s="111" t="s">
        <v>375</v>
      </c>
      <c r="V124" s="173" t="s">
        <v>104</v>
      </c>
      <c r="W124" s="190" t="s">
        <v>103</v>
      </c>
      <c r="X124" s="151" t="s">
        <v>171</v>
      </c>
      <c r="Y124" s="173" t="s">
        <v>100</v>
      </c>
      <c r="Z124" s="173" t="s">
        <v>100</v>
      </c>
      <c r="AA124" s="173" t="s">
        <v>727</v>
      </c>
      <c r="AB124" s="211">
        <v>0.001</v>
      </c>
      <c r="AC124" s="200" t="s">
        <v>100</v>
      </c>
      <c r="AD124" s="200"/>
      <c r="AE124" s="206" t="s">
        <v>430</v>
      </c>
      <c r="AF124" s="207"/>
      <c r="AG124" s="2"/>
    </row>
    <row r="125" ht="24" customHeight="1" spans="1:33">
      <c r="A125" s="173">
        <f t="shared" si="1"/>
        <v>116</v>
      </c>
      <c r="B125" s="173"/>
      <c r="C125" s="173"/>
      <c r="D125" s="173"/>
      <c r="E125" s="173"/>
      <c r="F125" s="173"/>
      <c r="G125" s="173">
        <v>5</v>
      </c>
      <c r="H125" s="173"/>
      <c r="I125" s="173"/>
      <c r="J125" s="173"/>
      <c r="K125" s="173"/>
      <c r="L125" s="175"/>
      <c r="M125" s="174" t="s">
        <v>728</v>
      </c>
      <c r="N125" s="151" t="s">
        <v>729</v>
      </c>
      <c r="O125" s="174" t="s">
        <v>188</v>
      </c>
      <c r="P125" s="151" t="s">
        <v>100</v>
      </c>
      <c r="Q125" s="173" t="s">
        <v>344</v>
      </c>
      <c r="R125" s="190"/>
      <c r="S125" s="111" t="s">
        <v>345</v>
      </c>
      <c r="T125" s="174" t="s">
        <v>730</v>
      </c>
      <c r="U125" s="111" t="s">
        <v>101</v>
      </c>
      <c r="V125" s="173" t="s">
        <v>104</v>
      </c>
      <c r="W125" s="190" t="s">
        <v>103</v>
      </c>
      <c r="X125" s="151" t="s">
        <v>365</v>
      </c>
      <c r="Y125" s="173" t="s">
        <v>731</v>
      </c>
      <c r="Z125" s="173" t="s">
        <v>367</v>
      </c>
      <c r="AA125" s="173" t="s">
        <v>720</v>
      </c>
      <c r="AB125" s="211">
        <v>0.419</v>
      </c>
      <c r="AC125" s="107" t="s">
        <v>100</v>
      </c>
      <c r="AD125" s="107"/>
      <c r="AE125" s="206" t="s">
        <v>430</v>
      </c>
      <c r="AF125" s="207"/>
      <c r="AG125" s="2"/>
    </row>
    <row r="126" ht="24" customHeight="1" spans="1:33">
      <c r="A126" s="173">
        <f t="shared" si="1"/>
        <v>117</v>
      </c>
      <c r="B126" s="173"/>
      <c r="C126" s="173"/>
      <c r="D126" s="173"/>
      <c r="E126" s="173"/>
      <c r="F126" s="173">
        <v>4</v>
      </c>
      <c r="G126" s="173"/>
      <c r="H126" s="173"/>
      <c r="I126" s="173"/>
      <c r="J126" s="173"/>
      <c r="K126" s="173"/>
      <c r="L126" s="181"/>
      <c r="M126" s="174" t="s">
        <v>732</v>
      </c>
      <c r="N126" s="151" t="s">
        <v>733</v>
      </c>
      <c r="O126" s="174" t="s">
        <v>351</v>
      </c>
      <c r="P126" s="151" t="s">
        <v>101</v>
      </c>
      <c r="Q126" s="173" t="s">
        <v>344</v>
      </c>
      <c r="R126" s="190"/>
      <c r="S126" s="111" t="s">
        <v>345</v>
      </c>
      <c r="T126" s="174" t="s">
        <v>734</v>
      </c>
      <c r="U126" s="111" t="s">
        <v>375</v>
      </c>
      <c r="V126" s="173" t="s">
        <v>104</v>
      </c>
      <c r="W126" s="190" t="s">
        <v>103</v>
      </c>
      <c r="X126" s="151" t="s">
        <v>352</v>
      </c>
      <c r="Y126" s="173" t="s">
        <v>106</v>
      </c>
      <c r="Z126" s="190" t="s">
        <v>100</v>
      </c>
      <c r="AA126" s="173" t="s">
        <v>720</v>
      </c>
      <c r="AB126" s="203">
        <v>0.4797</v>
      </c>
      <c r="AC126" s="107" t="s">
        <v>100</v>
      </c>
      <c r="AD126" s="200"/>
      <c r="AE126" s="206" t="s">
        <v>430</v>
      </c>
      <c r="AF126" s="207"/>
      <c r="AG126" s="2"/>
    </row>
    <row r="127" s="2" customFormat="1" ht="24" customHeight="1" spans="1:32">
      <c r="A127" s="173">
        <f t="shared" si="1"/>
        <v>118</v>
      </c>
      <c r="B127" s="173"/>
      <c r="C127" s="173"/>
      <c r="D127" s="173"/>
      <c r="E127" s="173"/>
      <c r="F127" s="173"/>
      <c r="G127" s="173">
        <v>5</v>
      </c>
      <c r="H127" s="173"/>
      <c r="I127" s="173"/>
      <c r="J127" s="173"/>
      <c r="K127" s="173"/>
      <c r="L127" s="181"/>
      <c r="M127" s="174" t="s">
        <v>721</v>
      </c>
      <c r="N127" s="151" t="s">
        <v>722</v>
      </c>
      <c r="O127" s="173" t="s">
        <v>171</v>
      </c>
      <c r="P127" s="151" t="s">
        <v>255</v>
      </c>
      <c r="Q127" s="173" t="s">
        <v>344</v>
      </c>
      <c r="R127" s="190"/>
      <c r="S127" s="111" t="s">
        <v>345</v>
      </c>
      <c r="T127" s="174" t="s">
        <v>100</v>
      </c>
      <c r="U127" s="111" t="s">
        <v>375</v>
      </c>
      <c r="V127" s="173" t="s">
        <v>104</v>
      </c>
      <c r="W127" s="190" t="s">
        <v>103</v>
      </c>
      <c r="X127" s="151" t="s">
        <v>171</v>
      </c>
      <c r="Y127" s="173" t="s">
        <v>723</v>
      </c>
      <c r="Z127" s="173" t="s">
        <v>100</v>
      </c>
      <c r="AA127" s="173" t="s">
        <v>724</v>
      </c>
      <c r="AB127" s="211">
        <v>0.001</v>
      </c>
      <c r="AC127" s="200" t="s">
        <v>100</v>
      </c>
      <c r="AD127" s="200"/>
      <c r="AE127" s="206" t="s">
        <v>534</v>
      </c>
      <c r="AF127" s="207"/>
    </row>
    <row r="128" s="2" customFormat="1" ht="24" customHeight="1" spans="1:32">
      <c r="A128" s="173">
        <f t="shared" si="1"/>
        <v>119</v>
      </c>
      <c r="B128" s="173"/>
      <c r="C128" s="173"/>
      <c r="D128" s="173"/>
      <c r="E128" s="173"/>
      <c r="F128" s="173"/>
      <c r="G128" s="173">
        <v>5</v>
      </c>
      <c r="H128" s="173"/>
      <c r="I128" s="173"/>
      <c r="J128" s="173"/>
      <c r="K128" s="173"/>
      <c r="L128" s="176" t="s">
        <v>467</v>
      </c>
      <c r="M128" s="151" t="s">
        <v>725</v>
      </c>
      <c r="N128" s="151" t="s">
        <v>726</v>
      </c>
      <c r="O128" s="173" t="s">
        <v>171</v>
      </c>
      <c r="P128" s="151" t="s">
        <v>255</v>
      </c>
      <c r="Q128" s="173" t="s">
        <v>344</v>
      </c>
      <c r="R128" s="190"/>
      <c r="S128" s="111" t="s">
        <v>345</v>
      </c>
      <c r="T128" s="151" t="s">
        <v>100</v>
      </c>
      <c r="U128" s="111" t="s">
        <v>375</v>
      </c>
      <c r="V128" s="173" t="s">
        <v>104</v>
      </c>
      <c r="W128" s="190" t="s">
        <v>103</v>
      </c>
      <c r="X128" s="151" t="s">
        <v>171</v>
      </c>
      <c r="Y128" s="173" t="s">
        <v>100</v>
      </c>
      <c r="Z128" s="173" t="s">
        <v>100</v>
      </c>
      <c r="AA128" s="173" t="s">
        <v>727</v>
      </c>
      <c r="AB128" s="211">
        <v>0.001</v>
      </c>
      <c r="AC128" s="200" t="s">
        <v>100</v>
      </c>
      <c r="AD128" s="200"/>
      <c r="AE128" s="206" t="s">
        <v>430</v>
      </c>
      <c r="AF128" s="207"/>
    </row>
    <row r="129" s="2" customFormat="1" ht="24" customHeight="1" spans="1:32">
      <c r="A129" s="173">
        <f t="shared" si="1"/>
        <v>120</v>
      </c>
      <c r="B129" s="173"/>
      <c r="C129" s="173"/>
      <c r="D129" s="173"/>
      <c r="E129" s="173"/>
      <c r="F129" s="173"/>
      <c r="G129" s="173">
        <v>5</v>
      </c>
      <c r="H129" s="173"/>
      <c r="I129" s="173"/>
      <c r="J129" s="173"/>
      <c r="K129" s="173"/>
      <c r="L129" s="176"/>
      <c r="M129" s="174" t="s">
        <v>735</v>
      </c>
      <c r="N129" s="151" t="s">
        <v>736</v>
      </c>
      <c r="O129" s="151" t="s">
        <v>188</v>
      </c>
      <c r="P129" s="151" t="s">
        <v>101</v>
      </c>
      <c r="Q129" s="173" t="s">
        <v>344</v>
      </c>
      <c r="R129" s="190"/>
      <c r="S129" s="111" t="s">
        <v>345</v>
      </c>
      <c r="T129" s="151" t="s">
        <v>737</v>
      </c>
      <c r="U129" s="111" t="s">
        <v>101</v>
      </c>
      <c r="V129" s="173" t="s">
        <v>104</v>
      </c>
      <c r="W129" s="190" t="s">
        <v>103</v>
      </c>
      <c r="X129" s="151" t="s">
        <v>365</v>
      </c>
      <c r="Y129" s="173" t="s">
        <v>731</v>
      </c>
      <c r="Z129" s="173" t="s">
        <v>367</v>
      </c>
      <c r="AA129" s="173" t="s">
        <v>720</v>
      </c>
      <c r="AB129" s="211">
        <v>0.419</v>
      </c>
      <c r="AC129" s="107" t="s">
        <v>100</v>
      </c>
      <c r="AD129" s="107"/>
      <c r="AE129" s="206" t="s">
        <v>430</v>
      </c>
      <c r="AF129" s="207"/>
    </row>
    <row r="130" s="2" customFormat="1" ht="24" customHeight="1" spans="1:32">
      <c r="A130" s="173">
        <f t="shared" si="1"/>
        <v>121</v>
      </c>
      <c r="B130" s="151"/>
      <c r="C130" s="151"/>
      <c r="D130" s="151"/>
      <c r="E130" s="151"/>
      <c r="F130" s="151">
        <v>4</v>
      </c>
      <c r="G130" s="173"/>
      <c r="H130" s="151"/>
      <c r="I130" s="151"/>
      <c r="J130" s="151"/>
      <c r="K130" s="173"/>
      <c r="L130" s="176"/>
      <c r="M130" s="220" t="s">
        <v>738</v>
      </c>
      <c r="N130" s="220" t="s">
        <v>739</v>
      </c>
      <c r="O130" s="151" t="s">
        <v>188</v>
      </c>
      <c r="P130" s="151" t="s">
        <v>255</v>
      </c>
      <c r="Q130" s="173" t="s">
        <v>344</v>
      </c>
      <c r="R130" s="190"/>
      <c r="S130" s="111" t="s">
        <v>345</v>
      </c>
      <c r="T130" s="220" t="s">
        <v>738</v>
      </c>
      <c r="U130" s="151" t="s">
        <v>101</v>
      </c>
      <c r="V130" s="173" t="s">
        <v>103</v>
      </c>
      <c r="W130" s="190" t="s">
        <v>104</v>
      </c>
      <c r="X130" s="151" t="s">
        <v>365</v>
      </c>
      <c r="Y130" s="190" t="s">
        <v>740</v>
      </c>
      <c r="Z130" s="173" t="s">
        <v>367</v>
      </c>
      <c r="AA130" s="190" t="s">
        <v>741</v>
      </c>
      <c r="AB130" s="203">
        <v>0.2648</v>
      </c>
      <c r="AC130" s="107" t="s">
        <v>100</v>
      </c>
      <c r="AD130" s="107"/>
      <c r="AE130" s="206">
        <v>1</v>
      </c>
      <c r="AF130" s="207"/>
    </row>
    <row r="131" ht="24" customHeight="1" spans="1:33">
      <c r="A131" s="173">
        <f t="shared" si="1"/>
        <v>122</v>
      </c>
      <c r="B131" s="151"/>
      <c r="C131" s="151"/>
      <c r="D131" s="151"/>
      <c r="E131" s="151"/>
      <c r="F131" s="151">
        <v>4</v>
      </c>
      <c r="G131" s="151"/>
      <c r="H131" s="151"/>
      <c r="I131" s="151"/>
      <c r="J131" s="151"/>
      <c r="K131" s="173"/>
      <c r="L131" s="176"/>
      <c r="M131" s="220" t="s">
        <v>742</v>
      </c>
      <c r="N131" s="220" t="s">
        <v>743</v>
      </c>
      <c r="O131" s="151" t="s">
        <v>188</v>
      </c>
      <c r="P131" s="151" t="s">
        <v>255</v>
      </c>
      <c r="Q131" s="173" t="s">
        <v>344</v>
      </c>
      <c r="R131" s="190"/>
      <c r="S131" s="111" t="s">
        <v>345</v>
      </c>
      <c r="T131" s="220" t="s">
        <v>742</v>
      </c>
      <c r="U131" s="151" t="s">
        <v>101</v>
      </c>
      <c r="V131" s="173" t="s">
        <v>103</v>
      </c>
      <c r="W131" s="190" t="s">
        <v>104</v>
      </c>
      <c r="X131" s="151" t="s">
        <v>365</v>
      </c>
      <c r="Y131" s="190" t="s">
        <v>740</v>
      </c>
      <c r="Z131" s="173" t="s">
        <v>367</v>
      </c>
      <c r="AA131" s="190" t="s">
        <v>741</v>
      </c>
      <c r="AB131" s="203">
        <v>0.2648</v>
      </c>
      <c r="AC131" s="107" t="s">
        <v>100</v>
      </c>
      <c r="AD131" s="107"/>
      <c r="AE131" s="206">
        <v>1</v>
      </c>
      <c r="AF131" s="207"/>
      <c r="AG131" s="2"/>
    </row>
    <row r="132" ht="24" customHeight="1" spans="1:33">
      <c r="A132" s="173">
        <f t="shared" si="1"/>
        <v>123</v>
      </c>
      <c r="B132" s="173"/>
      <c r="C132" s="173"/>
      <c r="D132" s="173"/>
      <c r="E132" s="222"/>
      <c r="F132" s="151">
        <v>4</v>
      </c>
      <c r="G132" s="173"/>
      <c r="H132" s="173"/>
      <c r="I132" s="173"/>
      <c r="J132" s="173"/>
      <c r="K132" s="173"/>
      <c r="L132" s="173"/>
      <c r="M132" s="151" t="s">
        <v>744</v>
      </c>
      <c r="N132" s="151" t="s">
        <v>745</v>
      </c>
      <c r="O132" s="176" t="s">
        <v>518</v>
      </c>
      <c r="P132" s="151" t="s">
        <v>100</v>
      </c>
      <c r="Q132" s="173" t="s">
        <v>344</v>
      </c>
      <c r="R132" s="190"/>
      <c r="S132" s="107" t="s">
        <v>345</v>
      </c>
      <c r="T132" s="151" t="s">
        <v>744</v>
      </c>
      <c r="U132" s="111" t="s">
        <v>375</v>
      </c>
      <c r="V132" s="173" t="s">
        <v>104</v>
      </c>
      <c r="W132" s="190" t="s">
        <v>103</v>
      </c>
      <c r="X132" s="151" t="s">
        <v>352</v>
      </c>
      <c r="Y132" s="151" t="s">
        <v>106</v>
      </c>
      <c r="Z132" s="173" t="s">
        <v>100</v>
      </c>
      <c r="AA132" s="173" t="s">
        <v>746</v>
      </c>
      <c r="AB132" s="211">
        <v>0.1962</v>
      </c>
      <c r="AC132" s="151" t="s">
        <v>100</v>
      </c>
      <c r="AD132" s="173"/>
      <c r="AE132" s="190" t="s">
        <v>430</v>
      </c>
      <c r="AF132" s="227"/>
      <c r="AG132" s="2"/>
    </row>
    <row r="133" ht="24" customHeight="1" spans="1:33">
      <c r="A133" s="173">
        <f t="shared" si="1"/>
        <v>124</v>
      </c>
      <c r="B133" s="173"/>
      <c r="C133" s="173"/>
      <c r="D133" s="173"/>
      <c r="E133" s="222"/>
      <c r="F133" s="151"/>
      <c r="G133" s="173">
        <v>5</v>
      </c>
      <c r="H133" s="173"/>
      <c r="I133" s="173"/>
      <c r="J133" s="173"/>
      <c r="K133" s="173"/>
      <c r="L133" s="173"/>
      <c r="M133" s="151" t="s">
        <v>747</v>
      </c>
      <c r="N133" s="151" t="s">
        <v>748</v>
      </c>
      <c r="O133" s="176" t="s">
        <v>188</v>
      </c>
      <c r="P133" s="151" t="s">
        <v>101</v>
      </c>
      <c r="Q133" s="173" t="s">
        <v>344</v>
      </c>
      <c r="R133" s="190"/>
      <c r="S133" s="107" t="s">
        <v>345</v>
      </c>
      <c r="T133" s="151" t="s">
        <v>747</v>
      </c>
      <c r="U133" s="111" t="s">
        <v>375</v>
      </c>
      <c r="V133" s="173" t="s">
        <v>104</v>
      </c>
      <c r="W133" s="190" t="s">
        <v>103</v>
      </c>
      <c r="X133" s="151" t="s">
        <v>365</v>
      </c>
      <c r="Y133" s="173" t="s">
        <v>544</v>
      </c>
      <c r="Z133" s="173" t="s">
        <v>545</v>
      </c>
      <c r="AA133" s="173" t="s">
        <v>749</v>
      </c>
      <c r="AB133" s="211">
        <v>0.06</v>
      </c>
      <c r="AC133" s="151" t="s">
        <v>100</v>
      </c>
      <c r="AD133" s="173"/>
      <c r="AE133" s="190" t="s">
        <v>430</v>
      </c>
      <c r="AF133" s="227"/>
      <c r="AG133" s="2"/>
    </row>
    <row r="134" ht="24" customHeight="1" spans="1:33">
      <c r="A134" s="173">
        <f t="shared" si="1"/>
        <v>125</v>
      </c>
      <c r="B134" s="173"/>
      <c r="C134" s="173"/>
      <c r="D134" s="173"/>
      <c r="E134" s="222"/>
      <c r="F134" s="151"/>
      <c r="G134" s="173">
        <v>5</v>
      </c>
      <c r="H134" s="173"/>
      <c r="I134" s="173"/>
      <c r="J134" s="173"/>
      <c r="K134" s="173"/>
      <c r="L134" s="151"/>
      <c r="M134" s="151" t="s">
        <v>750</v>
      </c>
      <c r="N134" s="151" t="s">
        <v>751</v>
      </c>
      <c r="O134" s="176" t="s">
        <v>188</v>
      </c>
      <c r="P134" s="151" t="s">
        <v>101</v>
      </c>
      <c r="Q134" s="173" t="s">
        <v>344</v>
      </c>
      <c r="R134" s="190"/>
      <c r="S134" s="107" t="s">
        <v>345</v>
      </c>
      <c r="T134" s="151" t="s">
        <v>750</v>
      </c>
      <c r="U134" s="111" t="s">
        <v>375</v>
      </c>
      <c r="V134" s="173" t="s">
        <v>104</v>
      </c>
      <c r="W134" s="190" t="s">
        <v>103</v>
      </c>
      <c r="X134" s="151" t="s">
        <v>365</v>
      </c>
      <c r="Y134" s="173" t="s">
        <v>544</v>
      </c>
      <c r="Z134" s="173" t="s">
        <v>545</v>
      </c>
      <c r="AA134" s="173" t="s">
        <v>752</v>
      </c>
      <c r="AB134" s="211">
        <v>0.02</v>
      </c>
      <c r="AC134" s="107" t="s">
        <v>100</v>
      </c>
      <c r="AD134" s="173"/>
      <c r="AE134" s="190" t="s">
        <v>430</v>
      </c>
      <c r="AF134" s="227"/>
      <c r="AG134" s="2"/>
    </row>
    <row r="135" s="2" customFormat="1" ht="24" customHeight="1" spans="1:32">
      <c r="A135" s="173">
        <f t="shared" si="1"/>
        <v>126</v>
      </c>
      <c r="B135" s="173"/>
      <c r="C135" s="173"/>
      <c r="D135" s="173"/>
      <c r="E135" s="222"/>
      <c r="F135" s="151"/>
      <c r="G135" s="173">
        <v>5</v>
      </c>
      <c r="H135" s="173"/>
      <c r="I135" s="173"/>
      <c r="J135" s="173"/>
      <c r="K135" s="173"/>
      <c r="L135" s="151" t="s">
        <v>467</v>
      </c>
      <c r="M135" s="151" t="s">
        <v>753</v>
      </c>
      <c r="N135" s="151" t="s">
        <v>754</v>
      </c>
      <c r="O135" s="176" t="s">
        <v>755</v>
      </c>
      <c r="P135" s="151" t="s">
        <v>101</v>
      </c>
      <c r="Q135" s="173" t="s">
        <v>344</v>
      </c>
      <c r="R135" s="190"/>
      <c r="S135" s="107" t="s">
        <v>345</v>
      </c>
      <c r="T135" s="151" t="s">
        <v>753</v>
      </c>
      <c r="U135" s="111" t="s">
        <v>375</v>
      </c>
      <c r="V135" s="173" t="s">
        <v>104</v>
      </c>
      <c r="W135" s="190" t="s">
        <v>103</v>
      </c>
      <c r="X135" s="176" t="s">
        <v>755</v>
      </c>
      <c r="Y135" s="173" t="s">
        <v>608</v>
      </c>
      <c r="Z135" s="151" t="s">
        <v>361</v>
      </c>
      <c r="AA135" s="173" t="s">
        <v>756</v>
      </c>
      <c r="AB135" s="211">
        <v>0.015</v>
      </c>
      <c r="AC135" s="151" t="s">
        <v>100</v>
      </c>
      <c r="AD135" s="173"/>
      <c r="AE135" s="190" t="s">
        <v>430</v>
      </c>
      <c r="AF135" s="227"/>
    </row>
    <row r="136" s="2" customFormat="1" ht="24" customHeight="1" spans="1:32">
      <c r="A136" s="173">
        <f t="shared" si="1"/>
        <v>127</v>
      </c>
      <c r="B136" s="173"/>
      <c r="C136" s="173"/>
      <c r="D136" s="173"/>
      <c r="E136" s="222"/>
      <c r="F136" s="151"/>
      <c r="G136" s="173">
        <v>5</v>
      </c>
      <c r="H136" s="173"/>
      <c r="I136" s="173"/>
      <c r="J136" s="173"/>
      <c r="K136" s="173"/>
      <c r="L136" s="151"/>
      <c r="M136" s="151" t="s">
        <v>757</v>
      </c>
      <c r="N136" s="151" t="s">
        <v>758</v>
      </c>
      <c r="O136" s="176" t="s">
        <v>443</v>
      </c>
      <c r="P136" s="151" t="s">
        <v>101</v>
      </c>
      <c r="Q136" s="173" t="s">
        <v>344</v>
      </c>
      <c r="R136" s="190"/>
      <c r="S136" s="107" t="s">
        <v>345</v>
      </c>
      <c r="T136" s="151" t="s">
        <v>757</v>
      </c>
      <c r="U136" s="111" t="s">
        <v>375</v>
      </c>
      <c r="V136" s="173" t="s">
        <v>104</v>
      </c>
      <c r="W136" s="190" t="s">
        <v>103</v>
      </c>
      <c r="X136" s="176" t="s">
        <v>554</v>
      </c>
      <c r="Y136" s="173" t="s">
        <v>608</v>
      </c>
      <c r="Z136" s="151" t="s">
        <v>361</v>
      </c>
      <c r="AA136" s="173" t="s">
        <v>759</v>
      </c>
      <c r="AB136" s="211">
        <v>0.027</v>
      </c>
      <c r="AC136" s="151" t="s">
        <v>100</v>
      </c>
      <c r="AD136" s="173"/>
      <c r="AE136" s="190" t="s">
        <v>430</v>
      </c>
      <c r="AF136" s="227"/>
    </row>
    <row r="137" s="2" customFormat="1" ht="24" customHeight="1" spans="1:32">
      <c r="A137" s="173">
        <f t="shared" si="1"/>
        <v>128</v>
      </c>
      <c r="B137" s="173"/>
      <c r="C137" s="173"/>
      <c r="D137" s="173"/>
      <c r="E137" s="222"/>
      <c r="F137" s="151"/>
      <c r="G137" s="173">
        <v>5</v>
      </c>
      <c r="H137" s="173"/>
      <c r="I137" s="173"/>
      <c r="J137" s="173"/>
      <c r="K137" s="173"/>
      <c r="L137" s="151" t="s">
        <v>467</v>
      </c>
      <c r="M137" s="151" t="s">
        <v>760</v>
      </c>
      <c r="N137" s="151" t="s">
        <v>761</v>
      </c>
      <c r="O137" s="176" t="s">
        <v>188</v>
      </c>
      <c r="P137" s="151" t="s">
        <v>101</v>
      </c>
      <c r="Q137" s="173" t="s">
        <v>344</v>
      </c>
      <c r="R137" s="190"/>
      <c r="S137" s="107" t="s">
        <v>345</v>
      </c>
      <c r="T137" s="151" t="s">
        <v>760</v>
      </c>
      <c r="U137" s="111" t="s">
        <v>375</v>
      </c>
      <c r="V137" s="173" t="s">
        <v>104</v>
      </c>
      <c r="W137" s="190" t="s">
        <v>103</v>
      </c>
      <c r="X137" s="151" t="s">
        <v>365</v>
      </c>
      <c r="Y137" s="173" t="s">
        <v>731</v>
      </c>
      <c r="Z137" s="173" t="s">
        <v>545</v>
      </c>
      <c r="AA137" s="173" t="s">
        <v>762</v>
      </c>
      <c r="AB137" s="211">
        <v>0.021</v>
      </c>
      <c r="AC137" s="107" t="s">
        <v>100</v>
      </c>
      <c r="AD137" s="173"/>
      <c r="AE137" s="190" t="s">
        <v>430</v>
      </c>
      <c r="AF137" s="227"/>
    </row>
    <row r="138" s="2" customFormat="1" ht="24" customHeight="1" spans="1:32">
      <c r="A138" s="173">
        <f t="shared" ref="A138:A164" si="2">ROW()-9</f>
        <v>129</v>
      </c>
      <c r="B138" s="173"/>
      <c r="C138" s="173"/>
      <c r="D138" s="173"/>
      <c r="E138" s="222"/>
      <c r="F138" s="151"/>
      <c r="G138" s="173">
        <v>5</v>
      </c>
      <c r="H138" s="173"/>
      <c r="I138" s="173"/>
      <c r="J138" s="173"/>
      <c r="K138" s="173"/>
      <c r="L138" s="151"/>
      <c r="M138" s="223" t="s">
        <v>763</v>
      </c>
      <c r="N138" s="90" t="s">
        <v>764</v>
      </c>
      <c r="O138" s="176" t="s">
        <v>765</v>
      </c>
      <c r="P138" s="151" t="s">
        <v>101</v>
      </c>
      <c r="Q138" s="173" t="s">
        <v>344</v>
      </c>
      <c r="R138" s="190"/>
      <c r="S138" s="107" t="s">
        <v>345</v>
      </c>
      <c r="T138" s="223" t="s">
        <v>763</v>
      </c>
      <c r="U138" s="111" t="s">
        <v>375</v>
      </c>
      <c r="V138" s="173" t="s">
        <v>104</v>
      </c>
      <c r="W138" s="190" t="s">
        <v>103</v>
      </c>
      <c r="X138" s="151" t="s">
        <v>554</v>
      </c>
      <c r="Y138" s="173" t="s">
        <v>195</v>
      </c>
      <c r="Z138" s="173" t="s">
        <v>558</v>
      </c>
      <c r="AA138" s="173" t="s">
        <v>766</v>
      </c>
      <c r="AB138" s="211">
        <v>0.002</v>
      </c>
      <c r="AC138" s="151" t="s">
        <v>100</v>
      </c>
      <c r="AD138" s="173"/>
      <c r="AE138" s="190" t="s">
        <v>430</v>
      </c>
      <c r="AF138" s="227"/>
    </row>
    <row r="139" ht="24" customHeight="1" spans="1:33">
      <c r="A139" s="173">
        <f t="shared" si="2"/>
        <v>130</v>
      </c>
      <c r="B139" s="173"/>
      <c r="C139" s="173"/>
      <c r="D139" s="173"/>
      <c r="E139" s="173"/>
      <c r="F139" s="173">
        <v>4</v>
      </c>
      <c r="G139" s="173"/>
      <c r="H139" s="173"/>
      <c r="I139" s="173"/>
      <c r="J139" s="173"/>
      <c r="K139" s="173"/>
      <c r="L139" s="176"/>
      <c r="M139" s="220" t="s">
        <v>767</v>
      </c>
      <c r="N139" s="151" t="s">
        <v>768</v>
      </c>
      <c r="O139" s="174" t="s">
        <v>351</v>
      </c>
      <c r="P139" s="151" t="s">
        <v>101</v>
      </c>
      <c r="Q139" s="173" t="s">
        <v>344</v>
      </c>
      <c r="R139" s="190"/>
      <c r="S139" s="111" t="s">
        <v>769</v>
      </c>
      <c r="T139" s="220" t="s">
        <v>770</v>
      </c>
      <c r="U139" s="151" t="s">
        <v>101</v>
      </c>
      <c r="V139" s="173" t="s">
        <v>103</v>
      </c>
      <c r="W139" s="190" t="s">
        <v>104</v>
      </c>
      <c r="X139" s="151" t="s">
        <v>352</v>
      </c>
      <c r="Y139" s="173" t="s">
        <v>106</v>
      </c>
      <c r="Z139" s="190" t="s">
        <v>100</v>
      </c>
      <c r="AA139" s="151" t="s">
        <v>771</v>
      </c>
      <c r="AB139" s="211">
        <v>3.45</v>
      </c>
      <c r="AC139" s="107" t="s">
        <v>100</v>
      </c>
      <c r="AD139" s="212"/>
      <c r="AE139" s="206" t="s">
        <v>430</v>
      </c>
      <c r="AF139" s="207"/>
      <c r="AG139" s="2"/>
    </row>
    <row r="140" ht="24" customHeight="1" spans="1:33">
      <c r="A140" s="173">
        <f t="shared" si="2"/>
        <v>131</v>
      </c>
      <c r="B140" s="173"/>
      <c r="C140" s="173"/>
      <c r="D140" s="173"/>
      <c r="E140" s="173"/>
      <c r="F140" s="173"/>
      <c r="G140" s="173">
        <v>5</v>
      </c>
      <c r="H140" s="173"/>
      <c r="I140" s="173"/>
      <c r="J140" s="173"/>
      <c r="K140" s="173"/>
      <c r="L140" s="176"/>
      <c r="M140" s="220" t="s">
        <v>772</v>
      </c>
      <c r="N140" s="220" t="s">
        <v>773</v>
      </c>
      <c r="O140" s="174" t="s">
        <v>351</v>
      </c>
      <c r="P140" s="151" t="s">
        <v>101</v>
      </c>
      <c r="Q140" s="173" t="s">
        <v>344</v>
      </c>
      <c r="R140" s="190"/>
      <c r="S140" s="111" t="s">
        <v>345</v>
      </c>
      <c r="T140" s="220" t="s">
        <v>772</v>
      </c>
      <c r="U140" s="151" t="s">
        <v>101</v>
      </c>
      <c r="V140" s="173" t="s">
        <v>103</v>
      </c>
      <c r="W140" s="190" t="s">
        <v>104</v>
      </c>
      <c r="X140" s="151" t="s">
        <v>352</v>
      </c>
      <c r="Y140" s="173" t="s">
        <v>106</v>
      </c>
      <c r="Z140" s="190" t="s">
        <v>100</v>
      </c>
      <c r="AA140" s="151" t="s">
        <v>774</v>
      </c>
      <c r="AB140" s="211">
        <v>0.6355</v>
      </c>
      <c r="AC140" s="107" t="s">
        <v>100</v>
      </c>
      <c r="AD140" s="212"/>
      <c r="AE140" s="206" t="s">
        <v>430</v>
      </c>
      <c r="AF140" s="207"/>
      <c r="AG140" s="2"/>
    </row>
    <row r="141" s="2" customFormat="1" ht="24" customHeight="1" spans="1:32">
      <c r="A141" s="173">
        <f t="shared" si="2"/>
        <v>132</v>
      </c>
      <c r="B141" s="151"/>
      <c r="C141" s="151"/>
      <c r="D141" s="151"/>
      <c r="E141" s="151"/>
      <c r="F141" s="151"/>
      <c r="G141" s="173"/>
      <c r="H141" s="151">
        <v>6</v>
      </c>
      <c r="I141" s="151"/>
      <c r="J141" s="151"/>
      <c r="K141" s="173"/>
      <c r="L141" s="176"/>
      <c r="M141" s="220" t="s">
        <v>775</v>
      </c>
      <c r="N141" s="220" t="s">
        <v>776</v>
      </c>
      <c r="O141" s="151" t="s">
        <v>188</v>
      </c>
      <c r="P141" s="151" t="s">
        <v>255</v>
      </c>
      <c r="Q141" s="173" t="s">
        <v>344</v>
      </c>
      <c r="R141" s="190"/>
      <c r="S141" s="111" t="s">
        <v>345</v>
      </c>
      <c r="T141" s="220" t="s">
        <v>775</v>
      </c>
      <c r="U141" s="151" t="s">
        <v>101</v>
      </c>
      <c r="V141" s="173" t="s">
        <v>103</v>
      </c>
      <c r="W141" s="190" t="s">
        <v>104</v>
      </c>
      <c r="X141" s="151" t="s">
        <v>365</v>
      </c>
      <c r="Y141" s="190" t="s">
        <v>777</v>
      </c>
      <c r="Z141" s="173" t="s">
        <v>367</v>
      </c>
      <c r="AA141" s="151" t="s">
        <v>774</v>
      </c>
      <c r="AB141" s="203">
        <v>0.549</v>
      </c>
      <c r="AC141" s="107" t="s">
        <v>100</v>
      </c>
      <c r="AD141" s="107"/>
      <c r="AE141" s="206">
        <v>1</v>
      </c>
      <c r="AF141" s="207"/>
    </row>
    <row r="142" ht="24" customHeight="1" spans="1:34">
      <c r="A142" s="173">
        <f t="shared" si="2"/>
        <v>133</v>
      </c>
      <c r="B142" s="151"/>
      <c r="C142" s="151"/>
      <c r="D142" s="151"/>
      <c r="E142" s="151"/>
      <c r="F142" s="151"/>
      <c r="G142" s="173"/>
      <c r="H142" s="151">
        <v>6</v>
      </c>
      <c r="I142" s="151"/>
      <c r="J142" s="151"/>
      <c r="K142" s="151"/>
      <c r="L142" s="176"/>
      <c r="M142" s="220" t="s">
        <v>778</v>
      </c>
      <c r="N142" s="220" t="s">
        <v>779</v>
      </c>
      <c r="O142" s="151" t="s">
        <v>359</v>
      </c>
      <c r="P142" s="151" t="s">
        <v>255</v>
      </c>
      <c r="Q142" s="173" t="s">
        <v>344</v>
      </c>
      <c r="R142" s="190"/>
      <c r="S142" s="111" t="s">
        <v>345</v>
      </c>
      <c r="T142" s="220" t="s">
        <v>778</v>
      </c>
      <c r="U142" s="151" t="s">
        <v>101</v>
      </c>
      <c r="V142" s="173" t="s">
        <v>103</v>
      </c>
      <c r="W142" s="190" t="s">
        <v>104</v>
      </c>
      <c r="X142" s="151" t="s">
        <v>359</v>
      </c>
      <c r="Y142" s="173" t="s">
        <v>398</v>
      </c>
      <c r="Z142" s="173" t="s">
        <v>100</v>
      </c>
      <c r="AA142" s="190" t="s">
        <v>780</v>
      </c>
      <c r="AB142" s="203">
        <v>0.0865</v>
      </c>
      <c r="AC142" s="200" t="s">
        <v>100</v>
      </c>
      <c r="AD142" s="200"/>
      <c r="AE142" s="206">
        <v>1</v>
      </c>
      <c r="AF142" s="207"/>
      <c r="AG142" s="215"/>
      <c r="AH142" s="2" t="s">
        <v>781</v>
      </c>
    </row>
    <row r="143" ht="24" customHeight="1" spans="1:33">
      <c r="A143" s="173">
        <f t="shared" si="2"/>
        <v>134</v>
      </c>
      <c r="B143" s="151"/>
      <c r="C143" s="151"/>
      <c r="D143" s="151"/>
      <c r="E143" s="151"/>
      <c r="F143" s="151"/>
      <c r="G143" s="173">
        <v>5</v>
      </c>
      <c r="H143" s="151"/>
      <c r="I143" s="151"/>
      <c r="J143" s="151"/>
      <c r="K143" s="173"/>
      <c r="L143" s="176"/>
      <c r="M143" s="220" t="s">
        <v>782</v>
      </c>
      <c r="N143" s="220" t="s">
        <v>783</v>
      </c>
      <c r="O143" s="151" t="s">
        <v>188</v>
      </c>
      <c r="P143" s="151" t="s">
        <v>101</v>
      </c>
      <c r="Q143" s="173" t="s">
        <v>344</v>
      </c>
      <c r="R143" s="190"/>
      <c r="S143" s="111" t="s">
        <v>345</v>
      </c>
      <c r="T143" s="220" t="s">
        <v>782</v>
      </c>
      <c r="U143" s="151" t="s">
        <v>101</v>
      </c>
      <c r="V143" s="173" t="s">
        <v>103</v>
      </c>
      <c r="W143" s="190" t="s">
        <v>104</v>
      </c>
      <c r="X143" s="151" t="s">
        <v>365</v>
      </c>
      <c r="Y143" s="190" t="s">
        <v>777</v>
      </c>
      <c r="Z143" s="173" t="s">
        <v>367</v>
      </c>
      <c r="AA143" s="151" t="s">
        <v>784</v>
      </c>
      <c r="AB143" s="203">
        <v>0.7166</v>
      </c>
      <c r="AC143" s="107" t="s">
        <v>100</v>
      </c>
      <c r="AD143" s="212"/>
      <c r="AE143" s="206" t="s">
        <v>430</v>
      </c>
      <c r="AF143" s="207"/>
      <c r="AG143" s="232"/>
    </row>
    <row r="144" ht="24" customHeight="1" spans="1:33">
      <c r="A144" s="173">
        <f t="shared" si="2"/>
        <v>135</v>
      </c>
      <c r="B144" s="173"/>
      <c r="C144" s="173"/>
      <c r="D144" s="173"/>
      <c r="E144" s="173"/>
      <c r="F144" s="173"/>
      <c r="G144" s="173">
        <v>5</v>
      </c>
      <c r="H144" s="173"/>
      <c r="I144" s="173"/>
      <c r="J144" s="173"/>
      <c r="K144" s="173"/>
      <c r="L144" s="181"/>
      <c r="M144" s="220" t="s">
        <v>785</v>
      </c>
      <c r="N144" s="220" t="s">
        <v>786</v>
      </c>
      <c r="O144" s="174" t="s">
        <v>351</v>
      </c>
      <c r="P144" s="151" t="s">
        <v>101</v>
      </c>
      <c r="Q144" s="173" t="s">
        <v>344</v>
      </c>
      <c r="R144" s="190"/>
      <c r="S144" s="111" t="s">
        <v>345</v>
      </c>
      <c r="T144" s="220" t="s">
        <v>785</v>
      </c>
      <c r="U144" s="151" t="s">
        <v>101</v>
      </c>
      <c r="V144" s="173" t="s">
        <v>103</v>
      </c>
      <c r="W144" s="190" t="s">
        <v>104</v>
      </c>
      <c r="X144" s="151" t="s">
        <v>352</v>
      </c>
      <c r="Y144" s="173" t="s">
        <v>106</v>
      </c>
      <c r="Z144" s="190" t="s">
        <v>100</v>
      </c>
      <c r="AA144" s="151" t="s">
        <v>774</v>
      </c>
      <c r="AB144" s="211">
        <v>0.6355</v>
      </c>
      <c r="AC144" s="107" t="s">
        <v>100</v>
      </c>
      <c r="AD144" s="200"/>
      <c r="AE144" s="206">
        <v>1</v>
      </c>
      <c r="AF144" s="207"/>
      <c r="AG144" s="232"/>
    </row>
    <row r="145" ht="24" customHeight="1" spans="1:33">
      <c r="A145" s="173">
        <f t="shared" si="2"/>
        <v>136</v>
      </c>
      <c r="B145" s="151"/>
      <c r="C145" s="151"/>
      <c r="D145" s="151"/>
      <c r="E145" s="151"/>
      <c r="F145" s="151"/>
      <c r="G145" s="173"/>
      <c r="H145" s="151">
        <v>6</v>
      </c>
      <c r="I145" s="151"/>
      <c r="J145" s="151"/>
      <c r="K145" s="173"/>
      <c r="L145" s="176"/>
      <c r="M145" s="220" t="s">
        <v>787</v>
      </c>
      <c r="N145" s="220" t="s">
        <v>788</v>
      </c>
      <c r="O145" s="151" t="s">
        <v>188</v>
      </c>
      <c r="P145" s="151" t="s">
        <v>255</v>
      </c>
      <c r="Q145" s="173" t="s">
        <v>344</v>
      </c>
      <c r="R145" s="190"/>
      <c r="S145" s="111" t="s">
        <v>345</v>
      </c>
      <c r="T145" s="220" t="s">
        <v>787</v>
      </c>
      <c r="U145" s="151" t="s">
        <v>101</v>
      </c>
      <c r="V145" s="173" t="s">
        <v>103</v>
      </c>
      <c r="W145" s="190" t="s">
        <v>104</v>
      </c>
      <c r="X145" s="151" t="s">
        <v>365</v>
      </c>
      <c r="Y145" s="190" t="s">
        <v>777</v>
      </c>
      <c r="Z145" s="173" t="s">
        <v>367</v>
      </c>
      <c r="AA145" s="151" t="s">
        <v>774</v>
      </c>
      <c r="AB145" s="203">
        <v>0.549</v>
      </c>
      <c r="AC145" s="107" t="s">
        <v>100</v>
      </c>
      <c r="AD145" s="107"/>
      <c r="AE145" s="206">
        <v>1</v>
      </c>
      <c r="AF145" s="207"/>
      <c r="AG145" s="232"/>
    </row>
    <row r="146" ht="24" customHeight="1" spans="1:33">
      <c r="A146" s="173">
        <f t="shared" si="2"/>
        <v>137</v>
      </c>
      <c r="B146" s="151"/>
      <c r="C146" s="151"/>
      <c r="D146" s="151"/>
      <c r="E146" s="151"/>
      <c r="F146" s="151"/>
      <c r="G146" s="173"/>
      <c r="H146" s="151">
        <v>6</v>
      </c>
      <c r="I146" s="151"/>
      <c r="J146" s="151"/>
      <c r="K146" s="151"/>
      <c r="L146" s="176"/>
      <c r="M146" s="220" t="s">
        <v>778</v>
      </c>
      <c r="N146" s="220" t="s">
        <v>779</v>
      </c>
      <c r="O146" s="151" t="s">
        <v>359</v>
      </c>
      <c r="P146" s="151" t="s">
        <v>255</v>
      </c>
      <c r="Q146" s="173" t="s">
        <v>344</v>
      </c>
      <c r="R146" s="190"/>
      <c r="S146" s="111" t="s">
        <v>345</v>
      </c>
      <c r="T146" s="220" t="s">
        <v>778</v>
      </c>
      <c r="U146" s="151" t="s">
        <v>101</v>
      </c>
      <c r="V146" s="173" t="s">
        <v>103</v>
      </c>
      <c r="W146" s="190" t="s">
        <v>104</v>
      </c>
      <c r="X146" s="151" t="s">
        <v>359</v>
      </c>
      <c r="Y146" s="173" t="s">
        <v>398</v>
      </c>
      <c r="Z146" s="173" t="s">
        <v>100</v>
      </c>
      <c r="AA146" s="190" t="s">
        <v>780</v>
      </c>
      <c r="AB146" s="203">
        <v>0.0865</v>
      </c>
      <c r="AC146" s="200" t="s">
        <v>100</v>
      </c>
      <c r="AD146" s="200"/>
      <c r="AE146" s="206">
        <v>1</v>
      </c>
      <c r="AF146" s="207"/>
      <c r="AG146" s="232"/>
    </row>
    <row r="147" ht="24" customHeight="1" spans="1:33">
      <c r="A147" s="173">
        <f t="shared" si="2"/>
        <v>138</v>
      </c>
      <c r="B147" s="151"/>
      <c r="C147" s="151"/>
      <c r="D147" s="151"/>
      <c r="E147" s="151"/>
      <c r="F147" s="173"/>
      <c r="G147" s="173">
        <v>5</v>
      </c>
      <c r="H147" s="151"/>
      <c r="I147" s="151"/>
      <c r="J147" s="151"/>
      <c r="K147" s="173"/>
      <c r="L147" s="176"/>
      <c r="M147" s="220" t="s">
        <v>789</v>
      </c>
      <c r="N147" s="220" t="s">
        <v>790</v>
      </c>
      <c r="O147" s="151" t="s">
        <v>188</v>
      </c>
      <c r="P147" s="151" t="s">
        <v>101</v>
      </c>
      <c r="Q147" s="173" t="s">
        <v>344</v>
      </c>
      <c r="R147" s="190"/>
      <c r="S147" s="111" t="s">
        <v>345</v>
      </c>
      <c r="T147" s="220" t="s">
        <v>789</v>
      </c>
      <c r="U147" s="151" t="s">
        <v>101</v>
      </c>
      <c r="V147" s="173" t="s">
        <v>103</v>
      </c>
      <c r="W147" s="190" t="s">
        <v>104</v>
      </c>
      <c r="X147" s="151" t="s">
        <v>365</v>
      </c>
      <c r="Y147" s="190" t="s">
        <v>777</v>
      </c>
      <c r="Z147" s="173" t="s">
        <v>367</v>
      </c>
      <c r="AA147" s="151" t="s">
        <v>784</v>
      </c>
      <c r="AB147" s="203">
        <v>0.7166</v>
      </c>
      <c r="AC147" s="107" t="s">
        <v>100</v>
      </c>
      <c r="AD147" s="228"/>
      <c r="AE147" s="206" t="s">
        <v>430</v>
      </c>
      <c r="AF147" s="207"/>
      <c r="AG147" s="232"/>
    </row>
    <row r="148" ht="24" customHeight="1" spans="1:33">
      <c r="A148" s="173">
        <f t="shared" si="2"/>
        <v>139</v>
      </c>
      <c r="B148" s="151"/>
      <c r="C148" s="151"/>
      <c r="D148" s="151"/>
      <c r="E148" s="151"/>
      <c r="F148" s="151"/>
      <c r="G148" s="151">
        <v>5</v>
      </c>
      <c r="H148" s="151"/>
      <c r="I148" s="151"/>
      <c r="J148" s="151"/>
      <c r="K148" s="151"/>
      <c r="L148" s="176"/>
      <c r="M148" s="24" t="s">
        <v>791</v>
      </c>
      <c r="N148" s="24" t="s">
        <v>792</v>
      </c>
      <c r="O148" s="151" t="s">
        <v>793</v>
      </c>
      <c r="P148" s="151" t="s">
        <v>101</v>
      </c>
      <c r="Q148" s="173" t="s">
        <v>344</v>
      </c>
      <c r="R148" s="190"/>
      <c r="S148" s="111" t="s">
        <v>345</v>
      </c>
      <c r="T148" s="24" t="s">
        <v>791</v>
      </c>
      <c r="U148" s="111" t="s">
        <v>101</v>
      </c>
      <c r="V148" s="173" t="s">
        <v>103</v>
      </c>
      <c r="W148" s="190" t="s">
        <v>104</v>
      </c>
      <c r="X148" s="151" t="s">
        <v>755</v>
      </c>
      <c r="Y148" s="173" t="s">
        <v>794</v>
      </c>
      <c r="Z148" s="190" t="s">
        <v>361</v>
      </c>
      <c r="AA148" s="190" t="s">
        <v>795</v>
      </c>
      <c r="AB148" s="203">
        <v>0.4353</v>
      </c>
      <c r="AC148" s="200" t="s">
        <v>100</v>
      </c>
      <c r="AD148" s="200"/>
      <c r="AE148" s="206" t="s">
        <v>430</v>
      </c>
      <c r="AF148" s="207"/>
      <c r="AG148" s="232"/>
    </row>
    <row r="149" s="2" customFormat="1" ht="24" customHeight="1" spans="1:32">
      <c r="A149" s="173">
        <f t="shared" si="2"/>
        <v>140</v>
      </c>
      <c r="B149" s="151"/>
      <c r="C149" s="151"/>
      <c r="D149" s="151"/>
      <c r="E149" s="151"/>
      <c r="F149" s="151"/>
      <c r="G149" s="151">
        <v>5</v>
      </c>
      <c r="H149" s="151"/>
      <c r="I149" s="151"/>
      <c r="J149" s="151"/>
      <c r="K149" s="173"/>
      <c r="L149" s="176"/>
      <c r="M149" s="220" t="s">
        <v>796</v>
      </c>
      <c r="N149" s="220" t="s">
        <v>797</v>
      </c>
      <c r="O149" s="151" t="s">
        <v>351</v>
      </c>
      <c r="P149" s="151" t="s">
        <v>101</v>
      </c>
      <c r="Q149" s="173" t="s">
        <v>344</v>
      </c>
      <c r="R149" s="190"/>
      <c r="S149" s="111" t="s">
        <v>345</v>
      </c>
      <c r="T149" s="220" t="s">
        <v>796</v>
      </c>
      <c r="U149" s="111" t="s">
        <v>101</v>
      </c>
      <c r="V149" s="173" t="s">
        <v>103</v>
      </c>
      <c r="W149" s="190" t="s">
        <v>104</v>
      </c>
      <c r="X149" s="151" t="s">
        <v>352</v>
      </c>
      <c r="Y149" s="173" t="s">
        <v>106</v>
      </c>
      <c r="Z149" s="173" t="s">
        <v>100</v>
      </c>
      <c r="AA149" s="190" t="s">
        <v>798</v>
      </c>
      <c r="AB149" s="203">
        <v>0.3153</v>
      </c>
      <c r="AC149" s="107" t="s">
        <v>100</v>
      </c>
      <c r="AD149" s="200"/>
      <c r="AE149" s="206">
        <v>1</v>
      </c>
      <c r="AF149" s="207"/>
    </row>
    <row r="150" s="2" customFormat="1" ht="24" customHeight="1" spans="1:32">
      <c r="A150" s="173">
        <f t="shared" si="2"/>
        <v>141</v>
      </c>
      <c r="B150" s="151"/>
      <c r="C150" s="151"/>
      <c r="D150" s="151"/>
      <c r="E150" s="151"/>
      <c r="F150" s="151"/>
      <c r="G150" s="53"/>
      <c r="H150" s="151">
        <v>6</v>
      </c>
      <c r="I150" s="151"/>
      <c r="J150" s="151"/>
      <c r="K150" s="173"/>
      <c r="L150" s="176"/>
      <c r="M150" s="220" t="s">
        <v>799</v>
      </c>
      <c r="N150" s="220" t="s">
        <v>800</v>
      </c>
      <c r="O150" s="151" t="s">
        <v>188</v>
      </c>
      <c r="P150" s="151" t="s">
        <v>255</v>
      </c>
      <c r="Q150" s="173" t="s">
        <v>344</v>
      </c>
      <c r="R150" s="190"/>
      <c r="S150" s="111" t="s">
        <v>345</v>
      </c>
      <c r="T150" s="220" t="s">
        <v>799</v>
      </c>
      <c r="U150" s="111" t="s">
        <v>101</v>
      </c>
      <c r="V150" s="173" t="s">
        <v>103</v>
      </c>
      <c r="W150" s="190" t="s">
        <v>104</v>
      </c>
      <c r="X150" s="151" t="s">
        <v>365</v>
      </c>
      <c r="Y150" s="173" t="s">
        <v>777</v>
      </c>
      <c r="Z150" s="173" t="s">
        <v>367</v>
      </c>
      <c r="AA150" s="190" t="s">
        <v>798</v>
      </c>
      <c r="AB150" s="203">
        <v>0.2211</v>
      </c>
      <c r="AC150" s="107" t="s">
        <v>100</v>
      </c>
      <c r="AD150" s="107"/>
      <c r="AE150" s="206" t="s">
        <v>430</v>
      </c>
      <c r="AF150" s="207"/>
    </row>
    <row r="151" s="2" customFormat="1" ht="24" customHeight="1" spans="1:32">
      <c r="A151" s="173">
        <f t="shared" si="2"/>
        <v>142</v>
      </c>
      <c r="B151" s="173"/>
      <c r="C151" s="173"/>
      <c r="D151" s="173"/>
      <c r="E151" s="173"/>
      <c r="F151" s="173"/>
      <c r="G151" s="173"/>
      <c r="H151" s="173">
        <v>6</v>
      </c>
      <c r="I151" s="173"/>
      <c r="J151" s="173"/>
      <c r="K151" s="173"/>
      <c r="L151" s="217"/>
      <c r="M151" s="151" t="s">
        <v>801</v>
      </c>
      <c r="N151" s="151" t="s">
        <v>802</v>
      </c>
      <c r="O151" s="151" t="s">
        <v>188</v>
      </c>
      <c r="P151" s="151" t="s">
        <v>255</v>
      </c>
      <c r="Q151" s="173" t="s">
        <v>344</v>
      </c>
      <c r="R151" s="190"/>
      <c r="S151" s="111" t="s">
        <v>345</v>
      </c>
      <c r="T151" s="151" t="s">
        <v>801</v>
      </c>
      <c r="U151" s="111" t="s">
        <v>375</v>
      </c>
      <c r="V151" s="173" t="s">
        <v>104</v>
      </c>
      <c r="W151" s="190" t="s">
        <v>103</v>
      </c>
      <c r="X151" s="151" t="s">
        <v>365</v>
      </c>
      <c r="Y151" s="173" t="s">
        <v>803</v>
      </c>
      <c r="Z151" s="173" t="s">
        <v>367</v>
      </c>
      <c r="AA151" s="173" t="s">
        <v>804</v>
      </c>
      <c r="AB151" s="211">
        <v>0.033</v>
      </c>
      <c r="AC151" s="107" t="s">
        <v>100</v>
      </c>
      <c r="AD151" s="107"/>
      <c r="AE151" s="206">
        <v>1</v>
      </c>
      <c r="AF151" s="207"/>
    </row>
    <row r="152" s="2" customFormat="1" ht="24" customHeight="1" spans="1:32">
      <c r="A152" s="173">
        <f t="shared" si="2"/>
        <v>143</v>
      </c>
      <c r="B152" s="173"/>
      <c r="C152" s="173"/>
      <c r="D152" s="173"/>
      <c r="E152" s="173"/>
      <c r="F152" s="173"/>
      <c r="G152" s="173"/>
      <c r="H152" s="173">
        <v>6</v>
      </c>
      <c r="I152" s="173"/>
      <c r="J152" s="173"/>
      <c r="K152" s="173"/>
      <c r="L152" s="217" t="s">
        <v>507</v>
      </c>
      <c r="M152" s="151" t="s">
        <v>805</v>
      </c>
      <c r="N152" s="151" t="s">
        <v>806</v>
      </c>
      <c r="O152" s="151" t="s">
        <v>188</v>
      </c>
      <c r="P152" s="151" t="s">
        <v>255</v>
      </c>
      <c r="Q152" s="173" t="s">
        <v>344</v>
      </c>
      <c r="R152" s="190"/>
      <c r="S152" s="111" t="s">
        <v>345</v>
      </c>
      <c r="T152" s="151" t="s">
        <v>805</v>
      </c>
      <c r="U152" s="111" t="s">
        <v>375</v>
      </c>
      <c r="V152" s="173" t="s">
        <v>104</v>
      </c>
      <c r="W152" s="190" t="s">
        <v>103</v>
      </c>
      <c r="X152" s="151" t="s">
        <v>365</v>
      </c>
      <c r="Y152" s="173" t="s">
        <v>544</v>
      </c>
      <c r="Z152" s="173" t="s">
        <v>367</v>
      </c>
      <c r="AA152" s="168" t="s">
        <v>807</v>
      </c>
      <c r="AB152" s="214">
        <v>0.0306</v>
      </c>
      <c r="AC152" s="107" t="s">
        <v>100</v>
      </c>
      <c r="AD152" s="107"/>
      <c r="AE152" s="206">
        <v>2</v>
      </c>
      <c r="AF152" s="207"/>
    </row>
    <row r="153" s="2" customFormat="1" ht="24" customHeight="1" spans="1:32">
      <c r="A153" s="173">
        <f t="shared" si="2"/>
        <v>144</v>
      </c>
      <c r="B153" s="173"/>
      <c r="C153" s="173"/>
      <c r="D153" s="173"/>
      <c r="E153" s="173">
        <v>3</v>
      </c>
      <c r="F153" s="173"/>
      <c r="G153" s="151"/>
      <c r="H153" s="151"/>
      <c r="I153" s="151"/>
      <c r="J153" s="151"/>
      <c r="K153" s="151"/>
      <c r="L153" s="178"/>
      <c r="M153" s="220" t="s">
        <v>808</v>
      </c>
      <c r="N153" s="220" t="s">
        <v>809</v>
      </c>
      <c r="O153" s="176" t="s">
        <v>496</v>
      </c>
      <c r="P153" s="151" t="s">
        <v>113</v>
      </c>
      <c r="Q153" s="173" t="s">
        <v>344</v>
      </c>
      <c r="R153" s="190"/>
      <c r="S153" s="111" t="s">
        <v>345</v>
      </c>
      <c r="T153" s="220" t="s">
        <v>808</v>
      </c>
      <c r="U153" s="111" t="s">
        <v>101</v>
      </c>
      <c r="V153" s="173" t="s">
        <v>103</v>
      </c>
      <c r="W153" s="190" t="s">
        <v>104</v>
      </c>
      <c r="X153" s="151" t="s">
        <v>496</v>
      </c>
      <c r="Y153" s="190" t="s">
        <v>616</v>
      </c>
      <c r="Z153" s="173" t="s">
        <v>100</v>
      </c>
      <c r="AA153" s="190" t="s">
        <v>810</v>
      </c>
      <c r="AB153" s="203">
        <v>0.0048</v>
      </c>
      <c r="AC153" s="151" t="s">
        <v>100</v>
      </c>
      <c r="AD153" s="151"/>
      <c r="AE153" s="206" t="s">
        <v>534</v>
      </c>
      <c r="AF153" s="207"/>
    </row>
    <row r="154" s="2" customFormat="1" ht="24" customHeight="1" spans="1:32">
      <c r="A154" s="173">
        <f t="shared" si="2"/>
        <v>145</v>
      </c>
      <c r="B154" s="151"/>
      <c r="C154" s="151"/>
      <c r="D154" s="151"/>
      <c r="E154" s="151">
        <v>3</v>
      </c>
      <c r="F154" s="151"/>
      <c r="G154" s="151"/>
      <c r="H154" s="151"/>
      <c r="I154" s="151"/>
      <c r="J154" s="151"/>
      <c r="K154" s="151"/>
      <c r="L154" s="176" t="s">
        <v>507</v>
      </c>
      <c r="M154" s="151" t="s">
        <v>811</v>
      </c>
      <c r="N154" s="151" t="s">
        <v>812</v>
      </c>
      <c r="O154" s="151" t="s">
        <v>496</v>
      </c>
      <c r="P154" s="151" t="s">
        <v>255</v>
      </c>
      <c r="Q154" s="173" t="s">
        <v>344</v>
      </c>
      <c r="R154" s="190"/>
      <c r="S154" s="111" t="s">
        <v>345</v>
      </c>
      <c r="T154" s="151" t="s">
        <v>811</v>
      </c>
      <c r="U154" s="111" t="s">
        <v>375</v>
      </c>
      <c r="V154" s="173" t="s">
        <v>104</v>
      </c>
      <c r="W154" s="190" t="s">
        <v>103</v>
      </c>
      <c r="X154" s="151" t="s">
        <v>496</v>
      </c>
      <c r="Y154" s="173" t="s">
        <v>813</v>
      </c>
      <c r="Z154" s="173" t="s">
        <v>100</v>
      </c>
      <c r="AA154" s="210" t="s">
        <v>814</v>
      </c>
      <c r="AB154" s="203">
        <v>0.005</v>
      </c>
      <c r="AC154" s="200" t="s">
        <v>100</v>
      </c>
      <c r="AD154" s="200"/>
      <c r="AE154" s="206" t="s">
        <v>605</v>
      </c>
      <c r="AF154" s="207"/>
    </row>
    <row r="155" ht="24" customHeight="1" spans="1:33">
      <c r="A155" s="173">
        <f t="shared" si="2"/>
        <v>146</v>
      </c>
      <c r="B155" s="173"/>
      <c r="C155" s="173"/>
      <c r="D155" s="173"/>
      <c r="E155" s="173">
        <v>3</v>
      </c>
      <c r="F155" s="173"/>
      <c r="G155" s="173"/>
      <c r="H155" s="173"/>
      <c r="I155" s="173"/>
      <c r="J155" s="173"/>
      <c r="K155" s="173"/>
      <c r="L155" s="175" t="s">
        <v>507</v>
      </c>
      <c r="M155" s="174" t="s">
        <v>815</v>
      </c>
      <c r="N155" s="151" t="s">
        <v>816</v>
      </c>
      <c r="O155" s="174" t="s">
        <v>171</v>
      </c>
      <c r="P155" s="151" t="s">
        <v>255</v>
      </c>
      <c r="Q155" s="173" t="s">
        <v>344</v>
      </c>
      <c r="R155" s="190"/>
      <c r="S155" s="111" t="s">
        <v>345</v>
      </c>
      <c r="T155" s="174" t="s">
        <v>100</v>
      </c>
      <c r="U155" s="111" t="s">
        <v>375</v>
      </c>
      <c r="V155" s="173" t="s">
        <v>104</v>
      </c>
      <c r="W155" s="190" t="s">
        <v>103</v>
      </c>
      <c r="X155" s="151" t="s">
        <v>171</v>
      </c>
      <c r="Y155" s="173" t="s">
        <v>100</v>
      </c>
      <c r="Z155" s="173" t="s">
        <v>100</v>
      </c>
      <c r="AA155" s="173" t="s">
        <v>817</v>
      </c>
      <c r="AB155" s="203">
        <v>0.004</v>
      </c>
      <c r="AC155" s="107" t="s">
        <v>100</v>
      </c>
      <c r="AD155" s="107"/>
      <c r="AE155" s="206" t="s">
        <v>605</v>
      </c>
      <c r="AF155" s="207"/>
      <c r="AG155" s="2"/>
    </row>
    <row r="156" ht="24" customHeight="1" spans="1:33">
      <c r="A156" s="173">
        <f t="shared" si="2"/>
        <v>147</v>
      </c>
      <c r="B156" s="173"/>
      <c r="C156" s="173"/>
      <c r="D156" s="173">
        <v>2</v>
      </c>
      <c r="E156" s="173"/>
      <c r="F156" s="173"/>
      <c r="G156" s="173"/>
      <c r="H156" s="173"/>
      <c r="I156" s="173"/>
      <c r="J156" s="173"/>
      <c r="K156" s="173"/>
      <c r="L156" s="175"/>
      <c r="M156" s="224" t="s">
        <v>818</v>
      </c>
      <c r="N156" s="225" t="s">
        <v>819</v>
      </c>
      <c r="O156" s="190" t="s">
        <v>496</v>
      </c>
      <c r="P156" s="151" t="s">
        <v>255</v>
      </c>
      <c r="Q156" s="173" t="s">
        <v>344</v>
      </c>
      <c r="R156" s="190"/>
      <c r="S156" s="111" t="s">
        <v>345</v>
      </c>
      <c r="T156" s="224" t="s">
        <v>818</v>
      </c>
      <c r="U156" s="111" t="s">
        <v>375</v>
      </c>
      <c r="V156" s="173" t="s">
        <v>104</v>
      </c>
      <c r="W156" s="190" t="s">
        <v>103</v>
      </c>
      <c r="X156" s="190" t="s">
        <v>496</v>
      </c>
      <c r="Y156" s="151" t="s">
        <v>616</v>
      </c>
      <c r="Z156" s="173" t="s">
        <v>100</v>
      </c>
      <c r="AA156" s="188" t="s">
        <v>820</v>
      </c>
      <c r="AB156" s="229">
        <v>0.0007</v>
      </c>
      <c r="AC156" s="107" t="s">
        <v>100</v>
      </c>
      <c r="AD156" s="107"/>
      <c r="AE156" s="206">
        <v>2</v>
      </c>
      <c r="AF156" s="207"/>
      <c r="AG156" s="2"/>
    </row>
    <row r="157" s="2" customFormat="1" ht="24" customHeight="1" spans="1:32">
      <c r="A157" s="173">
        <f t="shared" si="2"/>
        <v>148</v>
      </c>
      <c r="B157" s="173"/>
      <c r="C157" s="173"/>
      <c r="D157" s="173">
        <v>2</v>
      </c>
      <c r="E157" s="173"/>
      <c r="F157" s="173"/>
      <c r="G157" s="173"/>
      <c r="H157" s="173"/>
      <c r="I157" s="173"/>
      <c r="J157" s="173"/>
      <c r="K157" s="173"/>
      <c r="L157" s="175"/>
      <c r="M157" s="224" t="s">
        <v>821</v>
      </c>
      <c r="N157" s="225" t="s">
        <v>822</v>
      </c>
      <c r="O157" s="173" t="s">
        <v>188</v>
      </c>
      <c r="P157" s="151" t="s">
        <v>255</v>
      </c>
      <c r="Q157" s="173" t="s">
        <v>344</v>
      </c>
      <c r="R157" s="190"/>
      <c r="S157" s="111" t="s">
        <v>345</v>
      </c>
      <c r="T157" s="224" t="s">
        <v>821</v>
      </c>
      <c r="U157" s="111" t="s">
        <v>375</v>
      </c>
      <c r="V157" s="173" t="s">
        <v>104</v>
      </c>
      <c r="W157" s="190" t="s">
        <v>103</v>
      </c>
      <c r="X157" s="173" t="s">
        <v>188</v>
      </c>
      <c r="Y157" s="173" t="s">
        <v>195</v>
      </c>
      <c r="Z157" s="173" t="s">
        <v>100</v>
      </c>
      <c r="AA157" s="188" t="s">
        <v>823</v>
      </c>
      <c r="AB157" s="229">
        <v>0.0039</v>
      </c>
      <c r="AC157" s="107" t="s">
        <v>503</v>
      </c>
      <c r="AD157" s="107"/>
      <c r="AE157" s="206">
        <v>4</v>
      </c>
      <c r="AF157" s="207"/>
    </row>
    <row r="158" s="2" customFormat="1" ht="24" customHeight="1" spans="1:34">
      <c r="A158" s="173">
        <f t="shared" si="2"/>
        <v>149</v>
      </c>
      <c r="B158" s="173"/>
      <c r="C158" s="173"/>
      <c r="D158" s="173">
        <v>2</v>
      </c>
      <c r="E158" s="173"/>
      <c r="F158" s="173"/>
      <c r="G158" s="173"/>
      <c r="H158" s="173"/>
      <c r="I158" s="173"/>
      <c r="J158" s="173"/>
      <c r="K158" s="173"/>
      <c r="L158" s="181"/>
      <c r="M158" s="161" t="s">
        <v>824</v>
      </c>
      <c r="N158" s="161" t="s">
        <v>825</v>
      </c>
      <c r="O158" s="151" t="s">
        <v>496</v>
      </c>
      <c r="P158" s="107" t="s">
        <v>255</v>
      </c>
      <c r="Q158" s="173" t="s">
        <v>344</v>
      </c>
      <c r="R158" s="173"/>
      <c r="S158" s="111" t="s">
        <v>345</v>
      </c>
      <c r="T158" s="151" t="s">
        <v>824</v>
      </c>
      <c r="U158" s="111" t="s">
        <v>375</v>
      </c>
      <c r="V158" s="173" t="s">
        <v>104</v>
      </c>
      <c r="W158" s="190" t="s">
        <v>103</v>
      </c>
      <c r="X158" s="151" t="s">
        <v>496</v>
      </c>
      <c r="Y158" s="190" t="s">
        <v>639</v>
      </c>
      <c r="Z158" s="173" t="s">
        <v>100</v>
      </c>
      <c r="AA158" s="173" t="s">
        <v>100</v>
      </c>
      <c r="AB158" s="211">
        <v>0.72</v>
      </c>
      <c r="AC158" s="151" t="s">
        <v>100</v>
      </c>
      <c r="AD158" s="151"/>
      <c r="AE158" s="206">
        <v>1</v>
      </c>
      <c r="AF158" s="207"/>
      <c r="AH158" s="2" t="s">
        <v>826</v>
      </c>
    </row>
    <row r="159" s="2" customFormat="1" ht="24" customHeight="1" spans="1:32">
      <c r="A159" s="173">
        <f t="shared" si="2"/>
        <v>150</v>
      </c>
      <c r="B159" s="173"/>
      <c r="C159" s="173"/>
      <c r="D159" s="173">
        <v>2</v>
      </c>
      <c r="E159" s="173"/>
      <c r="F159" s="173"/>
      <c r="G159" s="173"/>
      <c r="H159" s="173"/>
      <c r="I159" s="173"/>
      <c r="J159" s="173"/>
      <c r="K159" s="173"/>
      <c r="L159" s="181" t="s">
        <v>467</v>
      </c>
      <c r="M159" s="161" t="s">
        <v>827</v>
      </c>
      <c r="N159" s="161" t="s">
        <v>828</v>
      </c>
      <c r="O159" s="151" t="s">
        <v>496</v>
      </c>
      <c r="P159" s="107" t="s">
        <v>255</v>
      </c>
      <c r="Q159" s="173" t="s">
        <v>344</v>
      </c>
      <c r="R159" s="173"/>
      <c r="S159" s="111" t="s">
        <v>345</v>
      </c>
      <c r="T159" s="151" t="s">
        <v>829</v>
      </c>
      <c r="U159" s="111" t="s">
        <v>375</v>
      </c>
      <c r="V159" s="173" t="s">
        <v>104</v>
      </c>
      <c r="W159" s="190" t="s">
        <v>103</v>
      </c>
      <c r="X159" s="151" t="s">
        <v>496</v>
      </c>
      <c r="Y159" s="190" t="s">
        <v>830</v>
      </c>
      <c r="Z159" s="173" t="s">
        <v>100</v>
      </c>
      <c r="AA159" s="173" t="s">
        <v>100</v>
      </c>
      <c r="AB159" s="211">
        <v>0.0006</v>
      </c>
      <c r="AC159" s="151" t="s">
        <v>100</v>
      </c>
      <c r="AD159" s="151"/>
      <c r="AE159" s="206">
        <v>18</v>
      </c>
      <c r="AF159" s="207"/>
    </row>
    <row r="160" s="2" customFormat="1" ht="24" customHeight="1" spans="1:34">
      <c r="A160" s="22">
        <f t="shared" si="2"/>
        <v>151</v>
      </c>
      <c r="B160" s="22"/>
      <c r="C160" s="22"/>
      <c r="D160" s="22"/>
      <c r="E160" s="22">
        <v>3</v>
      </c>
      <c r="F160" s="22"/>
      <c r="G160" s="22"/>
      <c r="H160" s="22"/>
      <c r="I160" s="22"/>
      <c r="J160" s="22"/>
      <c r="K160" s="22"/>
      <c r="L160" s="153"/>
      <c r="M160" s="22" t="s">
        <v>831</v>
      </c>
      <c r="N160" s="36" t="s">
        <v>210</v>
      </c>
      <c r="O160" s="22" t="s">
        <v>171</v>
      </c>
      <c r="P160" s="36"/>
      <c r="Q160" s="22" t="s">
        <v>344</v>
      </c>
      <c r="R160" s="108"/>
      <c r="S160" s="111" t="s">
        <v>345</v>
      </c>
      <c r="T160" s="22" t="s">
        <v>100</v>
      </c>
      <c r="U160" s="111" t="s">
        <v>375</v>
      </c>
      <c r="V160" s="108" t="s">
        <v>104</v>
      </c>
      <c r="W160" s="108" t="s">
        <v>103</v>
      </c>
      <c r="X160" s="36" t="s">
        <v>171</v>
      </c>
      <c r="Y160" s="22" t="s">
        <v>832</v>
      </c>
      <c r="Z160" s="22" t="s">
        <v>100</v>
      </c>
      <c r="AA160" s="22" t="s">
        <v>833</v>
      </c>
      <c r="AB160" s="150">
        <v>0.005</v>
      </c>
      <c r="AC160" s="160" t="s">
        <v>100</v>
      </c>
      <c r="AD160" s="160"/>
      <c r="AE160" s="123" t="s">
        <v>605</v>
      </c>
      <c r="AF160" s="170"/>
      <c r="AH160" s="2" t="s">
        <v>834</v>
      </c>
    </row>
    <row r="161" s="2" customFormat="1" ht="24" customHeight="1" spans="1:35">
      <c r="A161" s="22">
        <f t="shared" si="2"/>
        <v>152</v>
      </c>
      <c r="B161" s="22"/>
      <c r="C161" s="22"/>
      <c r="D161" s="22">
        <v>2</v>
      </c>
      <c r="E161" s="22"/>
      <c r="F161" s="22"/>
      <c r="G161" s="22"/>
      <c r="H161" s="22"/>
      <c r="I161" s="22"/>
      <c r="J161" s="22"/>
      <c r="K161" s="22"/>
      <c r="L161" s="22"/>
      <c r="M161" s="22" t="s">
        <v>818</v>
      </c>
      <c r="N161" s="36" t="s">
        <v>819</v>
      </c>
      <c r="O161" s="22" t="s">
        <v>496</v>
      </c>
      <c r="P161" s="226" t="s">
        <v>255</v>
      </c>
      <c r="Q161" s="22" t="s">
        <v>344</v>
      </c>
      <c r="R161" s="108"/>
      <c r="S161" s="107" t="s">
        <v>345</v>
      </c>
      <c r="T161" s="22" t="s">
        <v>818</v>
      </c>
      <c r="U161" s="111" t="s">
        <v>375</v>
      </c>
      <c r="V161" s="108" t="s">
        <v>104</v>
      </c>
      <c r="W161" s="108" t="s">
        <v>103</v>
      </c>
      <c r="X161" s="36" t="s">
        <v>496</v>
      </c>
      <c r="Y161" s="22" t="s">
        <v>616</v>
      </c>
      <c r="Z161" s="22" t="s">
        <v>100</v>
      </c>
      <c r="AA161" s="22" t="s">
        <v>820</v>
      </c>
      <c r="AB161" s="150">
        <v>0.0007</v>
      </c>
      <c r="AC161" s="160" t="s">
        <v>100</v>
      </c>
      <c r="AD161" s="160"/>
      <c r="AE161" s="123">
        <v>2</v>
      </c>
      <c r="AF161" s="170"/>
      <c r="AH161" s="215"/>
      <c r="AI161" s="233"/>
    </row>
    <row r="162" s="2" customFormat="1" ht="24" customHeight="1" spans="1:35">
      <c r="A162" s="22">
        <f t="shared" si="2"/>
        <v>153</v>
      </c>
      <c r="B162" s="22"/>
      <c r="C162" s="22"/>
      <c r="D162" s="22">
        <v>2</v>
      </c>
      <c r="E162" s="22"/>
      <c r="F162" s="22"/>
      <c r="G162" s="22"/>
      <c r="H162" s="22"/>
      <c r="I162" s="22"/>
      <c r="J162" s="22"/>
      <c r="K162" s="22"/>
      <c r="L162" s="22"/>
      <c r="M162" s="22" t="s">
        <v>821</v>
      </c>
      <c r="N162" s="36" t="s">
        <v>822</v>
      </c>
      <c r="O162" s="22" t="s">
        <v>188</v>
      </c>
      <c r="P162" s="226" t="s">
        <v>255</v>
      </c>
      <c r="Q162" s="22" t="s">
        <v>344</v>
      </c>
      <c r="R162" s="108"/>
      <c r="S162" s="107" t="s">
        <v>345</v>
      </c>
      <c r="T162" s="22" t="s">
        <v>821</v>
      </c>
      <c r="U162" s="111" t="s">
        <v>375</v>
      </c>
      <c r="V162" s="108" t="s">
        <v>104</v>
      </c>
      <c r="W162" s="108" t="s">
        <v>103</v>
      </c>
      <c r="X162" s="36" t="s">
        <v>188</v>
      </c>
      <c r="Y162" s="22" t="s">
        <v>195</v>
      </c>
      <c r="Z162" s="22" t="s">
        <v>100</v>
      </c>
      <c r="AA162" s="22" t="s">
        <v>823</v>
      </c>
      <c r="AB162" s="150">
        <v>0.0039</v>
      </c>
      <c r="AC162" s="160" t="s">
        <v>503</v>
      </c>
      <c r="AD162" s="160"/>
      <c r="AE162" s="123">
        <v>4</v>
      </c>
      <c r="AF162" s="170"/>
      <c r="AH162" s="215"/>
      <c r="AI162" s="233"/>
    </row>
    <row r="163" s="2" customFormat="1" ht="24" customHeight="1" spans="1:32">
      <c r="A163" s="22">
        <f t="shared" si="2"/>
        <v>154</v>
      </c>
      <c r="B163" s="22"/>
      <c r="C163" s="22"/>
      <c r="D163" s="22">
        <v>2</v>
      </c>
      <c r="E163" s="22"/>
      <c r="F163" s="22"/>
      <c r="G163" s="22"/>
      <c r="H163" s="22"/>
      <c r="I163" s="22"/>
      <c r="J163" s="22"/>
      <c r="K163" s="22"/>
      <c r="L163" s="153"/>
      <c r="M163" s="161" t="s">
        <v>824</v>
      </c>
      <c r="N163" s="161" t="s">
        <v>825</v>
      </c>
      <c r="O163" s="36" t="s">
        <v>496</v>
      </c>
      <c r="P163" s="91" t="s">
        <v>255</v>
      </c>
      <c r="Q163" s="22" t="s">
        <v>344</v>
      </c>
      <c r="R163" s="22"/>
      <c r="S163" s="111" t="s">
        <v>345</v>
      </c>
      <c r="T163" s="36" t="s">
        <v>824</v>
      </c>
      <c r="U163" s="111" t="s">
        <v>375</v>
      </c>
      <c r="V163" s="108" t="s">
        <v>104</v>
      </c>
      <c r="W163" s="108" t="s">
        <v>103</v>
      </c>
      <c r="X163" s="36" t="s">
        <v>496</v>
      </c>
      <c r="Y163" s="108" t="s">
        <v>639</v>
      </c>
      <c r="Z163" s="22" t="s">
        <v>100</v>
      </c>
      <c r="AA163" s="22" t="s">
        <v>100</v>
      </c>
      <c r="AB163" s="150">
        <v>0.72</v>
      </c>
      <c r="AC163" s="36" t="s">
        <v>100</v>
      </c>
      <c r="AD163" s="36"/>
      <c r="AE163" s="230">
        <v>1</v>
      </c>
      <c r="AF163" s="231"/>
    </row>
    <row r="164" s="2" customFormat="1" ht="24" customHeight="1" spans="1:32">
      <c r="A164" s="22">
        <f t="shared" si="2"/>
        <v>155</v>
      </c>
      <c r="B164" s="22"/>
      <c r="C164" s="22"/>
      <c r="D164" s="22">
        <v>2</v>
      </c>
      <c r="E164" s="22"/>
      <c r="F164" s="22"/>
      <c r="G164" s="22"/>
      <c r="H164" s="22"/>
      <c r="I164" s="22"/>
      <c r="J164" s="22"/>
      <c r="K164" s="22"/>
      <c r="L164" s="153" t="s">
        <v>467</v>
      </c>
      <c r="M164" s="161" t="s">
        <v>829</v>
      </c>
      <c r="N164" s="161" t="s">
        <v>828</v>
      </c>
      <c r="O164" s="36" t="s">
        <v>496</v>
      </c>
      <c r="P164" s="91" t="s">
        <v>255</v>
      </c>
      <c r="Q164" s="22" t="s">
        <v>344</v>
      </c>
      <c r="R164" s="22"/>
      <c r="S164" s="111" t="s">
        <v>345</v>
      </c>
      <c r="T164" s="36" t="s">
        <v>829</v>
      </c>
      <c r="U164" s="111" t="s">
        <v>375</v>
      </c>
      <c r="V164" s="108" t="s">
        <v>104</v>
      </c>
      <c r="W164" s="108" t="s">
        <v>103</v>
      </c>
      <c r="X164" s="36" t="s">
        <v>496</v>
      </c>
      <c r="Y164" s="108" t="s">
        <v>830</v>
      </c>
      <c r="Z164" s="22" t="s">
        <v>100</v>
      </c>
      <c r="AA164" s="22" t="s">
        <v>100</v>
      </c>
      <c r="AB164" s="150">
        <v>0.0006</v>
      </c>
      <c r="AC164" s="36" t="s">
        <v>100</v>
      </c>
      <c r="AD164" s="36"/>
      <c r="AE164" s="230">
        <v>18</v>
      </c>
      <c r="AF164" s="231"/>
    </row>
  </sheetData>
  <autoFilter ref="A9:AJ164">
    <extLst/>
  </autoFilter>
  <mergeCells count="36">
    <mergeCell ref="A1:AE1"/>
    <mergeCell ref="A2:E2"/>
    <mergeCell ref="F2:K2"/>
    <mergeCell ref="L2:N2"/>
    <mergeCell ref="A3:N3"/>
    <mergeCell ref="A4:K4"/>
    <mergeCell ref="L4:N4"/>
    <mergeCell ref="A5:N5"/>
    <mergeCell ref="B8:K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19:AG24"/>
    <mergeCell ref="AG142:AG148"/>
    <mergeCell ref="AH142:AH148"/>
    <mergeCell ref="O2:AC7"/>
    <mergeCell ref="A6:N7"/>
  </mergeCells>
  <conditionalFormatting sqref="AE2">
    <cfRule type="duplicateValues" dxfId="7" priority="2" stopIfTrue="1"/>
  </conditionalFormatting>
  <conditionalFormatting sqref="AF2">
    <cfRule type="duplicateValues" dxfId="7" priority="1" stopIfTrue="1"/>
  </conditionalFormatting>
  <conditionalFormatting sqref="T10">
    <cfRule type="duplicateValues" dxfId="5" priority="261"/>
  </conditionalFormatting>
  <conditionalFormatting sqref="T11">
    <cfRule type="duplicateValues" dxfId="5" priority="33"/>
  </conditionalFormatting>
  <conditionalFormatting sqref="T12">
    <cfRule type="duplicateValues" dxfId="5" priority="32"/>
  </conditionalFormatting>
  <conditionalFormatting sqref="T13">
    <cfRule type="duplicateValues" dxfId="5" priority="37"/>
  </conditionalFormatting>
  <conditionalFormatting sqref="T14">
    <cfRule type="duplicateValues" dxfId="5" priority="63"/>
  </conditionalFormatting>
  <conditionalFormatting sqref="N16">
    <cfRule type="duplicateValues" dxfId="1" priority="36"/>
  </conditionalFormatting>
  <conditionalFormatting sqref="T16">
    <cfRule type="duplicateValues" dxfId="5" priority="35"/>
  </conditionalFormatting>
  <conditionalFormatting sqref="T17">
    <cfRule type="duplicateValues" dxfId="5" priority="62"/>
  </conditionalFormatting>
  <conditionalFormatting sqref="T20">
    <cfRule type="duplicateValues" dxfId="5" priority="26"/>
  </conditionalFormatting>
  <conditionalFormatting sqref="L21">
    <cfRule type="duplicateValues" dxfId="1" priority="126"/>
  </conditionalFormatting>
  <conditionalFormatting sqref="T21">
    <cfRule type="duplicateValues" dxfId="5" priority="127"/>
  </conditionalFormatting>
  <conditionalFormatting sqref="T29">
    <cfRule type="duplicateValues" dxfId="5" priority="113"/>
  </conditionalFormatting>
  <conditionalFormatting sqref="T30">
    <cfRule type="duplicateValues" dxfId="5" priority="193"/>
    <cfRule type="duplicateValues" dxfId="1" priority="194"/>
    <cfRule type="duplicateValues" dxfId="1" priority="195"/>
    <cfRule type="duplicateValues" dxfId="1" priority="196"/>
    <cfRule type="duplicateValues" dxfId="1" priority="197"/>
    <cfRule type="duplicateValues" dxfId="1" priority="198"/>
    <cfRule type="duplicateValues" dxfId="1" priority="199"/>
    <cfRule type="duplicateValues" dxfId="1" priority="200"/>
  </conditionalFormatting>
  <conditionalFormatting sqref="T35">
    <cfRule type="duplicateValues" dxfId="5" priority="191"/>
  </conditionalFormatting>
  <conditionalFormatting sqref="T37">
    <cfRule type="duplicateValues" dxfId="5" priority="123"/>
  </conditionalFormatting>
  <conditionalFormatting sqref="L38">
    <cfRule type="duplicateValues" dxfId="1" priority="136"/>
    <cfRule type="duplicateValues" dxfId="1" priority="137"/>
  </conditionalFormatting>
  <conditionalFormatting sqref="T38">
    <cfRule type="duplicateValues" dxfId="5" priority="141"/>
  </conditionalFormatting>
  <conditionalFormatting sqref="L41">
    <cfRule type="duplicateValues" dxfId="1" priority="138"/>
    <cfRule type="duplicateValues" dxfId="1" priority="139"/>
  </conditionalFormatting>
  <conditionalFormatting sqref="N41">
    <cfRule type="duplicateValues" dxfId="1" priority="124"/>
    <cfRule type="duplicateValues" dxfId="1" priority="125"/>
  </conditionalFormatting>
  <conditionalFormatting sqref="O41">
    <cfRule type="duplicateValues" dxfId="1" priority="142"/>
    <cfRule type="duplicateValues" dxfId="1" priority="143"/>
    <cfRule type="duplicateValues" dxfId="1" priority="144"/>
    <cfRule type="duplicateValues" dxfId="1" priority="145"/>
  </conditionalFormatting>
  <conditionalFormatting sqref="T41">
    <cfRule type="duplicateValues" dxfId="5" priority="140"/>
  </conditionalFormatting>
  <conditionalFormatting sqref="L42">
    <cfRule type="duplicateValues" dxfId="1" priority="97"/>
    <cfRule type="duplicateValues" dxfId="1" priority="98"/>
  </conditionalFormatting>
  <conditionalFormatting sqref="O42">
    <cfRule type="duplicateValues" dxfId="1" priority="108"/>
    <cfRule type="duplicateValues" dxfId="1" priority="109"/>
    <cfRule type="duplicateValues" dxfId="1" priority="110"/>
    <cfRule type="duplicateValues" dxfId="1" priority="111"/>
  </conditionalFormatting>
  <conditionalFormatting sqref="T42">
    <cfRule type="duplicateValues" dxfId="5" priority="99"/>
  </conditionalFormatting>
  <conditionalFormatting sqref="L45">
    <cfRule type="duplicateValues" dxfId="1" priority="166"/>
    <cfRule type="duplicateValues" dxfId="1" priority="167"/>
  </conditionalFormatting>
  <conditionalFormatting sqref="O45">
    <cfRule type="duplicateValues" dxfId="1" priority="162"/>
    <cfRule type="duplicateValues" dxfId="1" priority="163"/>
    <cfRule type="duplicateValues" dxfId="1" priority="164"/>
    <cfRule type="duplicateValues" dxfId="1" priority="165"/>
  </conditionalFormatting>
  <conditionalFormatting sqref="T45">
    <cfRule type="duplicateValues" dxfId="5" priority="161"/>
  </conditionalFormatting>
  <conditionalFormatting sqref="T50">
    <cfRule type="duplicateValues" dxfId="5" priority="130"/>
  </conditionalFormatting>
  <conditionalFormatting sqref="O51">
    <cfRule type="duplicateValues" dxfId="1" priority="168"/>
    <cfRule type="duplicateValues" dxfId="1" priority="169"/>
    <cfRule type="duplicateValues" dxfId="1" priority="170"/>
    <cfRule type="duplicateValues" dxfId="1" priority="171"/>
  </conditionalFormatting>
  <conditionalFormatting sqref="T51">
    <cfRule type="duplicateValues" dxfId="5" priority="172"/>
  </conditionalFormatting>
  <conditionalFormatting sqref="T52">
    <cfRule type="duplicateValues" dxfId="5" priority="112"/>
  </conditionalFormatting>
  <conditionalFormatting sqref="O53">
    <cfRule type="duplicateValues" dxfId="1" priority="132"/>
    <cfRule type="duplicateValues" dxfId="1" priority="133"/>
    <cfRule type="duplicateValues" dxfId="1" priority="134"/>
    <cfRule type="duplicateValues" dxfId="1" priority="135"/>
  </conditionalFormatting>
  <conditionalFormatting sqref="T53">
    <cfRule type="duplicateValues" dxfId="5" priority="131"/>
  </conditionalFormatting>
  <conditionalFormatting sqref="L56">
    <cfRule type="duplicateValues" dxfId="1" priority="157"/>
    <cfRule type="duplicateValues" dxfId="1" priority="158"/>
    <cfRule type="duplicateValues" dxfId="1" priority="159"/>
    <cfRule type="duplicateValues" dxfId="1" priority="160"/>
  </conditionalFormatting>
  <conditionalFormatting sqref="O56">
    <cfRule type="duplicateValues" dxfId="1" priority="153"/>
    <cfRule type="duplicateValues" dxfId="1" priority="154"/>
    <cfRule type="duplicateValues" dxfId="1" priority="155"/>
    <cfRule type="duplicateValues" dxfId="1" priority="156"/>
  </conditionalFormatting>
  <conditionalFormatting sqref="T56">
    <cfRule type="duplicateValues" dxfId="5" priority="152"/>
  </conditionalFormatting>
  <conditionalFormatting sqref="O57">
    <cfRule type="duplicateValues" dxfId="1" priority="187"/>
    <cfRule type="duplicateValues" dxfId="1" priority="188"/>
    <cfRule type="duplicateValues" dxfId="1" priority="189"/>
    <cfRule type="duplicateValues" dxfId="1" priority="190"/>
  </conditionalFormatting>
  <conditionalFormatting sqref="O58">
    <cfRule type="duplicateValues" dxfId="1" priority="183"/>
    <cfRule type="duplicateValues" dxfId="1" priority="184"/>
    <cfRule type="duplicateValues" dxfId="1" priority="185"/>
    <cfRule type="duplicateValues" dxfId="1" priority="186"/>
  </conditionalFormatting>
  <conditionalFormatting sqref="L59">
    <cfRule type="duplicateValues" dxfId="5" priority="201"/>
    <cfRule type="duplicateValues" dxfId="1" priority="209"/>
  </conditionalFormatting>
  <conditionalFormatting sqref="T59">
    <cfRule type="duplicateValues" dxfId="5" priority="151"/>
  </conditionalFormatting>
  <conditionalFormatting sqref="T61">
    <cfRule type="duplicateValues" dxfId="5" priority="128"/>
  </conditionalFormatting>
  <conditionalFormatting sqref="L64">
    <cfRule type="duplicateValues" dxfId="1" priority="23"/>
    <cfRule type="duplicateValues" dxfId="1" priority="24"/>
  </conditionalFormatting>
  <conditionalFormatting sqref="O65">
    <cfRule type="duplicateValues" dxfId="1" priority="173"/>
    <cfRule type="duplicateValues" dxfId="1" priority="174"/>
    <cfRule type="duplicateValues" dxfId="1" priority="175"/>
    <cfRule type="duplicateValues" dxfId="1" priority="176"/>
  </conditionalFormatting>
  <conditionalFormatting sqref="T65">
    <cfRule type="duplicateValues" dxfId="5" priority="177"/>
  </conditionalFormatting>
  <conditionalFormatting sqref="L67">
    <cfRule type="duplicateValues" dxfId="1" priority="216"/>
  </conditionalFormatting>
  <conditionalFormatting sqref="T70">
    <cfRule type="duplicateValues" dxfId="5" priority="34"/>
  </conditionalFormatting>
  <conditionalFormatting sqref="T71">
    <cfRule type="duplicateValues" dxfId="6" priority="178"/>
  </conditionalFormatting>
  <conditionalFormatting sqref="T74">
    <cfRule type="duplicateValues" dxfId="5" priority="192"/>
  </conditionalFormatting>
  <conditionalFormatting sqref="O81">
    <cfRule type="duplicateValues" dxfId="1" priority="76"/>
    <cfRule type="duplicateValues" dxfId="1" priority="77"/>
    <cfRule type="duplicateValues" dxfId="1" priority="78"/>
    <cfRule type="duplicateValues" dxfId="1" priority="79"/>
  </conditionalFormatting>
  <conditionalFormatting sqref="T81">
    <cfRule type="duplicateValues" dxfId="5" priority="74"/>
  </conditionalFormatting>
  <conditionalFormatting sqref="U81">
    <cfRule type="duplicateValues" dxfId="5" priority="75"/>
  </conditionalFormatting>
  <conditionalFormatting sqref="O85">
    <cfRule type="duplicateValues" dxfId="1" priority="235"/>
    <cfRule type="duplicateValues" dxfId="1" priority="236"/>
    <cfRule type="duplicateValues" dxfId="1" priority="237"/>
    <cfRule type="duplicateValues" dxfId="1" priority="238"/>
  </conditionalFormatting>
  <conditionalFormatting sqref="T85">
    <cfRule type="duplicateValues" dxfId="5" priority="122"/>
  </conditionalFormatting>
  <conditionalFormatting sqref="T87">
    <cfRule type="duplicateValues" dxfId="5" priority="95"/>
  </conditionalFormatting>
  <conditionalFormatting sqref="T91">
    <cfRule type="duplicateValues" dxfId="5" priority="57"/>
  </conditionalFormatting>
  <conditionalFormatting sqref="T95">
    <cfRule type="duplicateValues" dxfId="5" priority="129"/>
  </conditionalFormatting>
  <conditionalFormatting sqref="L102">
    <cfRule type="duplicateValues" dxfId="1" priority="210"/>
  </conditionalFormatting>
  <conditionalFormatting sqref="L103">
    <cfRule type="duplicateValues" dxfId="1" priority="206"/>
  </conditionalFormatting>
  <conditionalFormatting sqref="O103">
    <cfRule type="duplicateValues" dxfId="1" priority="202"/>
    <cfRule type="duplicateValues" dxfId="1" priority="203"/>
    <cfRule type="duplicateValues" dxfId="1" priority="204"/>
    <cfRule type="duplicateValues" dxfId="1" priority="205"/>
  </conditionalFormatting>
  <conditionalFormatting sqref="L109">
    <cfRule type="duplicateValues" dxfId="1" priority="215"/>
  </conditionalFormatting>
  <conditionalFormatting sqref="O116">
    <cfRule type="duplicateValues" dxfId="1" priority="81"/>
    <cfRule type="duplicateValues" dxfId="1" priority="82"/>
    <cfRule type="duplicateValues" dxfId="1" priority="83"/>
    <cfRule type="duplicateValues" dxfId="1" priority="84"/>
  </conditionalFormatting>
  <conditionalFormatting sqref="T116">
    <cfRule type="duplicateValues" dxfId="5" priority="80"/>
  </conditionalFormatting>
  <conditionalFormatting sqref="L117">
    <cfRule type="duplicateValues" dxfId="1" priority="85"/>
    <cfRule type="duplicateValues" dxfId="1" priority="86"/>
    <cfRule type="duplicateValues" dxfId="1" priority="87"/>
    <cfRule type="duplicateValues" dxfId="1" priority="93"/>
    <cfRule type="duplicateValues" dxfId="1" priority="94"/>
  </conditionalFormatting>
  <conditionalFormatting sqref="O117">
    <cfRule type="duplicateValues" dxfId="1" priority="89"/>
    <cfRule type="duplicateValues" dxfId="1" priority="90"/>
    <cfRule type="duplicateValues" dxfId="1" priority="91"/>
    <cfRule type="duplicateValues" dxfId="1" priority="92"/>
  </conditionalFormatting>
  <conditionalFormatting sqref="T117">
    <cfRule type="duplicateValues" dxfId="5" priority="88"/>
  </conditionalFormatting>
  <conditionalFormatting sqref="T118">
    <cfRule type="duplicateValues" dxfId="5" priority="61"/>
  </conditionalFormatting>
  <conditionalFormatting sqref="T119">
    <cfRule type="duplicateValues" dxfId="5" priority="60"/>
  </conditionalFormatting>
  <conditionalFormatting sqref="L124">
    <cfRule type="duplicateValues" dxfId="1" priority="212"/>
  </conditionalFormatting>
  <conditionalFormatting sqref="L128">
    <cfRule type="duplicateValues" dxfId="1" priority="213"/>
  </conditionalFormatting>
  <conditionalFormatting sqref="T132">
    <cfRule type="duplicateValues" dxfId="6" priority="71"/>
  </conditionalFormatting>
  <conditionalFormatting sqref="T133">
    <cfRule type="duplicateValues" dxfId="6" priority="70"/>
  </conditionalFormatting>
  <conditionalFormatting sqref="T134">
    <cfRule type="duplicateValues" dxfId="6" priority="69"/>
  </conditionalFormatting>
  <conditionalFormatting sqref="T136">
    <cfRule type="duplicateValues" dxfId="6" priority="68"/>
  </conditionalFormatting>
  <conditionalFormatting sqref="T138">
    <cfRule type="duplicateValues" dxfId="1" priority="65"/>
    <cfRule type="duplicateValues" dxfId="1" priority="66"/>
    <cfRule type="duplicateValues" dxfId="1" priority="67"/>
  </conditionalFormatting>
  <conditionalFormatting sqref="X142">
    <cfRule type="duplicateValues" dxfId="1" priority="40"/>
    <cfRule type="duplicateValues" dxfId="1" priority="41"/>
    <cfRule type="duplicateValues" dxfId="1" priority="42"/>
    <cfRule type="duplicateValues" dxfId="1" priority="43"/>
  </conditionalFormatting>
  <conditionalFormatting sqref="T143">
    <cfRule type="duplicateValues" dxfId="5" priority="55"/>
  </conditionalFormatting>
  <conditionalFormatting sqref="L144">
    <cfRule type="duplicateValues" dxfId="1" priority="245"/>
  </conditionalFormatting>
  <conditionalFormatting sqref="T144">
    <cfRule type="duplicateValues" dxfId="6" priority="48"/>
    <cfRule type="duplicateValues" dxfId="1" priority="49"/>
    <cfRule type="duplicateValues" dxfId="1" priority="50"/>
    <cfRule type="duplicateValues" dxfId="1" priority="51"/>
    <cfRule type="duplicateValues" dxfId="1" priority="52"/>
  </conditionalFormatting>
  <conditionalFormatting sqref="X146">
    <cfRule type="duplicateValues" dxfId="1" priority="44"/>
    <cfRule type="duplicateValues" dxfId="1" priority="45"/>
    <cfRule type="duplicateValues" dxfId="1" priority="46"/>
    <cfRule type="duplicateValues" dxfId="1" priority="47"/>
  </conditionalFormatting>
  <conditionalFormatting sqref="L148">
    <cfRule type="duplicateValues" dxfId="1" priority="227"/>
  </conditionalFormatting>
  <conditionalFormatting sqref="T148">
    <cfRule type="duplicateValues" dxfId="5" priority="59"/>
  </conditionalFormatting>
  <conditionalFormatting sqref="T149">
    <cfRule type="duplicateValues" dxfId="1" priority="252"/>
    <cfRule type="duplicateValues" dxfId="1" priority="253"/>
    <cfRule type="duplicateValues" dxfId="1" priority="254"/>
    <cfRule type="duplicateValues" dxfId="1" priority="255"/>
    <cfRule type="duplicateValues" dxfId="6" priority="256"/>
    <cfRule type="duplicateValues" dxfId="5" priority="257"/>
    <cfRule type="duplicateValues" dxfId="5" priority="258"/>
  </conditionalFormatting>
  <conditionalFormatting sqref="T150">
    <cfRule type="duplicateValues" dxfId="5" priority="58"/>
  </conditionalFormatting>
  <conditionalFormatting sqref="T152">
    <cfRule type="duplicateValues" dxfId="5" priority="179"/>
  </conditionalFormatting>
  <conditionalFormatting sqref="L153">
    <cfRule type="duplicateValues" dxfId="1" priority="260"/>
  </conditionalFormatting>
  <conditionalFormatting sqref="T153">
    <cfRule type="duplicateValues" dxfId="1" priority="38"/>
    <cfRule type="duplicateValues" dxfId="6" priority="39"/>
  </conditionalFormatting>
  <conditionalFormatting sqref="M156">
    <cfRule type="duplicateValues" dxfId="8" priority="18"/>
    <cfRule type="duplicateValues" dxfId="8" priority="19"/>
    <cfRule type="duplicateValues" dxfId="8" priority="20"/>
    <cfRule type="duplicateValues" dxfId="8" priority="21"/>
    <cfRule type="duplicateValues" dxfId="8" priority="22" stopIfTrue="1"/>
  </conditionalFormatting>
  <conditionalFormatting sqref="T156">
    <cfRule type="duplicateValues" dxfId="8" priority="8"/>
    <cfRule type="duplicateValues" dxfId="8" priority="9"/>
    <cfRule type="duplicateValues" dxfId="8" priority="10"/>
    <cfRule type="duplicateValues" dxfId="8" priority="11"/>
    <cfRule type="duplicateValues" dxfId="8" priority="12" stopIfTrue="1"/>
  </conditionalFormatting>
  <conditionalFormatting sqref="M157">
    <cfRule type="duplicateValues" dxfId="8" priority="13"/>
    <cfRule type="duplicateValues" dxfId="8" priority="14"/>
    <cfRule type="duplicateValues" dxfId="8" priority="15"/>
    <cfRule type="duplicateValues" dxfId="8" priority="16"/>
    <cfRule type="duplicateValues" dxfId="8" priority="17" stopIfTrue="1"/>
  </conditionalFormatting>
  <conditionalFormatting sqref="T157">
    <cfRule type="duplicateValues" dxfId="8" priority="3"/>
    <cfRule type="duplicateValues" dxfId="8" priority="4"/>
    <cfRule type="duplicateValues" dxfId="8" priority="5"/>
    <cfRule type="duplicateValues" dxfId="8" priority="6"/>
    <cfRule type="duplicateValues" dxfId="8" priority="7" stopIfTrue="1"/>
  </conditionalFormatting>
  <conditionalFormatting sqref="L160">
    <cfRule type="duplicateValues" dxfId="1" priority="13235"/>
  </conditionalFormatting>
  <conditionalFormatting sqref="O160">
    <cfRule type="duplicateValues" dxfId="1" priority="13159"/>
    <cfRule type="duplicateValues" dxfId="1" priority="13160"/>
    <cfRule type="duplicateValues" dxfId="1" priority="13161"/>
    <cfRule type="duplicateValues" dxfId="1" priority="13162"/>
  </conditionalFormatting>
  <conditionalFormatting sqref="L24:L26">
    <cfRule type="duplicateValues" dxfId="1" priority="31"/>
  </conditionalFormatting>
  <conditionalFormatting sqref="L43:L44">
    <cfRule type="duplicateValues" dxfId="1" priority="105"/>
    <cfRule type="duplicateValues" dxfId="1" priority="106"/>
    <cfRule type="duplicateValues" dxfId="1" priority="107"/>
  </conditionalFormatting>
  <conditionalFormatting sqref="L48:L49">
    <cfRule type="duplicateValues" dxfId="1" priority="232"/>
  </conditionalFormatting>
  <conditionalFormatting sqref="L71:L74">
    <cfRule type="duplicateValues" dxfId="1" priority="221"/>
  </conditionalFormatting>
  <conditionalFormatting sqref="L83:L84">
    <cfRule type="duplicateValues" dxfId="1" priority="243"/>
  </conditionalFormatting>
  <conditionalFormatting sqref="L87:L90">
    <cfRule type="duplicateValues" dxfId="1" priority="223"/>
  </conditionalFormatting>
  <conditionalFormatting sqref="L92:L93">
    <cfRule type="duplicateValues" dxfId="1" priority="217"/>
  </conditionalFormatting>
  <conditionalFormatting sqref="L96:L101">
    <cfRule type="duplicateValues" dxfId="1" priority="231"/>
  </conditionalFormatting>
  <conditionalFormatting sqref="L97:L101">
    <cfRule type="duplicateValues" dxfId="1" priority="222"/>
  </conditionalFormatting>
  <conditionalFormatting sqref="L103:L106">
    <cfRule type="duplicateValues" dxfId="1" priority="208"/>
  </conditionalFormatting>
  <conditionalFormatting sqref="L104:L106">
    <cfRule type="duplicateValues" dxfId="1" priority="211"/>
  </conditionalFormatting>
  <conditionalFormatting sqref="L105:L106">
    <cfRule type="duplicateValues" dxfId="1" priority="207"/>
  </conditionalFormatting>
  <conditionalFormatting sqref="L110:L116">
    <cfRule type="duplicateValues" dxfId="1" priority="241"/>
  </conditionalFormatting>
  <conditionalFormatting sqref="L114:L116">
    <cfRule type="duplicateValues" dxfId="1" priority="240"/>
  </conditionalFormatting>
  <conditionalFormatting sqref="L118:L119">
    <cfRule type="duplicateValues" dxfId="1" priority="220"/>
  </conditionalFormatting>
  <conditionalFormatting sqref="L132:L138">
    <cfRule type="duplicateValues" dxfId="1" priority="73"/>
  </conditionalFormatting>
  <conditionalFormatting sqref="L155:L157">
    <cfRule type="duplicateValues" dxfId="1" priority="242"/>
  </conditionalFormatting>
  <conditionalFormatting sqref="L158:L159">
    <cfRule type="duplicateValues" dxfId="1" priority="262"/>
  </conditionalFormatting>
  <conditionalFormatting sqref="L161:L162">
    <cfRule type="duplicateValues" dxfId="1" priority="352"/>
    <cfRule type="duplicateValues" dxfId="1" priority="353"/>
  </conditionalFormatting>
  <conditionalFormatting sqref="L163:L164">
    <cfRule type="duplicateValues" dxfId="1" priority="13107"/>
  </conditionalFormatting>
  <conditionalFormatting sqref="M161:M162">
    <cfRule type="duplicateValues" dxfId="5" priority="351"/>
  </conditionalFormatting>
  <conditionalFormatting sqref="M163:M164">
    <cfRule type="duplicateValues" dxfId="1" priority="13108"/>
    <cfRule type="duplicateValues" dxfId="1" priority="13109"/>
    <cfRule type="duplicateValues" dxfId="1" priority="13110"/>
  </conditionalFormatting>
  <conditionalFormatting sqref="O24:O26">
    <cfRule type="duplicateValues" dxfId="1" priority="27"/>
    <cfRule type="duplicateValues" dxfId="1" priority="28"/>
    <cfRule type="duplicateValues" dxfId="1" priority="29"/>
    <cfRule type="duplicateValues" dxfId="1" priority="30"/>
  </conditionalFormatting>
  <conditionalFormatting sqref="O39:O40">
    <cfRule type="duplicateValues" dxfId="1" priority="146"/>
    <cfRule type="duplicateValues" dxfId="1" priority="147"/>
    <cfRule type="duplicateValues" dxfId="1" priority="148"/>
    <cfRule type="duplicateValues" dxfId="1" priority="149"/>
  </conditionalFormatting>
  <conditionalFormatting sqref="O43:O44">
    <cfRule type="duplicateValues" dxfId="1" priority="100"/>
    <cfRule type="duplicateValues" dxfId="1" priority="101"/>
    <cfRule type="duplicateValues" dxfId="1" priority="102"/>
    <cfRule type="duplicateValues" dxfId="1" priority="103"/>
  </conditionalFormatting>
  <conditionalFormatting sqref="O83:O84">
    <cfRule type="duplicateValues" dxfId="1" priority="118"/>
    <cfRule type="duplicateValues" dxfId="1" priority="119"/>
    <cfRule type="duplicateValues" dxfId="1" priority="120"/>
    <cfRule type="duplicateValues" dxfId="1" priority="121"/>
  </conditionalFormatting>
  <conditionalFormatting sqref="O158:O159">
    <cfRule type="duplicateValues" dxfId="1" priority="263"/>
    <cfRule type="duplicateValues" dxfId="1" priority="264"/>
    <cfRule type="duplicateValues" dxfId="1" priority="265"/>
    <cfRule type="duplicateValues" dxfId="1" priority="266"/>
  </conditionalFormatting>
  <conditionalFormatting sqref="O161:O162">
    <cfRule type="duplicateValues" dxfId="1" priority="354"/>
    <cfRule type="duplicateValues" dxfId="1" priority="355"/>
    <cfRule type="duplicateValues" dxfId="1" priority="356"/>
    <cfRule type="duplicateValues" dxfId="1" priority="357"/>
  </conditionalFormatting>
  <conditionalFormatting sqref="O163:O164">
    <cfRule type="duplicateValues" dxfId="1" priority="723"/>
    <cfRule type="duplicateValues" dxfId="1" priority="724"/>
    <cfRule type="duplicateValues" dxfId="1" priority="725"/>
    <cfRule type="duplicateValues" dxfId="1" priority="726"/>
    <cfRule type="duplicateValues" dxfId="1" priority="13111"/>
    <cfRule type="duplicateValues" dxfId="1" priority="13112"/>
    <cfRule type="duplicateValues" dxfId="1" priority="13113"/>
    <cfRule type="duplicateValues" dxfId="1" priority="13114"/>
  </conditionalFormatting>
  <conditionalFormatting sqref="T39:T40">
    <cfRule type="duplicateValues" dxfId="5" priority="150"/>
  </conditionalFormatting>
  <conditionalFormatting sqref="T43:T44">
    <cfRule type="duplicateValues" dxfId="5" priority="104"/>
  </conditionalFormatting>
  <conditionalFormatting sqref="T48:T49">
    <cfRule type="duplicateValues" dxfId="5" priority="233"/>
  </conditionalFormatting>
  <conditionalFormatting sqref="T57:T58">
    <cfRule type="duplicateValues" dxfId="5" priority="182"/>
  </conditionalFormatting>
  <conditionalFormatting sqref="T88:T90">
    <cfRule type="duplicateValues" dxfId="5" priority="96"/>
  </conditionalFormatting>
  <conditionalFormatting sqref="T139:T140">
    <cfRule type="duplicateValues" dxfId="6" priority="54"/>
  </conditionalFormatting>
  <conditionalFormatting sqref="T158:T159">
    <cfRule type="duplicateValues" dxfId="5" priority="267"/>
  </conditionalFormatting>
  <conditionalFormatting sqref="T161:T162">
    <cfRule type="duplicateValues" dxfId="5" priority="350"/>
  </conditionalFormatting>
  <conditionalFormatting sqref="X83:X84">
    <cfRule type="duplicateValues" dxfId="1" priority="114"/>
    <cfRule type="duplicateValues" dxfId="1" priority="115"/>
    <cfRule type="duplicateValues" dxfId="1" priority="116"/>
    <cfRule type="duplicateValues" dxfId="1" priority="117"/>
  </conditionalFormatting>
  <conditionalFormatting sqref="L1 L160 L163:L65391">
    <cfRule type="duplicateValues" dxfId="1" priority="13116"/>
    <cfRule type="duplicateValues" dxfId="1" priority="13129"/>
  </conditionalFormatting>
  <conditionalFormatting sqref="M1:M9 M160 M165:M65391">
    <cfRule type="duplicateValues" dxfId="5" priority="13143"/>
  </conditionalFormatting>
  <conditionalFormatting sqref="L154:L157 L33:L37 L46:L55 L57:L58 L39:L40 L22:L23 L10:L20 L118:L131 L139:L152 L60:L116">
    <cfRule type="duplicateValues" dxfId="1" priority="268"/>
  </conditionalFormatting>
  <conditionalFormatting sqref="L154:L157 L46:L55 L57:L58 L39:L40 L22:L23 L10:L20 L27:L37 L118:L131 L139:L152 L60:L116">
    <cfRule type="duplicateValues" dxfId="1" priority="269"/>
  </conditionalFormatting>
  <conditionalFormatting sqref="M65:M86 M88:M155 M158:M159 M10:M63">
    <cfRule type="duplicateValues" dxfId="7" priority="25" stopIfTrue="1"/>
  </conditionalFormatting>
  <conditionalFormatting sqref="O154:O155 N73:O73 O59:O64 O66:O72 O52 O54:O55 O74:O80 O107:O115 O82 O86:O102 O10:O23 O27:O38 O46:O50 O118:O131 O139:O152">
    <cfRule type="duplicateValues" dxfId="1" priority="248"/>
    <cfRule type="duplicateValues" dxfId="1" priority="249"/>
    <cfRule type="duplicateValues" dxfId="1" priority="250"/>
    <cfRule type="duplicateValues" dxfId="1" priority="251"/>
  </conditionalFormatting>
  <conditionalFormatting sqref="N18 L11:L18 N11:N13">
    <cfRule type="duplicateValues" dxfId="1" priority="219"/>
  </conditionalFormatting>
  <conditionalFormatting sqref="N14:N15 N17">
    <cfRule type="duplicateValues" dxfId="1" priority="64"/>
  </conditionalFormatting>
  <conditionalFormatting sqref="T154:T155 T36 T60 T67:T69 T82 T122:T129 T72:T80 T46:T47 T54:T55 T96:T115 T86 T22:T23 T30:T34 T92:T94 T15 T18:T19 T151 T27:T28">
    <cfRule type="duplicateValues" dxfId="5" priority="244"/>
  </conditionalFormatting>
  <conditionalFormatting sqref="L69 L52:L55 L36 L60:L66 L57:L58">
    <cfRule type="duplicateValues" dxfId="1" priority="228"/>
  </conditionalFormatting>
  <conditionalFormatting sqref="L69 L52:L55 L48:L49 L36 L60:L66 L57:L58">
    <cfRule type="duplicateValues" dxfId="1" priority="229"/>
  </conditionalFormatting>
  <conditionalFormatting sqref="L69 L39:L40 L36 L60:L66 L46:L55 L57:L58">
    <cfRule type="duplicateValues" dxfId="1" priority="230"/>
  </conditionalFormatting>
  <conditionalFormatting sqref="T62 U63">
    <cfRule type="duplicateValues" dxfId="5" priority="181"/>
  </conditionalFormatting>
  <conditionalFormatting sqref="T64 T66">
    <cfRule type="duplicateValues" dxfId="5" priority="180"/>
  </conditionalFormatting>
  <conditionalFormatting sqref="L107:L108 L80:L81 L68 L86">
    <cfRule type="duplicateValues" dxfId="1" priority="224"/>
  </conditionalFormatting>
  <conditionalFormatting sqref="L80:L81 L68 L86 L93:L116 L118:L119">
    <cfRule type="duplicateValues" dxfId="1" priority="234"/>
  </conditionalFormatting>
  <conditionalFormatting sqref="L107:L108 L80:L81 L86">
    <cfRule type="duplicateValues" dxfId="1" priority="214"/>
  </conditionalFormatting>
  <conditionalFormatting sqref="L108 L80:L81 L86">
    <cfRule type="duplicateValues" dxfId="1" priority="225"/>
  </conditionalFormatting>
  <conditionalFormatting sqref="L82 L85 L87:L90">
    <cfRule type="duplicateValues" dxfId="1" priority="239"/>
  </conditionalFormatting>
  <conditionalFormatting sqref="L148 L144 L123:L129 L139:L140">
    <cfRule type="duplicateValues" dxfId="1" priority="226"/>
  </conditionalFormatting>
  <conditionalFormatting sqref="L139:L140 L128:L129">
    <cfRule type="duplicateValues" dxfId="1" priority="218"/>
  </conditionalFormatting>
  <conditionalFormatting sqref="L144 L128:L129 L139:L140">
    <cfRule type="duplicateValues" dxfId="1" priority="246"/>
  </conditionalFormatting>
  <conditionalFormatting sqref="L149:L150 L130 L142:L143">
    <cfRule type="duplicateValues" dxfId="1" priority="259"/>
  </conditionalFormatting>
  <conditionalFormatting sqref="T141:T142 T130">
    <cfRule type="duplicateValues" dxfId="5" priority="56"/>
  </conditionalFormatting>
  <conditionalFormatting sqref="L146 L131">
    <cfRule type="duplicateValues" dxfId="1" priority="247"/>
  </conditionalFormatting>
  <conditionalFormatting sqref="T144:T147 T131">
    <cfRule type="duplicateValues" dxfId="5" priority="53"/>
  </conditionalFormatting>
  <conditionalFormatting sqref="T135 T137">
    <cfRule type="duplicateValues" dxfId="6" priority="72"/>
  </conditionalFormatting>
  <conditionalFormatting sqref="T160 T163:T164">
    <cfRule type="duplicateValues" dxfId="5" priority="13215"/>
  </conditionalFormatting>
  <hyperlinks>
    <hyperlink ref="AD126" r:id="rId4"/>
    <hyperlink ref="AD127" r:id="rId4"/>
    <hyperlink ref="AD135" r:id="rId4"/>
  </hyperlinks>
  <printOptions horizontalCentered="1"/>
  <pageMargins left="0.31496062992126" right="0.275590551181102" top="0.393700787401575" bottom="0.551181102362205" header="0.31496062992126" footer="0.31496062992126"/>
  <pageSetup paperSize="8" scale="85" orientation="landscape"/>
  <headerFooter>
    <oddFooter>&amp;C第 &amp;P 页，共 &amp;N 页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3"/>
  <sheetViews>
    <sheetView workbookViewId="0">
      <selection activeCell="AA18" sqref="AA18"/>
    </sheetView>
  </sheetViews>
  <sheetFormatPr defaultColWidth="9" defaultRowHeight="14"/>
  <cols>
    <col min="1" max="1" width="4.5" style="3" customWidth="1"/>
    <col min="2" max="11" width="2.5" style="3" customWidth="1"/>
    <col min="12" max="12" width="5.37272727272727" style="3" customWidth="1"/>
    <col min="13" max="13" width="17" style="3" customWidth="1"/>
    <col min="14" max="14" width="15.1272727272727" style="3" customWidth="1"/>
    <col min="15" max="15" width="7.5" style="4" customWidth="1"/>
    <col min="16" max="16" width="4.12727272727273" style="3" customWidth="1"/>
    <col min="17" max="17" width="3.25454545454545" style="3" customWidth="1"/>
    <col min="18" max="18" width="7.37272727272727" style="3" customWidth="1"/>
    <col min="19" max="19" width="4.87272727272727" style="3" customWidth="1"/>
    <col min="20" max="20" width="14.7545454545455" style="3" customWidth="1"/>
    <col min="21" max="21" width="4.87272727272727" style="3" customWidth="1"/>
    <col min="22" max="22" width="7.37272727272727" style="3" customWidth="1"/>
    <col min="23" max="23" width="5.62727272727273" style="3" customWidth="1"/>
    <col min="24" max="24" width="9.25454545454545" style="3" customWidth="1"/>
    <col min="25" max="25" width="19.7545454545455" style="3" customWidth="1"/>
    <col min="26" max="26" width="8.75454545454545" style="3" customWidth="1"/>
    <col min="27" max="27" width="10.3727272727273" style="3" customWidth="1"/>
    <col min="28" max="28" width="8.25454545454545" style="3" customWidth="1"/>
    <col min="29" max="29" width="5.12727272727273" style="3" customWidth="1"/>
    <col min="30" max="30" width="8.5" style="3" customWidth="1"/>
    <col min="31" max="31" width="15.2545454545455" style="3" customWidth="1"/>
    <col min="32" max="32" width="13.7545454545455" style="3" customWidth="1"/>
    <col min="33" max="33" width="28.6272727272727" style="3" customWidth="1"/>
    <col min="34" max="34" width="9" style="3"/>
    <col min="35" max="35" width="28.5" style="3" customWidth="1"/>
    <col min="36" max="36" width="9" style="3"/>
    <col min="37" max="37" width="11.1272727272727" style="3" customWidth="1"/>
    <col min="38" max="16384" width="9" style="3"/>
  </cols>
  <sheetData>
    <row r="1" spans="1:3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ht="28.5" customHeight="1" spans="1:31">
      <c r="A2" s="6" t="s">
        <v>36</v>
      </c>
      <c r="B2" s="7"/>
      <c r="C2" s="7"/>
      <c r="D2" s="7"/>
      <c r="E2" s="8"/>
      <c r="F2" s="9" t="s">
        <v>333</v>
      </c>
      <c r="G2" s="10"/>
      <c r="H2" s="10"/>
      <c r="I2" s="10"/>
      <c r="J2" s="10"/>
      <c r="K2" s="26"/>
      <c r="L2" s="13" t="s">
        <v>334</v>
      </c>
      <c r="M2" s="13"/>
      <c r="N2" s="12"/>
      <c r="O2" s="27" t="s">
        <v>835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53" t="s">
        <v>30</v>
      </c>
      <c r="AE2" s="22" t="s">
        <v>836</v>
      </c>
    </row>
    <row r="3" ht="28" spans="1:31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53" t="s">
        <v>40</v>
      </c>
      <c r="AE3" s="53" t="s">
        <v>837</v>
      </c>
    </row>
    <row r="4" ht="28" spans="1:31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43</v>
      </c>
      <c r="M4" s="13"/>
      <c r="N4" s="12"/>
      <c r="O4" s="27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53" t="s">
        <v>44</v>
      </c>
      <c r="AE4" s="53" t="s">
        <v>100</v>
      </c>
    </row>
    <row r="5" ht="28" spans="1:31">
      <c r="A5" s="13" t="s">
        <v>45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27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53" t="s">
        <v>21</v>
      </c>
      <c r="AE5" s="53" t="s">
        <v>838</v>
      </c>
    </row>
    <row r="6" ht="14.25" customHeight="1" spans="1:31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9"/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53" t="s">
        <v>47</v>
      </c>
      <c r="AE6" s="53"/>
    </row>
    <row r="7" ht="14.25" customHeight="1" spans="1:3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0"/>
      <c r="O7" s="31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53" t="s">
        <v>48</v>
      </c>
      <c r="AE7" s="53"/>
    </row>
    <row r="8" ht="18" customHeight="1" spans="1:31">
      <c r="A8" s="18" t="s">
        <v>49</v>
      </c>
      <c r="B8" s="19" t="s">
        <v>50</v>
      </c>
      <c r="C8" s="20"/>
      <c r="D8" s="20"/>
      <c r="E8" s="20"/>
      <c r="F8" s="20"/>
      <c r="G8" s="20"/>
      <c r="H8" s="20"/>
      <c r="I8" s="20"/>
      <c r="J8" s="20"/>
      <c r="K8" s="33"/>
      <c r="L8" s="34" t="s">
        <v>51</v>
      </c>
      <c r="M8" s="35" t="s">
        <v>30</v>
      </c>
      <c r="N8" s="34" t="s">
        <v>40</v>
      </c>
      <c r="O8" s="34" t="s">
        <v>53</v>
      </c>
      <c r="P8" s="34" t="s">
        <v>54</v>
      </c>
      <c r="Q8" s="34" t="s">
        <v>55</v>
      </c>
      <c r="R8" s="34" t="s">
        <v>15</v>
      </c>
      <c r="S8" s="35" t="s">
        <v>57</v>
      </c>
      <c r="T8" s="35" t="s">
        <v>58</v>
      </c>
      <c r="U8" s="35" t="s">
        <v>59</v>
      </c>
      <c r="V8" s="35" t="s">
        <v>60</v>
      </c>
      <c r="W8" s="47" t="s">
        <v>341</v>
      </c>
      <c r="X8" s="47" t="s">
        <v>342</v>
      </c>
      <c r="Y8" s="55" t="s">
        <v>63</v>
      </c>
      <c r="Z8" s="55" t="s">
        <v>65</v>
      </c>
      <c r="AA8" s="34" t="s">
        <v>66</v>
      </c>
      <c r="AB8" s="34" t="s">
        <v>68</v>
      </c>
      <c r="AC8" s="34" t="s">
        <v>72</v>
      </c>
      <c r="AD8" s="34" t="s">
        <v>22</v>
      </c>
      <c r="AE8" s="34" t="s">
        <v>343</v>
      </c>
    </row>
    <row r="9" s="1" customFormat="1" ht="18" customHeight="1" spans="1:31">
      <c r="A9" s="21"/>
      <c r="B9" s="22">
        <v>0</v>
      </c>
      <c r="C9" s="22">
        <v>1</v>
      </c>
      <c r="D9" s="22">
        <v>2</v>
      </c>
      <c r="E9" s="22">
        <v>3</v>
      </c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36">
        <v>9</v>
      </c>
      <c r="L9" s="37"/>
      <c r="M9" s="38"/>
      <c r="N9" s="37"/>
      <c r="O9" s="39"/>
      <c r="P9" s="39"/>
      <c r="Q9" s="39"/>
      <c r="R9" s="39"/>
      <c r="S9" s="38"/>
      <c r="T9" s="38"/>
      <c r="U9" s="38"/>
      <c r="V9" s="38"/>
      <c r="W9" s="48"/>
      <c r="X9" s="48"/>
      <c r="Y9" s="56"/>
      <c r="Z9" s="56"/>
      <c r="AA9" s="39"/>
      <c r="AB9" s="39"/>
      <c r="AC9" s="39"/>
      <c r="AD9" s="39"/>
      <c r="AE9" s="39"/>
    </row>
    <row r="10" s="2" customFormat="1" ht="24" customHeight="1" spans="1:31">
      <c r="A10" s="112">
        <f t="shared" ref="A10:A33" si="0">ROW()-9</f>
        <v>1</v>
      </c>
      <c r="B10" s="112"/>
      <c r="C10" s="112">
        <v>1</v>
      </c>
      <c r="D10" s="112"/>
      <c r="E10" s="112"/>
      <c r="F10" s="112"/>
      <c r="G10" s="112"/>
      <c r="H10" s="112"/>
      <c r="I10" s="112"/>
      <c r="J10" s="112"/>
      <c r="K10" s="112"/>
      <c r="L10" s="152"/>
      <c r="M10" s="112" t="s">
        <v>839</v>
      </c>
      <c r="N10" s="92" t="s">
        <v>837</v>
      </c>
      <c r="O10" s="112" t="s">
        <v>265</v>
      </c>
      <c r="P10" s="92"/>
      <c r="Q10" s="112" t="s">
        <v>344</v>
      </c>
      <c r="R10" s="115"/>
      <c r="S10" s="133" t="s">
        <v>345</v>
      </c>
      <c r="T10" s="112" t="s">
        <v>839</v>
      </c>
      <c r="U10" s="133" t="s">
        <v>375</v>
      </c>
      <c r="V10" s="115" t="s">
        <v>103</v>
      </c>
      <c r="W10" s="115" t="s">
        <v>104</v>
      </c>
      <c r="X10" s="92" t="s">
        <v>346</v>
      </c>
      <c r="Y10" s="112" t="s">
        <v>106</v>
      </c>
      <c r="Z10" s="112" t="s">
        <v>100</v>
      </c>
      <c r="AA10" s="112" t="s">
        <v>840</v>
      </c>
      <c r="AB10" s="125">
        <v>2.2024</v>
      </c>
      <c r="AC10" s="115" t="s">
        <v>100</v>
      </c>
      <c r="AD10" s="115" t="s">
        <v>841</v>
      </c>
      <c r="AE10" s="170" t="s">
        <v>430</v>
      </c>
    </row>
    <row r="11" s="2" customFormat="1" ht="24" customHeight="1" spans="1:31">
      <c r="A11" s="112">
        <f t="shared" si="0"/>
        <v>2</v>
      </c>
      <c r="B11" s="112"/>
      <c r="C11" s="112"/>
      <c r="D11" s="112">
        <v>2</v>
      </c>
      <c r="E11" s="112"/>
      <c r="F11" s="112"/>
      <c r="G11" s="112"/>
      <c r="H11" s="112"/>
      <c r="I11" s="112"/>
      <c r="J11" s="112"/>
      <c r="K11" s="112"/>
      <c r="L11" s="152"/>
      <c r="M11" s="112" t="s">
        <v>842</v>
      </c>
      <c r="N11" s="92" t="s">
        <v>843</v>
      </c>
      <c r="O11" s="112" t="s">
        <v>265</v>
      </c>
      <c r="P11" s="92" t="s">
        <v>101</v>
      </c>
      <c r="Q11" s="112" t="s">
        <v>344</v>
      </c>
      <c r="R11" s="115"/>
      <c r="S11" s="133" t="s">
        <v>345</v>
      </c>
      <c r="T11" s="112" t="s">
        <v>842</v>
      </c>
      <c r="U11" s="133" t="s">
        <v>375</v>
      </c>
      <c r="V11" s="115" t="s">
        <v>103</v>
      </c>
      <c r="W11" s="115" t="s">
        <v>104</v>
      </c>
      <c r="X11" s="92" t="s">
        <v>352</v>
      </c>
      <c r="Y11" s="112" t="s">
        <v>106</v>
      </c>
      <c r="Z11" s="112" t="s">
        <v>100</v>
      </c>
      <c r="AA11" s="112" t="s">
        <v>844</v>
      </c>
      <c r="AB11" s="125">
        <v>1.2224</v>
      </c>
      <c r="AC11" s="115" t="s">
        <v>100</v>
      </c>
      <c r="AD11" s="115" t="s">
        <v>841</v>
      </c>
      <c r="AE11" s="170" t="s">
        <v>430</v>
      </c>
    </row>
    <row r="12" s="2" customFormat="1" ht="24" customHeight="1" spans="1:31">
      <c r="A12" s="22">
        <f t="shared" si="0"/>
        <v>3</v>
      </c>
      <c r="B12" s="22"/>
      <c r="C12" s="22"/>
      <c r="D12" s="22"/>
      <c r="E12" s="22">
        <v>3</v>
      </c>
      <c r="F12" s="22"/>
      <c r="G12" s="22"/>
      <c r="H12" s="22"/>
      <c r="I12" s="22"/>
      <c r="J12" s="22"/>
      <c r="K12" s="22"/>
      <c r="L12" s="153"/>
      <c r="M12" s="22" t="s">
        <v>845</v>
      </c>
      <c r="N12" s="36" t="s">
        <v>846</v>
      </c>
      <c r="O12" s="22" t="s">
        <v>793</v>
      </c>
      <c r="P12" s="36" t="s">
        <v>101</v>
      </c>
      <c r="Q12" s="22" t="s">
        <v>344</v>
      </c>
      <c r="R12" s="108"/>
      <c r="S12" s="111" t="s">
        <v>345</v>
      </c>
      <c r="T12" s="22" t="s">
        <v>845</v>
      </c>
      <c r="U12" s="111" t="s">
        <v>375</v>
      </c>
      <c r="V12" s="22" t="s">
        <v>104</v>
      </c>
      <c r="W12" s="108" t="s">
        <v>103</v>
      </c>
      <c r="X12" s="36" t="s">
        <v>755</v>
      </c>
      <c r="Y12" s="22" t="s">
        <v>847</v>
      </c>
      <c r="Z12" s="22" t="s">
        <v>529</v>
      </c>
      <c r="AA12" s="22" t="s">
        <v>848</v>
      </c>
      <c r="AB12" s="150">
        <v>0.18</v>
      </c>
      <c r="AC12" s="160" t="s">
        <v>100</v>
      </c>
      <c r="AD12" s="160"/>
      <c r="AE12" s="123" t="s">
        <v>430</v>
      </c>
    </row>
    <row r="13" s="2" customFormat="1" ht="24" customHeight="1" spans="1:31">
      <c r="A13" s="22">
        <f t="shared" si="0"/>
        <v>4</v>
      </c>
      <c r="B13" s="22"/>
      <c r="C13" s="22"/>
      <c r="D13" s="22"/>
      <c r="E13" s="22">
        <v>3</v>
      </c>
      <c r="F13" s="22"/>
      <c r="G13" s="22"/>
      <c r="H13" s="22"/>
      <c r="I13" s="22"/>
      <c r="J13" s="22"/>
      <c r="K13" s="22"/>
      <c r="L13" s="153" t="s">
        <v>467</v>
      </c>
      <c r="M13" s="154" t="s">
        <v>849</v>
      </c>
      <c r="N13" s="155" t="s">
        <v>850</v>
      </c>
      <c r="O13" s="156" t="s">
        <v>265</v>
      </c>
      <c r="P13" s="36" t="s">
        <v>101</v>
      </c>
      <c r="Q13" s="22" t="s">
        <v>344</v>
      </c>
      <c r="R13" s="108"/>
      <c r="S13" s="111" t="s">
        <v>345</v>
      </c>
      <c r="T13" s="154" t="s">
        <v>851</v>
      </c>
      <c r="U13" s="111" t="s">
        <v>375</v>
      </c>
      <c r="V13" s="22" t="s">
        <v>104</v>
      </c>
      <c r="W13" s="108" t="s">
        <v>103</v>
      </c>
      <c r="X13" s="36" t="s">
        <v>599</v>
      </c>
      <c r="Y13" s="22" t="s">
        <v>852</v>
      </c>
      <c r="Z13" s="22" t="s">
        <v>100</v>
      </c>
      <c r="AA13" s="22" t="s">
        <v>853</v>
      </c>
      <c r="AB13" s="150">
        <v>0.25</v>
      </c>
      <c r="AC13" s="108" t="s">
        <v>100</v>
      </c>
      <c r="AD13" s="160"/>
      <c r="AE13" s="123" t="s">
        <v>430</v>
      </c>
    </row>
    <row r="14" s="2" customFormat="1" ht="24" customHeight="1" spans="1:31">
      <c r="A14" s="22">
        <f t="shared" si="0"/>
        <v>5</v>
      </c>
      <c r="B14" s="22"/>
      <c r="C14" s="22"/>
      <c r="D14" s="22"/>
      <c r="E14" s="22">
        <v>3</v>
      </c>
      <c r="F14" s="22"/>
      <c r="G14" s="22"/>
      <c r="H14" s="22"/>
      <c r="I14" s="22"/>
      <c r="J14" s="22"/>
      <c r="K14" s="22"/>
      <c r="L14" s="153"/>
      <c r="M14" s="157" t="s">
        <v>854</v>
      </c>
      <c r="N14" s="158" t="s">
        <v>855</v>
      </c>
      <c r="O14" s="159" t="s">
        <v>188</v>
      </c>
      <c r="P14" s="160" t="s">
        <v>101</v>
      </c>
      <c r="Q14" s="22" t="s">
        <v>344</v>
      </c>
      <c r="R14" s="168"/>
      <c r="S14" s="111" t="s">
        <v>345</v>
      </c>
      <c r="T14" s="159" t="s">
        <v>856</v>
      </c>
      <c r="U14" s="111" t="s">
        <v>375</v>
      </c>
      <c r="V14" s="22" t="s">
        <v>104</v>
      </c>
      <c r="W14" s="108" t="s">
        <v>103</v>
      </c>
      <c r="X14" s="36" t="s">
        <v>365</v>
      </c>
      <c r="Y14" s="22" t="s">
        <v>405</v>
      </c>
      <c r="Z14" s="22" t="s">
        <v>367</v>
      </c>
      <c r="AA14" s="22" t="s">
        <v>857</v>
      </c>
      <c r="AB14" s="150">
        <v>0.3</v>
      </c>
      <c r="AC14" s="160" t="s">
        <v>133</v>
      </c>
      <c r="AD14" s="160"/>
      <c r="AE14" s="123" t="s">
        <v>430</v>
      </c>
    </row>
    <row r="15" s="2" customFormat="1" ht="24" customHeight="1" spans="1:31">
      <c r="A15" s="22">
        <f t="shared" si="0"/>
        <v>6</v>
      </c>
      <c r="B15" s="22"/>
      <c r="C15" s="22"/>
      <c r="D15" s="22"/>
      <c r="E15" s="22">
        <v>3</v>
      </c>
      <c r="F15" s="22"/>
      <c r="G15" s="22"/>
      <c r="H15" s="22"/>
      <c r="I15" s="22"/>
      <c r="J15" s="22"/>
      <c r="K15" s="22"/>
      <c r="L15" s="153"/>
      <c r="M15" s="157" t="s">
        <v>858</v>
      </c>
      <c r="N15" s="158" t="s">
        <v>859</v>
      </c>
      <c r="O15" s="159" t="s">
        <v>265</v>
      </c>
      <c r="P15" s="160" t="s">
        <v>101</v>
      </c>
      <c r="Q15" s="22" t="s">
        <v>344</v>
      </c>
      <c r="R15" s="168"/>
      <c r="S15" s="111" t="s">
        <v>345</v>
      </c>
      <c r="T15" s="157" t="s">
        <v>858</v>
      </c>
      <c r="U15" s="111" t="s">
        <v>375</v>
      </c>
      <c r="V15" s="108" t="s">
        <v>103</v>
      </c>
      <c r="W15" s="108" t="s">
        <v>103</v>
      </c>
      <c r="X15" s="36" t="s">
        <v>352</v>
      </c>
      <c r="Y15" s="22" t="s">
        <v>106</v>
      </c>
      <c r="Z15" s="22" t="s">
        <v>100</v>
      </c>
      <c r="AA15" s="22" t="s">
        <v>100</v>
      </c>
      <c r="AB15" s="150">
        <v>0.267</v>
      </c>
      <c r="AC15" s="22" t="s">
        <v>100</v>
      </c>
      <c r="AD15" s="160" t="s">
        <v>841</v>
      </c>
      <c r="AE15" s="123">
        <v>1</v>
      </c>
    </row>
    <row r="16" s="2" customFormat="1" ht="24" customHeight="1" spans="1:31">
      <c r="A16" s="22">
        <f t="shared" si="0"/>
        <v>7</v>
      </c>
      <c r="B16" s="22"/>
      <c r="C16" s="22"/>
      <c r="D16" s="22"/>
      <c r="E16" s="22"/>
      <c r="F16" s="22">
        <v>4</v>
      </c>
      <c r="G16" s="22"/>
      <c r="H16" s="22"/>
      <c r="I16" s="22"/>
      <c r="J16" s="22"/>
      <c r="K16" s="22"/>
      <c r="L16" s="153"/>
      <c r="M16" s="159" t="s">
        <v>860</v>
      </c>
      <c r="N16" s="161" t="s">
        <v>861</v>
      </c>
      <c r="O16" s="159" t="s">
        <v>188</v>
      </c>
      <c r="P16" s="160" t="s">
        <v>101</v>
      </c>
      <c r="Q16" s="22" t="s">
        <v>344</v>
      </c>
      <c r="R16" s="160"/>
      <c r="S16" s="111" t="s">
        <v>345</v>
      </c>
      <c r="T16" s="159" t="s">
        <v>862</v>
      </c>
      <c r="U16" s="111" t="s">
        <v>375</v>
      </c>
      <c r="V16" s="22" t="s">
        <v>104</v>
      </c>
      <c r="W16" s="108" t="s">
        <v>103</v>
      </c>
      <c r="X16" s="36" t="s">
        <v>365</v>
      </c>
      <c r="Y16" s="22" t="s">
        <v>405</v>
      </c>
      <c r="Z16" s="22" t="s">
        <v>367</v>
      </c>
      <c r="AA16" s="22" t="s">
        <v>863</v>
      </c>
      <c r="AB16" s="150">
        <v>0.24</v>
      </c>
      <c r="AC16" s="160" t="s">
        <v>133</v>
      </c>
      <c r="AD16" s="160"/>
      <c r="AE16" s="123" t="s">
        <v>430</v>
      </c>
    </row>
    <row r="17" s="2" customFormat="1" ht="24" customHeight="1" spans="1:31">
      <c r="A17" s="22">
        <f t="shared" si="0"/>
        <v>8</v>
      </c>
      <c r="B17" s="22"/>
      <c r="C17" s="22"/>
      <c r="D17" s="22"/>
      <c r="E17" s="22"/>
      <c r="F17" s="22">
        <v>4</v>
      </c>
      <c r="G17" s="22"/>
      <c r="H17" s="22"/>
      <c r="I17" s="22"/>
      <c r="J17" s="22"/>
      <c r="K17" s="22"/>
      <c r="L17" s="153" t="s">
        <v>467</v>
      </c>
      <c r="M17" s="162" t="s">
        <v>864</v>
      </c>
      <c r="N17" s="161" t="s">
        <v>865</v>
      </c>
      <c r="O17" s="159" t="s">
        <v>188</v>
      </c>
      <c r="P17" s="160" t="s">
        <v>113</v>
      </c>
      <c r="Q17" s="22" t="s">
        <v>344</v>
      </c>
      <c r="R17" s="168"/>
      <c r="S17" s="111" t="s">
        <v>345</v>
      </c>
      <c r="T17" s="162" t="s">
        <v>864</v>
      </c>
      <c r="U17" s="111" t="s">
        <v>375</v>
      </c>
      <c r="V17" s="22" t="s">
        <v>104</v>
      </c>
      <c r="W17" s="108" t="s">
        <v>103</v>
      </c>
      <c r="X17" s="36" t="s">
        <v>365</v>
      </c>
      <c r="Y17" s="22" t="s">
        <v>366</v>
      </c>
      <c r="Z17" s="22" t="s">
        <v>367</v>
      </c>
      <c r="AA17" s="22" t="s">
        <v>866</v>
      </c>
      <c r="AB17" s="150">
        <v>0.027</v>
      </c>
      <c r="AC17" s="160" t="s">
        <v>133</v>
      </c>
      <c r="AD17" s="160"/>
      <c r="AE17" s="123" t="s">
        <v>430</v>
      </c>
    </row>
    <row r="18" s="2" customFormat="1" ht="24" customHeight="1" spans="1:31">
      <c r="A18" s="22">
        <f t="shared" si="0"/>
        <v>9</v>
      </c>
      <c r="B18" s="22"/>
      <c r="C18" s="22"/>
      <c r="D18" s="22"/>
      <c r="E18" s="22">
        <v>3</v>
      </c>
      <c r="F18" s="22"/>
      <c r="G18" s="22"/>
      <c r="H18" s="22"/>
      <c r="I18" s="22"/>
      <c r="J18" s="22"/>
      <c r="K18" s="22"/>
      <c r="L18" s="153" t="s">
        <v>467</v>
      </c>
      <c r="M18" s="159" t="s">
        <v>867</v>
      </c>
      <c r="N18" s="161" t="s">
        <v>868</v>
      </c>
      <c r="O18" s="159" t="s">
        <v>188</v>
      </c>
      <c r="P18" s="160" t="s">
        <v>255</v>
      </c>
      <c r="Q18" s="22" t="s">
        <v>344</v>
      </c>
      <c r="R18" s="168"/>
      <c r="S18" s="111" t="s">
        <v>345</v>
      </c>
      <c r="T18" s="159" t="s">
        <v>867</v>
      </c>
      <c r="U18" s="111" t="s">
        <v>375</v>
      </c>
      <c r="V18" s="22" t="s">
        <v>104</v>
      </c>
      <c r="W18" s="108" t="s">
        <v>103</v>
      </c>
      <c r="X18" s="36" t="s">
        <v>365</v>
      </c>
      <c r="Y18" s="22" t="s">
        <v>869</v>
      </c>
      <c r="Z18" s="36" t="s">
        <v>870</v>
      </c>
      <c r="AA18" s="22" t="s">
        <v>871</v>
      </c>
      <c r="AB18" s="150">
        <v>0.023</v>
      </c>
      <c r="AC18" s="160" t="s">
        <v>133</v>
      </c>
      <c r="AD18" s="160"/>
      <c r="AE18" s="123" t="s">
        <v>430</v>
      </c>
    </row>
    <row r="19" s="2" customFormat="1" ht="24" customHeight="1" spans="1:31">
      <c r="A19" s="22">
        <f t="shared" si="0"/>
        <v>10</v>
      </c>
      <c r="B19" s="22"/>
      <c r="C19" s="22"/>
      <c r="D19" s="22"/>
      <c r="E19" s="22">
        <v>3</v>
      </c>
      <c r="F19" s="22"/>
      <c r="G19" s="22"/>
      <c r="H19" s="22"/>
      <c r="I19" s="22"/>
      <c r="J19" s="22"/>
      <c r="K19" s="22"/>
      <c r="L19" s="153" t="s">
        <v>467</v>
      </c>
      <c r="M19" s="159" t="s">
        <v>872</v>
      </c>
      <c r="N19" s="161" t="s">
        <v>873</v>
      </c>
      <c r="O19" s="159" t="s">
        <v>874</v>
      </c>
      <c r="P19" s="160" t="s">
        <v>101</v>
      </c>
      <c r="Q19" s="22" t="s">
        <v>344</v>
      </c>
      <c r="R19" s="168"/>
      <c r="S19" s="111" t="s">
        <v>345</v>
      </c>
      <c r="T19" s="159" t="s">
        <v>872</v>
      </c>
      <c r="U19" s="111" t="s">
        <v>375</v>
      </c>
      <c r="V19" s="22" t="s">
        <v>104</v>
      </c>
      <c r="W19" s="108" t="s">
        <v>103</v>
      </c>
      <c r="X19" s="36" t="s">
        <v>875</v>
      </c>
      <c r="Y19" s="22" t="s">
        <v>876</v>
      </c>
      <c r="Z19" s="22" t="s">
        <v>558</v>
      </c>
      <c r="AA19" s="22" t="s">
        <v>877</v>
      </c>
      <c r="AB19" s="150">
        <v>0.136</v>
      </c>
      <c r="AC19" s="160" t="s">
        <v>133</v>
      </c>
      <c r="AD19" s="160"/>
      <c r="AE19" s="123" t="s">
        <v>430</v>
      </c>
    </row>
    <row r="20" s="2" customFormat="1" ht="24" customHeight="1" spans="1:31">
      <c r="A20" s="22">
        <f t="shared" si="0"/>
        <v>11</v>
      </c>
      <c r="B20" s="22"/>
      <c r="C20" s="22"/>
      <c r="D20" s="22"/>
      <c r="E20" s="22">
        <v>3</v>
      </c>
      <c r="F20" s="22"/>
      <c r="G20" s="22"/>
      <c r="H20" s="22"/>
      <c r="I20" s="22"/>
      <c r="J20" s="22"/>
      <c r="K20" s="22"/>
      <c r="L20" s="153" t="s">
        <v>467</v>
      </c>
      <c r="M20" s="159" t="s">
        <v>878</v>
      </c>
      <c r="N20" s="161" t="s">
        <v>879</v>
      </c>
      <c r="O20" s="159" t="s">
        <v>188</v>
      </c>
      <c r="P20" s="160" t="s">
        <v>255</v>
      </c>
      <c r="Q20" s="22" t="s">
        <v>344</v>
      </c>
      <c r="R20" s="168"/>
      <c r="S20" s="111" t="s">
        <v>345</v>
      </c>
      <c r="T20" s="159" t="s">
        <v>878</v>
      </c>
      <c r="U20" s="111" t="s">
        <v>375</v>
      </c>
      <c r="V20" s="22" t="s">
        <v>104</v>
      </c>
      <c r="W20" s="108" t="s">
        <v>103</v>
      </c>
      <c r="X20" s="36" t="s">
        <v>365</v>
      </c>
      <c r="Y20" s="22" t="s">
        <v>869</v>
      </c>
      <c r="Z20" s="36" t="s">
        <v>870</v>
      </c>
      <c r="AA20" s="22" t="s">
        <v>880</v>
      </c>
      <c r="AB20" s="150">
        <v>0.014</v>
      </c>
      <c r="AC20" s="160" t="s">
        <v>133</v>
      </c>
      <c r="AD20" s="160"/>
      <c r="AE20" s="123" t="s">
        <v>430</v>
      </c>
    </row>
    <row r="21" s="2" customFormat="1" ht="24" customHeight="1" spans="1:31">
      <c r="A21" s="22">
        <f t="shared" si="0"/>
        <v>12</v>
      </c>
      <c r="B21" s="22"/>
      <c r="C21" s="22"/>
      <c r="D21" s="22"/>
      <c r="E21" s="22">
        <v>3</v>
      </c>
      <c r="F21" s="22"/>
      <c r="G21" s="22"/>
      <c r="H21" s="22"/>
      <c r="I21" s="22"/>
      <c r="J21" s="22"/>
      <c r="K21" s="22"/>
      <c r="L21" s="153"/>
      <c r="M21" s="159" t="s">
        <v>881</v>
      </c>
      <c r="N21" s="161" t="s">
        <v>882</v>
      </c>
      <c r="O21" s="159" t="s">
        <v>188</v>
      </c>
      <c r="P21" s="160" t="s">
        <v>255</v>
      </c>
      <c r="Q21" s="22" t="s">
        <v>344</v>
      </c>
      <c r="R21" s="168"/>
      <c r="S21" s="111" t="s">
        <v>345</v>
      </c>
      <c r="T21" s="159" t="s">
        <v>881</v>
      </c>
      <c r="U21" s="111" t="s">
        <v>375</v>
      </c>
      <c r="V21" s="22" t="s">
        <v>104</v>
      </c>
      <c r="W21" s="108" t="s">
        <v>103</v>
      </c>
      <c r="X21" s="36" t="s">
        <v>365</v>
      </c>
      <c r="Y21" s="22" t="s">
        <v>883</v>
      </c>
      <c r="Z21" s="36" t="s">
        <v>870</v>
      </c>
      <c r="AA21" s="22" t="s">
        <v>884</v>
      </c>
      <c r="AB21" s="171">
        <v>0.009</v>
      </c>
      <c r="AC21" s="160" t="s">
        <v>133</v>
      </c>
      <c r="AD21" s="160"/>
      <c r="AE21" s="123">
        <v>1</v>
      </c>
    </row>
    <row r="22" s="2" customFormat="1" ht="24" customHeight="1" spans="1:31">
      <c r="A22" s="112">
        <f t="shared" si="0"/>
        <v>13</v>
      </c>
      <c r="B22" s="112"/>
      <c r="C22" s="112"/>
      <c r="D22" s="112"/>
      <c r="E22" s="112">
        <v>3</v>
      </c>
      <c r="F22" s="112"/>
      <c r="G22" s="112"/>
      <c r="H22" s="112"/>
      <c r="I22" s="112"/>
      <c r="J22" s="112"/>
      <c r="K22" s="112"/>
      <c r="L22" s="152"/>
      <c r="M22" s="163" t="s">
        <v>885</v>
      </c>
      <c r="N22" s="164" t="s">
        <v>886</v>
      </c>
      <c r="O22" s="163" t="s">
        <v>188</v>
      </c>
      <c r="P22" s="165" t="s">
        <v>255</v>
      </c>
      <c r="Q22" s="112" t="s">
        <v>344</v>
      </c>
      <c r="R22" s="169"/>
      <c r="S22" s="133" t="s">
        <v>525</v>
      </c>
      <c r="T22" s="163" t="s">
        <v>885</v>
      </c>
      <c r="U22" s="111" t="s">
        <v>375</v>
      </c>
      <c r="V22" s="112" t="s">
        <v>103</v>
      </c>
      <c r="W22" s="115" t="s">
        <v>104</v>
      </c>
      <c r="X22" s="92" t="s">
        <v>365</v>
      </c>
      <c r="Y22" s="112" t="s">
        <v>887</v>
      </c>
      <c r="Z22" s="112" t="s">
        <v>888</v>
      </c>
      <c r="AA22" s="112" t="s">
        <v>889</v>
      </c>
      <c r="AB22" s="172">
        <v>0.0434</v>
      </c>
      <c r="AC22" s="165" t="s">
        <v>133</v>
      </c>
      <c r="AD22" s="165"/>
      <c r="AE22" s="170">
        <v>1</v>
      </c>
    </row>
    <row r="23" s="2" customFormat="1" ht="24" customHeight="1" spans="1:31">
      <c r="A23" s="22">
        <f t="shared" si="0"/>
        <v>14</v>
      </c>
      <c r="B23" s="22"/>
      <c r="C23" s="22"/>
      <c r="D23" s="22">
        <v>2</v>
      </c>
      <c r="E23" s="22"/>
      <c r="F23" s="22"/>
      <c r="G23" s="22"/>
      <c r="H23" s="22"/>
      <c r="I23" s="22"/>
      <c r="J23" s="22"/>
      <c r="K23" s="22"/>
      <c r="L23" s="153"/>
      <c r="M23" s="159" t="s">
        <v>890</v>
      </c>
      <c r="N23" s="161" t="s">
        <v>891</v>
      </c>
      <c r="O23" s="159" t="s">
        <v>265</v>
      </c>
      <c r="P23" s="160" t="s">
        <v>101</v>
      </c>
      <c r="Q23" s="22" t="s">
        <v>344</v>
      </c>
      <c r="R23" s="168"/>
      <c r="S23" s="111" t="s">
        <v>345</v>
      </c>
      <c r="T23" s="159" t="s">
        <v>890</v>
      </c>
      <c r="U23" s="111" t="s">
        <v>375</v>
      </c>
      <c r="V23" s="108" t="s">
        <v>103</v>
      </c>
      <c r="W23" s="108" t="s">
        <v>104</v>
      </c>
      <c r="X23" s="36" t="s">
        <v>352</v>
      </c>
      <c r="Y23" s="22" t="s">
        <v>106</v>
      </c>
      <c r="Z23" s="22" t="s">
        <v>100</v>
      </c>
      <c r="AA23" s="22" t="s">
        <v>892</v>
      </c>
      <c r="AB23" s="150">
        <v>0.98</v>
      </c>
      <c r="AC23" s="160" t="s">
        <v>100</v>
      </c>
      <c r="AD23" s="160" t="s">
        <v>841</v>
      </c>
      <c r="AE23" s="123" t="s">
        <v>430</v>
      </c>
    </row>
    <row r="24" s="2" customFormat="1" ht="24" customHeight="1" spans="1:31">
      <c r="A24" s="22">
        <f t="shared" si="0"/>
        <v>15</v>
      </c>
      <c r="B24" s="22"/>
      <c r="C24" s="22"/>
      <c r="D24" s="22"/>
      <c r="E24" s="22">
        <v>3</v>
      </c>
      <c r="F24" s="22"/>
      <c r="G24" s="22"/>
      <c r="H24" s="22"/>
      <c r="I24" s="22"/>
      <c r="J24" s="22"/>
      <c r="K24" s="22"/>
      <c r="L24" s="153"/>
      <c r="M24" s="159" t="s">
        <v>893</v>
      </c>
      <c r="N24" s="161" t="s">
        <v>894</v>
      </c>
      <c r="O24" s="159" t="s">
        <v>265</v>
      </c>
      <c r="P24" s="160" t="s">
        <v>101</v>
      </c>
      <c r="Q24" s="22" t="s">
        <v>344</v>
      </c>
      <c r="R24" s="168"/>
      <c r="S24" s="111" t="s">
        <v>345</v>
      </c>
      <c r="T24" s="159" t="s">
        <v>893</v>
      </c>
      <c r="U24" s="111" t="s">
        <v>375</v>
      </c>
      <c r="V24" s="22" t="s">
        <v>104</v>
      </c>
      <c r="W24" s="108" t="s">
        <v>103</v>
      </c>
      <c r="X24" s="36" t="s">
        <v>599</v>
      </c>
      <c r="Y24" s="22" t="s">
        <v>106</v>
      </c>
      <c r="Z24" s="22" t="s">
        <v>100</v>
      </c>
      <c r="AA24" s="22" t="s">
        <v>895</v>
      </c>
      <c r="AB24" s="150">
        <v>0.23</v>
      </c>
      <c r="AC24" s="160" t="s">
        <v>100</v>
      </c>
      <c r="AD24" s="160"/>
      <c r="AE24" s="123" t="s">
        <v>430</v>
      </c>
    </row>
    <row r="25" s="2" customFormat="1" ht="24" customHeight="1" spans="1:31">
      <c r="A25" s="22">
        <f t="shared" si="0"/>
        <v>16</v>
      </c>
      <c r="B25" s="22"/>
      <c r="C25" s="22"/>
      <c r="D25" s="22"/>
      <c r="E25" s="22">
        <v>3</v>
      </c>
      <c r="F25" s="22"/>
      <c r="G25" s="22"/>
      <c r="H25" s="22"/>
      <c r="I25" s="22"/>
      <c r="J25" s="22"/>
      <c r="K25" s="22"/>
      <c r="L25" s="153"/>
      <c r="M25" s="161" t="s">
        <v>896</v>
      </c>
      <c r="N25" s="161" t="s">
        <v>897</v>
      </c>
      <c r="O25" s="2" t="s">
        <v>496</v>
      </c>
      <c r="P25" s="160" t="s">
        <v>101</v>
      </c>
      <c r="Q25" s="22" t="s">
        <v>344</v>
      </c>
      <c r="R25" s="168"/>
      <c r="S25" s="107" t="s">
        <v>345</v>
      </c>
      <c r="T25" s="107" t="s">
        <v>100</v>
      </c>
      <c r="U25" s="107"/>
      <c r="V25" s="22" t="s">
        <v>104</v>
      </c>
      <c r="W25" s="108" t="s">
        <v>103</v>
      </c>
      <c r="X25" s="36" t="s">
        <v>496</v>
      </c>
      <c r="Y25" s="22" t="s">
        <v>616</v>
      </c>
      <c r="Z25" s="36" t="s">
        <v>100</v>
      </c>
      <c r="AA25" s="22" t="s">
        <v>898</v>
      </c>
      <c r="AB25" s="150">
        <v>0.001</v>
      </c>
      <c r="AC25" s="160" t="s">
        <v>100</v>
      </c>
      <c r="AD25" s="22"/>
      <c r="AE25" s="108" t="s">
        <v>430</v>
      </c>
    </row>
    <row r="26" s="2" customFormat="1" ht="24" customHeight="1" spans="1:31">
      <c r="A26" s="22">
        <f t="shared" si="0"/>
        <v>17</v>
      </c>
      <c r="B26" s="22"/>
      <c r="C26" s="22"/>
      <c r="D26" s="22"/>
      <c r="E26" s="22">
        <v>3</v>
      </c>
      <c r="F26" s="22"/>
      <c r="G26" s="22"/>
      <c r="H26" s="22"/>
      <c r="I26" s="22"/>
      <c r="J26" s="22"/>
      <c r="K26" s="22"/>
      <c r="L26" s="153"/>
      <c r="M26" s="159" t="s">
        <v>899</v>
      </c>
      <c r="N26" s="161" t="s">
        <v>900</v>
      </c>
      <c r="O26" s="159" t="s">
        <v>188</v>
      </c>
      <c r="P26" s="160" t="s">
        <v>101</v>
      </c>
      <c r="Q26" s="22" t="s">
        <v>344</v>
      </c>
      <c r="R26" s="168"/>
      <c r="S26" s="111" t="s">
        <v>345</v>
      </c>
      <c r="T26" s="159" t="s">
        <v>901</v>
      </c>
      <c r="U26" s="111" t="s">
        <v>375</v>
      </c>
      <c r="V26" s="22" t="s">
        <v>104</v>
      </c>
      <c r="W26" s="108" t="s">
        <v>103</v>
      </c>
      <c r="X26" s="36" t="s">
        <v>365</v>
      </c>
      <c r="Y26" s="22" t="s">
        <v>405</v>
      </c>
      <c r="Z26" s="22" t="s">
        <v>367</v>
      </c>
      <c r="AA26" s="22" t="s">
        <v>902</v>
      </c>
      <c r="AB26" s="150">
        <v>0.3</v>
      </c>
      <c r="AC26" s="160" t="s">
        <v>133</v>
      </c>
      <c r="AD26" s="160"/>
      <c r="AE26" s="123" t="s">
        <v>430</v>
      </c>
    </row>
    <row r="27" s="2" customFormat="1" ht="24" customHeight="1" spans="1:31">
      <c r="A27" s="22">
        <f t="shared" si="0"/>
        <v>18</v>
      </c>
      <c r="B27" s="22"/>
      <c r="C27" s="22"/>
      <c r="D27" s="22"/>
      <c r="E27" s="22">
        <v>3</v>
      </c>
      <c r="F27" s="22"/>
      <c r="G27" s="22"/>
      <c r="H27" s="22"/>
      <c r="I27" s="22"/>
      <c r="J27" s="22"/>
      <c r="K27" s="166"/>
      <c r="L27" s="167"/>
      <c r="M27" s="22" t="s">
        <v>903</v>
      </c>
      <c r="N27" s="158" t="s">
        <v>904</v>
      </c>
      <c r="O27" s="147" t="s">
        <v>265</v>
      </c>
      <c r="P27" s="36" t="s">
        <v>101</v>
      </c>
      <c r="Q27" s="22" t="s">
        <v>344</v>
      </c>
      <c r="R27" s="168"/>
      <c r="S27" s="107" t="s">
        <v>345</v>
      </c>
      <c r="T27" s="22" t="s">
        <v>858</v>
      </c>
      <c r="U27" s="107"/>
      <c r="V27" s="108" t="s">
        <v>103</v>
      </c>
      <c r="W27" s="108" t="s">
        <v>103</v>
      </c>
      <c r="X27" s="36" t="s">
        <v>352</v>
      </c>
      <c r="Y27" s="22" t="s">
        <v>106</v>
      </c>
      <c r="Z27" s="36" t="s">
        <v>100</v>
      </c>
      <c r="AA27" s="22" t="s">
        <v>905</v>
      </c>
      <c r="AB27" s="150">
        <v>0.267</v>
      </c>
      <c r="AC27" s="160" t="s">
        <v>133</v>
      </c>
      <c r="AD27" s="22" t="s">
        <v>841</v>
      </c>
      <c r="AE27" s="108" t="s">
        <v>430</v>
      </c>
    </row>
    <row r="28" s="2" customFormat="1" ht="24" customHeight="1" spans="1:31">
      <c r="A28" s="22">
        <f t="shared" si="0"/>
        <v>19</v>
      </c>
      <c r="B28" s="22"/>
      <c r="C28" s="22"/>
      <c r="D28" s="22"/>
      <c r="E28" s="22"/>
      <c r="F28" s="22">
        <v>4</v>
      </c>
      <c r="G28" s="22"/>
      <c r="H28" s="22"/>
      <c r="I28" s="22"/>
      <c r="J28" s="22"/>
      <c r="K28" s="22"/>
      <c r="L28" s="153"/>
      <c r="M28" s="159" t="s">
        <v>906</v>
      </c>
      <c r="N28" s="161" t="s">
        <v>907</v>
      </c>
      <c r="O28" s="159" t="s">
        <v>188</v>
      </c>
      <c r="P28" s="160" t="s">
        <v>101</v>
      </c>
      <c r="Q28" s="22" t="s">
        <v>344</v>
      </c>
      <c r="R28" s="159"/>
      <c r="S28" s="111" t="s">
        <v>345</v>
      </c>
      <c r="T28" s="159" t="s">
        <v>908</v>
      </c>
      <c r="U28" s="111" t="s">
        <v>375</v>
      </c>
      <c r="V28" s="22" t="s">
        <v>104</v>
      </c>
      <c r="W28" s="108" t="s">
        <v>103</v>
      </c>
      <c r="X28" s="36" t="s">
        <v>365</v>
      </c>
      <c r="Y28" s="22" t="s">
        <v>405</v>
      </c>
      <c r="Z28" s="22" t="s">
        <v>367</v>
      </c>
      <c r="AA28" s="22" t="s">
        <v>863</v>
      </c>
      <c r="AB28" s="150">
        <v>0.24</v>
      </c>
      <c r="AC28" s="160" t="s">
        <v>133</v>
      </c>
      <c r="AD28" s="160"/>
      <c r="AE28" s="123" t="s">
        <v>430</v>
      </c>
    </row>
    <row r="29" s="2" customFormat="1" ht="24" customHeight="1" spans="1:31">
      <c r="A29" s="22">
        <f t="shared" si="0"/>
        <v>20</v>
      </c>
      <c r="B29" s="22"/>
      <c r="C29" s="22"/>
      <c r="D29" s="22"/>
      <c r="E29" s="22"/>
      <c r="F29" s="22">
        <v>4</v>
      </c>
      <c r="G29" s="22"/>
      <c r="H29" s="22"/>
      <c r="I29" s="22"/>
      <c r="J29" s="22"/>
      <c r="K29" s="22"/>
      <c r="L29" s="153" t="s">
        <v>467</v>
      </c>
      <c r="M29" s="162" t="s">
        <v>864</v>
      </c>
      <c r="N29" s="161" t="s">
        <v>865</v>
      </c>
      <c r="O29" s="159" t="s">
        <v>188</v>
      </c>
      <c r="P29" s="160" t="s">
        <v>113</v>
      </c>
      <c r="Q29" s="22" t="s">
        <v>344</v>
      </c>
      <c r="R29" s="161"/>
      <c r="S29" s="111" t="s">
        <v>345</v>
      </c>
      <c r="T29" s="162" t="s">
        <v>864</v>
      </c>
      <c r="U29" s="111" t="s">
        <v>375</v>
      </c>
      <c r="V29" s="22" t="s">
        <v>104</v>
      </c>
      <c r="W29" s="108" t="s">
        <v>103</v>
      </c>
      <c r="X29" s="36" t="s">
        <v>365</v>
      </c>
      <c r="Y29" s="22" t="s">
        <v>366</v>
      </c>
      <c r="Z29" s="22" t="s">
        <v>367</v>
      </c>
      <c r="AA29" s="22" t="s">
        <v>866</v>
      </c>
      <c r="AB29" s="150">
        <v>0.027</v>
      </c>
      <c r="AC29" s="160" t="s">
        <v>133</v>
      </c>
      <c r="AD29" s="160"/>
      <c r="AE29" s="123">
        <v>1</v>
      </c>
    </row>
    <row r="30" s="2" customFormat="1" ht="24" customHeight="1" spans="1:31">
      <c r="A30" s="22">
        <f t="shared" si="0"/>
        <v>21</v>
      </c>
      <c r="B30" s="22"/>
      <c r="C30" s="22"/>
      <c r="D30" s="22"/>
      <c r="E30" s="22">
        <v>3</v>
      </c>
      <c r="F30" s="22"/>
      <c r="G30" s="22"/>
      <c r="H30" s="22"/>
      <c r="I30" s="22"/>
      <c r="J30" s="22"/>
      <c r="K30" s="22"/>
      <c r="L30" s="153" t="s">
        <v>467</v>
      </c>
      <c r="M30" s="159" t="s">
        <v>867</v>
      </c>
      <c r="N30" s="161" t="s">
        <v>868</v>
      </c>
      <c r="O30" s="159" t="s">
        <v>188</v>
      </c>
      <c r="P30" s="160" t="s">
        <v>255</v>
      </c>
      <c r="Q30" s="22" t="s">
        <v>344</v>
      </c>
      <c r="R30" s="168"/>
      <c r="S30" s="111" t="s">
        <v>345</v>
      </c>
      <c r="T30" s="159" t="s">
        <v>867</v>
      </c>
      <c r="U30" s="111" t="s">
        <v>375</v>
      </c>
      <c r="V30" s="22" t="s">
        <v>104</v>
      </c>
      <c r="W30" s="108" t="s">
        <v>103</v>
      </c>
      <c r="X30" s="36" t="s">
        <v>365</v>
      </c>
      <c r="Y30" s="22" t="s">
        <v>869</v>
      </c>
      <c r="Z30" s="36" t="s">
        <v>870</v>
      </c>
      <c r="AA30" s="22" t="s">
        <v>871</v>
      </c>
      <c r="AB30" s="150">
        <v>0.023</v>
      </c>
      <c r="AC30" s="160" t="s">
        <v>133</v>
      </c>
      <c r="AD30" s="160"/>
      <c r="AE30" s="123" t="s">
        <v>430</v>
      </c>
    </row>
    <row r="31" s="2" customFormat="1" ht="24" customHeight="1" spans="1:31">
      <c r="A31" s="22">
        <f t="shared" si="0"/>
        <v>22</v>
      </c>
      <c r="B31" s="22"/>
      <c r="C31" s="22"/>
      <c r="D31" s="22"/>
      <c r="E31" s="22">
        <v>3</v>
      </c>
      <c r="F31" s="22"/>
      <c r="G31" s="22"/>
      <c r="H31" s="22"/>
      <c r="I31" s="22"/>
      <c r="J31" s="22"/>
      <c r="K31" s="22"/>
      <c r="L31" s="153" t="s">
        <v>467</v>
      </c>
      <c r="M31" s="159" t="s">
        <v>872</v>
      </c>
      <c r="N31" s="161" t="s">
        <v>873</v>
      </c>
      <c r="O31" s="159" t="s">
        <v>874</v>
      </c>
      <c r="P31" s="160" t="s">
        <v>255</v>
      </c>
      <c r="Q31" s="22" t="s">
        <v>344</v>
      </c>
      <c r="R31" s="168"/>
      <c r="S31" s="111" t="s">
        <v>345</v>
      </c>
      <c r="T31" s="159" t="s">
        <v>872</v>
      </c>
      <c r="U31" s="111" t="s">
        <v>375</v>
      </c>
      <c r="V31" s="22" t="s">
        <v>104</v>
      </c>
      <c r="W31" s="108" t="s">
        <v>103</v>
      </c>
      <c r="X31" s="36" t="s">
        <v>875</v>
      </c>
      <c r="Y31" s="22" t="s">
        <v>876</v>
      </c>
      <c r="Z31" s="22" t="s">
        <v>558</v>
      </c>
      <c r="AA31" s="22" t="s">
        <v>877</v>
      </c>
      <c r="AB31" s="150">
        <v>0.136</v>
      </c>
      <c r="AC31" s="160" t="s">
        <v>133</v>
      </c>
      <c r="AD31" s="160"/>
      <c r="AE31" s="123" t="s">
        <v>430</v>
      </c>
    </row>
    <row r="32" s="2" customFormat="1" ht="24" customHeight="1" spans="1:31">
      <c r="A32" s="22">
        <f t="shared" si="0"/>
        <v>23</v>
      </c>
      <c r="B32" s="22"/>
      <c r="C32" s="22"/>
      <c r="D32" s="22"/>
      <c r="E32" s="22">
        <v>3</v>
      </c>
      <c r="F32" s="22"/>
      <c r="G32" s="22"/>
      <c r="H32" s="22"/>
      <c r="I32" s="22"/>
      <c r="J32" s="22"/>
      <c r="K32" s="22"/>
      <c r="L32" s="153" t="s">
        <v>467</v>
      </c>
      <c r="M32" s="159" t="s">
        <v>909</v>
      </c>
      <c r="N32" s="161" t="s">
        <v>910</v>
      </c>
      <c r="O32" s="159" t="s">
        <v>188</v>
      </c>
      <c r="P32" s="160" t="s">
        <v>255</v>
      </c>
      <c r="Q32" s="22" t="s">
        <v>344</v>
      </c>
      <c r="R32" s="159"/>
      <c r="S32" s="111" t="s">
        <v>345</v>
      </c>
      <c r="T32" s="159" t="s">
        <v>909</v>
      </c>
      <c r="U32" s="111" t="s">
        <v>375</v>
      </c>
      <c r="V32" s="22" t="s">
        <v>104</v>
      </c>
      <c r="W32" s="108" t="s">
        <v>103</v>
      </c>
      <c r="X32" s="36" t="s">
        <v>365</v>
      </c>
      <c r="Y32" s="22" t="s">
        <v>869</v>
      </c>
      <c r="Z32" s="22" t="s">
        <v>870</v>
      </c>
      <c r="AA32" s="22" t="s">
        <v>880</v>
      </c>
      <c r="AB32" s="150">
        <v>0.014</v>
      </c>
      <c r="AC32" s="160" t="s">
        <v>133</v>
      </c>
      <c r="AD32" s="160"/>
      <c r="AE32" s="123">
        <v>1</v>
      </c>
    </row>
    <row r="33" s="2" customFormat="1" ht="24" customHeight="1" spans="1:31">
      <c r="A33" s="22">
        <f t="shared" si="0"/>
        <v>24</v>
      </c>
      <c r="B33" s="22"/>
      <c r="C33" s="22"/>
      <c r="D33" s="22"/>
      <c r="E33" s="22">
        <v>3</v>
      </c>
      <c r="F33" s="22"/>
      <c r="G33" s="22"/>
      <c r="H33" s="22"/>
      <c r="I33" s="22"/>
      <c r="J33" s="22"/>
      <c r="K33" s="22"/>
      <c r="L33" s="153" t="s">
        <v>467</v>
      </c>
      <c r="M33" s="159" t="s">
        <v>881</v>
      </c>
      <c r="N33" s="161" t="s">
        <v>882</v>
      </c>
      <c r="O33" s="159" t="s">
        <v>188</v>
      </c>
      <c r="P33" s="160" t="s">
        <v>255</v>
      </c>
      <c r="Q33" s="22" t="s">
        <v>344</v>
      </c>
      <c r="R33" s="168"/>
      <c r="S33" s="111" t="s">
        <v>345</v>
      </c>
      <c r="T33" s="159" t="s">
        <v>881</v>
      </c>
      <c r="U33" s="111" t="s">
        <v>375</v>
      </c>
      <c r="V33" s="22" t="s">
        <v>104</v>
      </c>
      <c r="W33" s="108" t="s">
        <v>103</v>
      </c>
      <c r="X33" s="36" t="s">
        <v>365</v>
      </c>
      <c r="Y33" s="22" t="s">
        <v>883</v>
      </c>
      <c r="Z33" s="36" t="s">
        <v>870</v>
      </c>
      <c r="AA33" s="22" t="s">
        <v>884</v>
      </c>
      <c r="AB33" s="171">
        <v>0.009</v>
      </c>
      <c r="AC33" s="160" t="s">
        <v>133</v>
      </c>
      <c r="AD33" s="160"/>
      <c r="AE33" s="123">
        <v>1</v>
      </c>
    </row>
  </sheetData>
  <autoFilter ref="A9:AI33">
    <extLst/>
  </autoFilter>
  <mergeCells count="32">
    <mergeCell ref="A1:AE1"/>
    <mergeCell ref="A2:E2"/>
    <mergeCell ref="F2:K2"/>
    <mergeCell ref="L2:N2"/>
    <mergeCell ref="A3:N3"/>
    <mergeCell ref="A4:K4"/>
    <mergeCell ref="L4:N4"/>
    <mergeCell ref="A5:N5"/>
    <mergeCell ref="B8:K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6:N7"/>
    <mergeCell ref="O2:AC7"/>
  </mergeCells>
  <conditionalFormatting sqref="AE2">
    <cfRule type="duplicateValues" dxfId="5" priority="4"/>
  </conditionalFormatting>
  <conditionalFormatting sqref="T10">
    <cfRule type="duplicateValues" dxfId="5" priority="2"/>
  </conditionalFormatting>
  <conditionalFormatting sqref="T11">
    <cfRule type="duplicateValues" dxfId="5" priority="3"/>
  </conditionalFormatting>
  <conditionalFormatting sqref="T12">
    <cfRule type="duplicateValues" dxfId="5" priority="1"/>
  </conditionalFormatting>
  <conditionalFormatting sqref="T13">
    <cfRule type="duplicateValues" dxfId="5" priority="137"/>
  </conditionalFormatting>
  <conditionalFormatting sqref="L15">
    <cfRule type="duplicateValues" dxfId="1" priority="122"/>
    <cfRule type="duplicateValues" dxfId="1" priority="127"/>
  </conditionalFormatting>
  <conditionalFormatting sqref="M15">
    <cfRule type="duplicateValues" dxfId="5" priority="121"/>
  </conditionalFormatting>
  <conditionalFormatting sqref="O15">
    <cfRule type="duplicateValues" dxfId="1" priority="120"/>
    <cfRule type="duplicateValues" dxfId="1" priority="123"/>
    <cfRule type="duplicateValues" dxfId="1" priority="124"/>
    <cfRule type="duplicateValues" dxfId="1" priority="125"/>
    <cfRule type="duplicateValues" dxfId="1" priority="126"/>
  </conditionalFormatting>
  <conditionalFormatting sqref="T15">
    <cfRule type="duplicateValues" dxfId="5" priority="119"/>
  </conditionalFormatting>
  <conditionalFormatting sqref="L17">
    <cfRule type="duplicateValues" dxfId="1" priority="128"/>
    <cfRule type="duplicateValues" dxfId="1" priority="129"/>
    <cfRule type="duplicateValues" dxfId="1" priority="130"/>
  </conditionalFormatting>
  <conditionalFormatting sqref="M17">
    <cfRule type="duplicateValues" dxfId="5" priority="131"/>
  </conditionalFormatting>
  <conditionalFormatting sqref="O17">
    <cfRule type="duplicateValues" dxfId="1" priority="132"/>
    <cfRule type="duplicateValues" dxfId="1" priority="133"/>
    <cfRule type="duplicateValues" dxfId="1" priority="134"/>
    <cfRule type="duplicateValues" dxfId="1" priority="135"/>
  </conditionalFormatting>
  <conditionalFormatting sqref="T17">
    <cfRule type="duplicateValues" dxfId="5" priority="136"/>
  </conditionalFormatting>
  <conditionalFormatting sqref="M21">
    <cfRule type="duplicateValues" dxfId="1" priority="162"/>
    <cfRule type="duplicateValues" dxfId="1" priority="163"/>
  </conditionalFormatting>
  <conditionalFormatting sqref="T21">
    <cfRule type="duplicateValues" dxfId="1" priority="160"/>
    <cfRule type="duplicateValues" dxfId="1" priority="161"/>
  </conditionalFormatting>
  <conditionalFormatting sqref="M22">
    <cfRule type="duplicateValues" dxfId="1" priority="206"/>
  </conditionalFormatting>
  <conditionalFormatting sqref="T22">
    <cfRule type="duplicateValues" dxfId="1" priority="207"/>
  </conditionalFormatting>
  <conditionalFormatting sqref="O23">
    <cfRule type="duplicateValues" dxfId="1" priority="181"/>
  </conditionalFormatting>
  <conditionalFormatting sqref="T24">
    <cfRule type="duplicateValues" dxfId="5" priority="174"/>
  </conditionalFormatting>
  <conditionalFormatting sqref="L25">
    <cfRule type="duplicateValues" dxfId="1" priority="176"/>
    <cfRule type="duplicateValues" dxfId="1" priority="177"/>
    <cfRule type="duplicateValues" dxfId="1" priority="178"/>
  </conditionalFormatting>
  <conditionalFormatting sqref="H27">
    <cfRule type="duplicateValues" dxfId="1" priority="116"/>
  </conditionalFormatting>
  <conditionalFormatting sqref="K27:L27">
    <cfRule type="duplicateValues" dxfId="1" priority="117"/>
    <cfRule type="duplicateValues" dxfId="1" priority="118"/>
  </conditionalFormatting>
  <conditionalFormatting sqref="L27">
    <cfRule type="duplicateValues" dxfId="1" priority="115"/>
  </conditionalFormatting>
  <conditionalFormatting sqref="M27">
    <cfRule type="duplicateValues" dxfId="6" priority="114"/>
  </conditionalFormatting>
  <conditionalFormatting sqref="T27">
    <cfRule type="duplicateValues" dxfId="6" priority="113"/>
  </conditionalFormatting>
  <conditionalFormatting sqref="M33">
    <cfRule type="duplicateValues" dxfId="1" priority="154"/>
    <cfRule type="duplicateValues" dxfId="1" priority="155"/>
  </conditionalFormatting>
  <conditionalFormatting sqref="O33">
    <cfRule type="duplicateValues" dxfId="1" priority="156"/>
    <cfRule type="duplicateValues" dxfId="1" priority="157"/>
    <cfRule type="duplicateValues" dxfId="1" priority="158"/>
    <cfRule type="duplicateValues" dxfId="1" priority="159"/>
  </conditionalFormatting>
  <conditionalFormatting sqref="T33">
    <cfRule type="duplicateValues" dxfId="1" priority="152"/>
    <cfRule type="duplicateValues" dxfId="1" priority="153"/>
  </conditionalFormatting>
  <conditionalFormatting sqref="L1 L10:L14 L16 L18:L26 L28:L65221">
    <cfRule type="duplicateValues" dxfId="1" priority="13019"/>
  </conditionalFormatting>
  <conditionalFormatting sqref="M28:M32 M23:M26 M16 M18:M20 M34:M65221 M1:M14">
    <cfRule type="duplicateValues" dxfId="5" priority="13031"/>
  </conditionalFormatting>
  <conditionalFormatting sqref="L16 L18:L26 L10:L14 L28:L33">
    <cfRule type="duplicateValues" dxfId="1" priority="13060"/>
  </conditionalFormatting>
  <conditionalFormatting sqref="O18:O26 O28:O32 O16 O10:O14">
    <cfRule type="duplicateValues" dxfId="1" priority="13037"/>
    <cfRule type="duplicateValues" dxfId="1" priority="13038"/>
    <cfRule type="duplicateValues" dxfId="1" priority="13039"/>
    <cfRule type="duplicateValues" dxfId="1" priority="13040"/>
  </conditionalFormatting>
  <conditionalFormatting sqref="T18:T20 T23 T16 T25:T26 T14 T28:T32">
    <cfRule type="duplicateValues" dxfId="5" priority="13053"/>
  </conditionalFormatting>
  <printOptions horizontalCentered="1"/>
  <pageMargins left="0.31496062992126" right="0.275590551181102" top="0.393700787401575" bottom="0.551181102362205" header="0.31496062992126" footer="0.31496062992126"/>
  <pageSetup paperSize="8" scale="85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6"/>
  <sheetViews>
    <sheetView topLeftCell="D7" workbookViewId="0">
      <selection activeCell="AA18" sqref="AA18"/>
    </sheetView>
  </sheetViews>
  <sheetFormatPr defaultColWidth="9" defaultRowHeight="14"/>
  <cols>
    <col min="1" max="1" width="4.5" style="3" customWidth="1"/>
    <col min="2" max="11" width="2.5" style="3" customWidth="1"/>
    <col min="12" max="12" width="5.37272727272727" style="3" customWidth="1"/>
    <col min="13" max="13" width="17" style="3" customWidth="1"/>
    <col min="14" max="14" width="15.1272727272727" style="3" customWidth="1"/>
    <col min="15" max="15" width="7.5" style="4" customWidth="1"/>
    <col min="16" max="16" width="4.12727272727273" style="3" customWidth="1"/>
    <col min="17" max="17" width="3.25454545454545" style="3" customWidth="1"/>
    <col min="18" max="18" width="7.37272727272727" style="3" customWidth="1"/>
    <col min="19" max="19" width="4.87272727272727" style="3" customWidth="1"/>
    <col min="20" max="20" width="14.7545454545455" style="3" customWidth="1"/>
    <col min="21" max="21" width="4.87272727272727" style="3" customWidth="1"/>
    <col min="22" max="22" width="7.37272727272727" style="3" customWidth="1"/>
    <col min="23" max="23" width="5.62727272727273" style="3" customWidth="1"/>
    <col min="24" max="24" width="9.25454545454545" style="3" customWidth="1"/>
    <col min="25" max="25" width="19.7545454545455" style="3" customWidth="1"/>
    <col min="26" max="26" width="8.75454545454545" style="3" customWidth="1"/>
    <col min="27" max="27" width="10.3727272727273" style="3" customWidth="1"/>
    <col min="28" max="28" width="8.25454545454545" style="3" customWidth="1"/>
    <col min="29" max="29" width="5.12727272727273" style="3" customWidth="1"/>
    <col min="30" max="30" width="8.5" style="3" customWidth="1"/>
    <col min="31" max="32" width="13.7545454545455" style="3" customWidth="1"/>
    <col min="33" max="16384" width="9" style="3"/>
  </cols>
  <sheetData>
    <row r="1" spans="1:3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ht="28.5" customHeight="1" spans="1:32">
      <c r="A2" s="6" t="s">
        <v>36</v>
      </c>
      <c r="B2" s="7"/>
      <c r="C2" s="7"/>
      <c r="D2" s="7"/>
      <c r="E2" s="8"/>
      <c r="F2" s="9" t="s">
        <v>333</v>
      </c>
      <c r="G2" s="10"/>
      <c r="H2" s="10"/>
      <c r="I2" s="10"/>
      <c r="J2" s="10"/>
      <c r="K2" s="26"/>
      <c r="L2" s="13" t="s">
        <v>334</v>
      </c>
      <c r="M2" s="13"/>
      <c r="N2" s="12"/>
      <c r="O2" s="27" t="s">
        <v>911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53" t="s">
        <v>30</v>
      </c>
      <c r="AE2" s="92" t="s">
        <v>912</v>
      </c>
      <c r="AF2" s="92" t="s">
        <v>913</v>
      </c>
    </row>
    <row r="3" ht="28" spans="1:32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53" t="s">
        <v>40</v>
      </c>
      <c r="AE3" s="92" t="s">
        <v>914</v>
      </c>
      <c r="AF3" s="92" t="s">
        <v>130</v>
      </c>
    </row>
    <row r="4" ht="28" spans="1:32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43</v>
      </c>
      <c r="M4" s="13"/>
      <c r="N4" s="12"/>
      <c r="O4" s="27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53" t="s">
        <v>44</v>
      </c>
      <c r="AE4" s="53" t="s">
        <v>915</v>
      </c>
      <c r="AF4" s="53" t="s">
        <v>916</v>
      </c>
    </row>
    <row r="5" ht="28" spans="1:32">
      <c r="A5" s="13" t="s">
        <v>45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27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53" t="s">
        <v>21</v>
      </c>
      <c r="AE5" s="53" t="s">
        <v>838</v>
      </c>
      <c r="AF5" s="53" t="s">
        <v>917</v>
      </c>
    </row>
    <row r="6" ht="14.25" customHeight="1" spans="1:32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9"/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53" t="s">
        <v>47</v>
      </c>
      <c r="AE6" s="53"/>
      <c r="AF6" s="53"/>
    </row>
    <row r="7" ht="14.25" customHeight="1" spans="1:3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0"/>
      <c r="O7" s="31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53" t="s">
        <v>48</v>
      </c>
      <c r="AE7" s="53"/>
      <c r="AF7" s="53"/>
    </row>
    <row r="8" ht="18" customHeight="1" spans="1:32">
      <c r="A8" s="18" t="s">
        <v>49</v>
      </c>
      <c r="B8" s="19" t="s">
        <v>50</v>
      </c>
      <c r="C8" s="20"/>
      <c r="D8" s="20"/>
      <c r="E8" s="20"/>
      <c r="F8" s="20"/>
      <c r="G8" s="20"/>
      <c r="H8" s="20"/>
      <c r="I8" s="20"/>
      <c r="J8" s="20"/>
      <c r="K8" s="33"/>
      <c r="L8" s="34" t="s">
        <v>51</v>
      </c>
      <c r="M8" s="35" t="s">
        <v>30</v>
      </c>
      <c r="N8" s="34" t="s">
        <v>40</v>
      </c>
      <c r="O8" s="34" t="s">
        <v>53</v>
      </c>
      <c r="P8" s="34" t="s">
        <v>54</v>
      </c>
      <c r="Q8" s="34" t="s">
        <v>55</v>
      </c>
      <c r="R8" s="34" t="s">
        <v>15</v>
      </c>
      <c r="S8" s="35" t="s">
        <v>57</v>
      </c>
      <c r="T8" s="35" t="s">
        <v>58</v>
      </c>
      <c r="U8" s="35" t="s">
        <v>59</v>
      </c>
      <c r="V8" s="35" t="s">
        <v>60</v>
      </c>
      <c r="W8" s="47" t="s">
        <v>341</v>
      </c>
      <c r="X8" s="47" t="s">
        <v>342</v>
      </c>
      <c r="Y8" s="55" t="s">
        <v>63</v>
      </c>
      <c r="Z8" s="55" t="s">
        <v>65</v>
      </c>
      <c r="AA8" s="34" t="s">
        <v>66</v>
      </c>
      <c r="AB8" s="34" t="s">
        <v>68</v>
      </c>
      <c r="AC8" s="34" t="s">
        <v>72</v>
      </c>
      <c r="AD8" s="34" t="s">
        <v>22</v>
      </c>
      <c r="AE8" s="118" t="s">
        <v>343</v>
      </c>
      <c r="AF8" s="118" t="s">
        <v>343</v>
      </c>
    </row>
    <row r="9" s="1" customFormat="1" ht="18" customHeight="1" spans="1:32">
      <c r="A9" s="21"/>
      <c r="B9" s="22">
        <v>0</v>
      </c>
      <c r="C9" s="22">
        <v>1</v>
      </c>
      <c r="D9" s="22">
        <v>2</v>
      </c>
      <c r="E9" s="22">
        <v>3</v>
      </c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36">
        <v>9</v>
      </c>
      <c r="L9" s="37"/>
      <c r="M9" s="38"/>
      <c r="N9" s="37"/>
      <c r="O9" s="39"/>
      <c r="P9" s="39"/>
      <c r="Q9" s="39"/>
      <c r="R9" s="39"/>
      <c r="S9" s="38"/>
      <c r="T9" s="38"/>
      <c r="U9" s="38"/>
      <c r="V9" s="38"/>
      <c r="W9" s="48"/>
      <c r="X9" s="48"/>
      <c r="Y9" s="56"/>
      <c r="Z9" s="56"/>
      <c r="AA9" s="39"/>
      <c r="AB9" s="39"/>
      <c r="AC9" s="39"/>
      <c r="AD9" s="39"/>
      <c r="AE9" s="39"/>
      <c r="AF9" s="39"/>
    </row>
    <row r="10" s="2" customFormat="1" ht="24.95" customHeight="1" spans="1:33">
      <c r="A10" s="22">
        <f t="shared" ref="A10:A36" si="0">ROW()-9</f>
        <v>1</v>
      </c>
      <c r="B10" s="92"/>
      <c r="C10" s="142">
        <v>1</v>
      </c>
      <c r="D10" s="142"/>
      <c r="E10" s="142"/>
      <c r="F10" s="142"/>
      <c r="G10" s="142"/>
      <c r="H10" s="92"/>
      <c r="I10" s="92"/>
      <c r="J10" s="92"/>
      <c r="K10" s="112"/>
      <c r="L10" s="144"/>
      <c r="M10" s="145" t="s">
        <v>918</v>
      </c>
      <c r="N10" s="92" t="s">
        <v>914</v>
      </c>
      <c r="O10" s="146" t="s">
        <v>351</v>
      </c>
      <c r="P10" s="92" t="s">
        <v>255</v>
      </c>
      <c r="Q10" s="112" t="s">
        <v>344</v>
      </c>
      <c r="R10" s="92"/>
      <c r="S10" s="133" t="s">
        <v>101</v>
      </c>
      <c r="T10" s="92" t="s">
        <v>912</v>
      </c>
      <c r="U10" s="133" t="s">
        <v>375</v>
      </c>
      <c r="V10" s="115" t="s">
        <v>103</v>
      </c>
      <c r="W10" s="115" t="s">
        <v>104</v>
      </c>
      <c r="X10" s="92" t="s">
        <v>352</v>
      </c>
      <c r="Y10" s="142" t="s">
        <v>106</v>
      </c>
      <c r="Z10" s="92" t="s">
        <v>100</v>
      </c>
      <c r="AA10" s="92" t="s">
        <v>100</v>
      </c>
      <c r="AB10" s="125">
        <v>5.4064</v>
      </c>
      <c r="AC10" s="149" t="s">
        <v>133</v>
      </c>
      <c r="AD10" s="149"/>
      <c r="AE10" s="142">
        <v>1</v>
      </c>
      <c r="AF10" s="142">
        <v>0</v>
      </c>
      <c r="AG10" s="2">
        <f t="shared" ref="AG10:AG15" si="1">AB10*AF10</f>
        <v>0</v>
      </c>
    </row>
    <row r="11" s="2" customFormat="1" ht="24.95" customHeight="1" spans="1:33">
      <c r="A11" s="22">
        <f t="shared" si="0"/>
        <v>2</v>
      </c>
      <c r="B11" s="92"/>
      <c r="C11" s="142">
        <v>1</v>
      </c>
      <c r="D11" s="142"/>
      <c r="E11" s="142"/>
      <c r="F11" s="142"/>
      <c r="G11" s="142"/>
      <c r="H11" s="92"/>
      <c r="I11" s="92"/>
      <c r="J11" s="92"/>
      <c r="K11" s="112"/>
      <c r="L11" s="144"/>
      <c r="M11" s="92" t="s">
        <v>913</v>
      </c>
      <c r="N11" s="92" t="s">
        <v>130</v>
      </c>
      <c r="O11" s="146" t="s">
        <v>351</v>
      </c>
      <c r="P11" s="92" t="s">
        <v>255</v>
      </c>
      <c r="Q11" s="112" t="s">
        <v>344</v>
      </c>
      <c r="R11" s="92"/>
      <c r="S11" s="133" t="s">
        <v>101</v>
      </c>
      <c r="T11" s="92" t="s">
        <v>913</v>
      </c>
      <c r="U11" s="133" t="s">
        <v>375</v>
      </c>
      <c r="V11" s="115" t="s">
        <v>103</v>
      </c>
      <c r="W11" s="115" t="s">
        <v>104</v>
      </c>
      <c r="X11" s="92" t="s">
        <v>352</v>
      </c>
      <c r="Y11" s="142" t="s">
        <v>106</v>
      </c>
      <c r="Z11" s="92" t="s">
        <v>100</v>
      </c>
      <c r="AA11" s="92" t="s">
        <v>100</v>
      </c>
      <c r="AB11" s="125">
        <v>4.9374</v>
      </c>
      <c r="AC11" s="149" t="s">
        <v>133</v>
      </c>
      <c r="AD11" s="149"/>
      <c r="AE11" s="142">
        <v>0</v>
      </c>
      <c r="AF11" s="142">
        <v>1</v>
      </c>
      <c r="AG11" s="2">
        <f t="shared" si="1"/>
        <v>4.9374</v>
      </c>
    </row>
    <row r="12" s="2" customFormat="1" ht="24.95" customHeight="1" spans="1:34">
      <c r="A12" s="22">
        <f t="shared" si="0"/>
        <v>3</v>
      </c>
      <c r="B12" s="36"/>
      <c r="C12" s="143"/>
      <c r="D12" s="143">
        <v>2</v>
      </c>
      <c r="E12" s="143"/>
      <c r="F12" s="143"/>
      <c r="G12" s="143"/>
      <c r="H12" s="36"/>
      <c r="I12" s="36"/>
      <c r="J12" s="36"/>
      <c r="K12" s="22"/>
      <c r="L12" s="147" t="s">
        <v>919</v>
      </c>
      <c r="M12" s="36" t="s">
        <v>920</v>
      </c>
      <c r="N12" s="36" t="s">
        <v>921</v>
      </c>
      <c r="O12" s="148" t="s">
        <v>100</v>
      </c>
      <c r="P12" s="36" t="s">
        <v>255</v>
      </c>
      <c r="Q12" s="22" t="s">
        <v>344</v>
      </c>
      <c r="R12" s="36"/>
      <c r="S12" s="111" t="s">
        <v>101</v>
      </c>
      <c r="T12" s="36" t="str">
        <f t="shared" ref="T12:T34" si="2">M12</f>
        <v>SHT0012225</v>
      </c>
      <c r="U12" s="111" t="s">
        <v>101</v>
      </c>
      <c r="V12" s="108" t="s">
        <v>103</v>
      </c>
      <c r="W12" s="108" t="s">
        <v>104</v>
      </c>
      <c r="X12" s="36" t="s">
        <v>755</v>
      </c>
      <c r="Y12" s="143" t="s">
        <v>922</v>
      </c>
      <c r="Z12" s="36" t="s">
        <v>488</v>
      </c>
      <c r="AA12" s="36" t="s">
        <v>100</v>
      </c>
      <c r="AB12" s="150">
        <v>0.328</v>
      </c>
      <c r="AC12" s="151" t="s">
        <v>100</v>
      </c>
      <c r="AD12" s="151"/>
      <c r="AE12" s="143">
        <v>1</v>
      </c>
      <c r="AF12" s="143">
        <v>1</v>
      </c>
      <c r="AG12" s="2">
        <f t="shared" si="1"/>
        <v>0.328</v>
      </c>
      <c r="AH12" s="2">
        <f>AB12*AE12</f>
        <v>0.328</v>
      </c>
    </row>
    <row r="13" s="2" customFormat="1" ht="24.95" customHeight="1" spans="1:34">
      <c r="A13" s="22">
        <f t="shared" si="0"/>
        <v>4</v>
      </c>
      <c r="B13" s="36"/>
      <c r="C13" s="143"/>
      <c r="D13" s="143">
        <v>2</v>
      </c>
      <c r="E13" s="143"/>
      <c r="F13" s="143"/>
      <c r="G13" s="143"/>
      <c r="H13" s="36"/>
      <c r="I13" s="36"/>
      <c r="J13" s="36"/>
      <c r="K13" s="22"/>
      <c r="L13" s="147" t="s">
        <v>919</v>
      </c>
      <c r="M13" s="36" t="s">
        <v>923</v>
      </c>
      <c r="N13" s="36" t="s">
        <v>924</v>
      </c>
      <c r="O13" s="148" t="s">
        <v>100</v>
      </c>
      <c r="P13" s="36" t="s">
        <v>255</v>
      </c>
      <c r="Q13" s="22" t="s">
        <v>344</v>
      </c>
      <c r="R13" s="36"/>
      <c r="S13" s="111" t="s">
        <v>101</v>
      </c>
      <c r="T13" s="36" t="str">
        <f t="shared" si="2"/>
        <v>SHT0012226</v>
      </c>
      <c r="U13" s="111" t="s">
        <v>101</v>
      </c>
      <c r="V13" s="108" t="s">
        <v>103</v>
      </c>
      <c r="W13" s="108" t="s">
        <v>104</v>
      </c>
      <c r="X13" s="36" t="s">
        <v>925</v>
      </c>
      <c r="Y13" s="143" t="s">
        <v>926</v>
      </c>
      <c r="Z13" s="36" t="s">
        <v>488</v>
      </c>
      <c r="AA13" s="36" t="s">
        <v>100</v>
      </c>
      <c r="AB13" s="150">
        <v>0.043</v>
      </c>
      <c r="AC13" s="151" t="s">
        <v>100</v>
      </c>
      <c r="AD13" s="151"/>
      <c r="AE13" s="143">
        <v>1</v>
      </c>
      <c r="AF13" s="143">
        <v>1</v>
      </c>
      <c r="AG13" s="2">
        <f t="shared" si="1"/>
        <v>0.043</v>
      </c>
      <c r="AH13" s="2">
        <f>AB13*AE13</f>
        <v>0.043</v>
      </c>
    </row>
    <row r="14" s="2" customFormat="1" ht="24.95" customHeight="1" spans="1:34">
      <c r="A14" s="22">
        <f t="shared" si="0"/>
        <v>5</v>
      </c>
      <c r="B14" s="36"/>
      <c r="C14" s="143"/>
      <c r="D14" s="143">
        <v>2</v>
      </c>
      <c r="E14" s="143"/>
      <c r="F14" s="143"/>
      <c r="G14" s="143"/>
      <c r="H14" s="36"/>
      <c r="I14" s="36"/>
      <c r="J14" s="36"/>
      <c r="K14" s="22"/>
      <c r="L14" s="147" t="s">
        <v>919</v>
      </c>
      <c r="M14" s="36" t="s">
        <v>927</v>
      </c>
      <c r="N14" s="36" t="s">
        <v>928</v>
      </c>
      <c r="O14" s="148" t="s">
        <v>100</v>
      </c>
      <c r="P14" s="36" t="s">
        <v>255</v>
      </c>
      <c r="Q14" s="22" t="s">
        <v>344</v>
      </c>
      <c r="R14" s="36"/>
      <c r="S14" s="111" t="s">
        <v>101</v>
      </c>
      <c r="T14" s="36" t="str">
        <f t="shared" si="2"/>
        <v>SHT0012227</v>
      </c>
      <c r="U14" s="111" t="s">
        <v>101</v>
      </c>
      <c r="V14" s="108" t="s">
        <v>103</v>
      </c>
      <c r="W14" s="108" t="s">
        <v>104</v>
      </c>
      <c r="X14" s="36" t="s">
        <v>925</v>
      </c>
      <c r="Y14" s="143" t="s">
        <v>926</v>
      </c>
      <c r="Z14" s="36" t="s">
        <v>488</v>
      </c>
      <c r="AA14" s="36" t="s">
        <v>100</v>
      </c>
      <c r="AB14" s="150">
        <v>0.023</v>
      </c>
      <c r="AC14" s="151" t="s">
        <v>100</v>
      </c>
      <c r="AD14" s="151"/>
      <c r="AE14" s="143">
        <v>2</v>
      </c>
      <c r="AF14" s="143">
        <v>2</v>
      </c>
      <c r="AG14" s="2">
        <f t="shared" si="1"/>
        <v>0.046</v>
      </c>
      <c r="AH14" s="2">
        <f>AB14*AE14</f>
        <v>0.046</v>
      </c>
    </row>
    <row r="15" s="2" customFormat="1" ht="24.95" customHeight="1" spans="1:34">
      <c r="A15" s="22">
        <f t="shared" si="0"/>
        <v>6</v>
      </c>
      <c r="B15" s="36"/>
      <c r="C15" s="143"/>
      <c r="D15" s="143">
        <v>2</v>
      </c>
      <c r="E15" s="143"/>
      <c r="F15" s="143"/>
      <c r="G15" s="143"/>
      <c r="H15" s="36"/>
      <c r="I15" s="36"/>
      <c r="J15" s="36"/>
      <c r="K15" s="22"/>
      <c r="L15" s="147" t="s">
        <v>467</v>
      </c>
      <c r="M15" s="36" t="s">
        <v>929</v>
      </c>
      <c r="N15" s="36" t="s">
        <v>930</v>
      </c>
      <c r="O15" s="148" t="s">
        <v>793</v>
      </c>
      <c r="P15" s="36" t="s">
        <v>255</v>
      </c>
      <c r="Q15" s="22" t="s">
        <v>344</v>
      </c>
      <c r="R15" s="36"/>
      <c r="S15" s="111" t="s">
        <v>101</v>
      </c>
      <c r="T15" s="36" t="str">
        <f t="shared" si="2"/>
        <v>H4A-6802108</v>
      </c>
      <c r="U15" s="111" t="s">
        <v>101</v>
      </c>
      <c r="V15" s="108" t="s">
        <v>931</v>
      </c>
      <c r="W15" s="108" t="s">
        <v>932</v>
      </c>
      <c r="X15" s="36" t="s">
        <v>755</v>
      </c>
      <c r="Y15" s="143" t="s">
        <v>933</v>
      </c>
      <c r="Z15" s="36" t="s">
        <v>488</v>
      </c>
      <c r="AA15" s="36" t="s">
        <v>100</v>
      </c>
      <c r="AB15" s="150">
        <v>1.789</v>
      </c>
      <c r="AC15" s="151" t="s">
        <v>100</v>
      </c>
      <c r="AD15" s="151"/>
      <c r="AE15" s="143">
        <v>1</v>
      </c>
      <c r="AF15" s="143">
        <v>1</v>
      </c>
      <c r="AG15" s="2">
        <f t="shared" si="1"/>
        <v>1.789</v>
      </c>
      <c r="AH15" s="2">
        <f>AB15*AE15</f>
        <v>1.789</v>
      </c>
    </row>
    <row r="16" ht="24.95" customHeight="1" spans="1:34">
      <c r="A16" s="22">
        <f t="shared" si="0"/>
        <v>7</v>
      </c>
      <c r="B16" s="36"/>
      <c r="C16" s="143"/>
      <c r="D16" s="143">
        <v>2</v>
      </c>
      <c r="E16" s="143"/>
      <c r="F16" s="143"/>
      <c r="G16" s="143"/>
      <c r="H16" s="36"/>
      <c r="I16" s="36"/>
      <c r="J16" s="36"/>
      <c r="K16" s="22"/>
      <c r="L16" s="147" t="s">
        <v>507</v>
      </c>
      <c r="M16" s="36" t="s">
        <v>934</v>
      </c>
      <c r="N16" s="36" t="s">
        <v>935</v>
      </c>
      <c r="O16" s="148" t="s">
        <v>351</v>
      </c>
      <c r="P16" s="36" t="s">
        <v>255</v>
      </c>
      <c r="Q16" s="22" t="s">
        <v>344</v>
      </c>
      <c r="R16" s="36"/>
      <c r="S16" s="111" t="s">
        <v>101</v>
      </c>
      <c r="T16" s="36" t="str">
        <f t="shared" si="2"/>
        <v>H5-6802150</v>
      </c>
      <c r="U16" s="111" t="s">
        <v>101</v>
      </c>
      <c r="V16" s="108" t="s">
        <v>931</v>
      </c>
      <c r="W16" s="108" t="s">
        <v>932</v>
      </c>
      <c r="X16" s="36" t="s">
        <v>131</v>
      </c>
      <c r="Y16" s="143" t="s">
        <v>106</v>
      </c>
      <c r="Z16" s="36" t="s">
        <v>100</v>
      </c>
      <c r="AA16" s="36" t="s">
        <v>100</v>
      </c>
      <c r="AB16" s="150">
        <v>0.46</v>
      </c>
      <c r="AC16" s="151" t="s">
        <v>100</v>
      </c>
      <c r="AD16" s="151"/>
      <c r="AE16" s="143">
        <v>1</v>
      </c>
      <c r="AF16" s="143">
        <v>0</v>
      </c>
      <c r="AG16" s="2">
        <f t="shared" ref="AG16:AG36" si="3">AB16*AF16</f>
        <v>0</v>
      </c>
      <c r="AH16" s="2">
        <f t="shared" ref="AH16:AH36" si="4">AB16*AE16</f>
        <v>0.46</v>
      </c>
    </row>
    <row r="17" ht="24.95" customHeight="1" spans="1:34">
      <c r="A17" s="22">
        <f t="shared" si="0"/>
        <v>8</v>
      </c>
      <c r="B17" s="36"/>
      <c r="C17" s="143"/>
      <c r="D17" s="143"/>
      <c r="E17" s="143">
        <v>3</v>
      </c>
      <c r="F17" s="143"/>
      <c r="G17" s="143"/>
      <c r="H17" s="36"/>
      <c r="I17" s="36"/>
      <c r="J17" s="36"/>
      <c r="K17" s="22"/>
      <c r="L17" s="147" t="s">
        <v>507</v>
      </c>
      <c r="M17" s="36" t="s">
        <v>936</v>
      </c>
      <c r="N17" s="36" t="s">
        <v>937</v>
      </c>
      <c r="O17" s="148" t="s">
        <v>188</v>
      </c>
      <c r="P17" s="36" t="s">
        <v>255</v>
      </c>
      <c r="Q17" s="22" t="s">
        <v>344</v>
      </c>
      <c r="R17" s="36"/>
      <c r="S17" s="111" t="s">
        <v>101</v>
      </c>
      <c r="T17" s="36" t="str">
        <f t="shared" si="2"/>
        <v>H5-6802151</v>
      </c>
      <c r="U17" s="111" t="s">
        <v>101</v>
      </c>
      <c r="V17" s="108" t="s">
        <v>931</v>
      </c>
      <c r="W17" s="108" t="s">
        <v>932</v>
      </c>
      <c r="X17" s="36" t="s">
        <v>365</v>
      </c>
      <c r="Y17" s="143" t="s">
        <v>938</v>
      </c>
      <c r="Z17" s="36" t="s">
        <v>939</v>
      </c>
      <c r="AA17" s="36" t="s">
        <v>100</v>
      </c>
      <c r="AB17" s="150">
        <v>0.298</v>
      </c>
      <c r="AC17" s="151" t="s">
        <v>100</v>
      </c>
      <c r="AD17" s="151"/>
      <c r="AE17" s="143">
        <v>1</v>
      </c>
      <c r="AF17" s="143">
        <v>0</v>
      </c>
      <c r="AG17" s="2">
        <f t="shared" si="3"/>
        <v>0</v>
      </c>
      <c r="AH17" s="2">
        <f t="shared" si="4"/>
        <v>0.298</v>
      </c>
    </row>
    <row r="18" ht="24.95" customHeight="1" spans="1:34">
      <c r="A18" s="22">
        <f t="shared" si="0"/>
        <v>9</v>
      </c>
      <c r="B18" s="36"/>
      <c r="C18" s="143"/>
      <c r="D18" s="143"/>
      <c r="E18" s="143">
        <v>3</v>
      </c>
      <c r="F18" s="143"/>
      <c r="G18" s="143"/>
      <c r="H18" s="36"/>
      <c r="I18" s="36"/>
      <c r="J18" s="36"/>
      <c r="K18" s="22"/>
      <c r="L18" s="147" t="s">
        <v>467</v>
      </c>
      <c r="M18" s="36" t="s">
        <v>940</v>
      </c>
      <c r="N18" s="36" t="s">
        <v>941</v>
      </c>
      <c r="O18" s="148" t="s">
        <v>397</v>
      </c>
      <c r="P18" s="36" t="s">
        <v>255</v>
      </c>
      <c r="Q18" s="22" t="s">
        <v>344</v>
      </c>
      <c r="R18" s="36"/>
      <c r="S18" s="111" t="s">
        <v>101</v>
      </c>
      <c r="T18" s="36" t="str">
        <f t="shared" si="2"/>
        <v>H4681010714A0</v>
      </c>
      <c r="U18" s="111" t="s">
        <v>101</v>
      </c>
      <c r="V18" s="108" t="s">
        <v>931</v>
      </c>
      <c r="W18" s="108" t="s">
        <v>932</v>
      </c>
      <c r="X18" s="36" t="s">
        <v>153</v>
      </c>
      <c r="Y18" s="143" t="s">
        <v>942</v>
      </c>
      <c r="Z18" s="36" t="s">
        <v>488</v>
      </c>
      <c r="AA18" s="36" t="s">
        <v>100</v>
      </c>
      <c r="AB18" s="150">
        <v>0.043</v>
      </c>
      <c r="AC18" s="151" t="s">
        <v>100</v>
      </c>
      <c r="AD18" s="151"/>
      <c r="AE18" s="143">
        <v>1</v>
      </c>
      <c r="AF18" s="143">
        <v>0</v>
      </c>
      <c r="AG18" s="2">
        <f t="shared" si="3"/>
        <v>0</v>
      </c>
      <c r="AH18" s="2">
        <f t="shared" si="4"/>
        <v>0.043</v>
      </c>
    </row>
    <row r="19" ht="24.95" customHeight="1" spans="1:34">
      <c r="A19" s="22">
        <f t="shared" si="0"/>
        <v>10</v>
      </c>
      <c r="B19" s="36"/>
      <c r="C19" s="143"/>
      <c r="D19" s="143">
        <v>2</v>
      </c>
      <c r="E19" s="143"/>
      <c r="F19" s="143"/>
      <c r="G19" s="143"/>
      <c r="H19" s="36"/>
      <c r="I19" s="36"/>
      <c r="J19" s="36"/>
      <c r="K19" s="22"/>
      <c r="L19" s="147" t="s">
        <v>507</v>
      </c>
      <c r="M19" s="36" t="s">
        <v>943</v>
      </c>
      <c r="N19" s="36" t="s">
        <v>944</v>
      </c>
      <c r="O19" s="148" t="s">
        <v>793</v>
      </c>
      <c r="P19" s="36" t="s">
        <v>255</v>
      </c>
      <c r="Q19" s="22" t="s">
        <v>344</v>
      </c>
      <c r="R19" s="36"/>
      <c r="S19" s="111" t="s">
        <v>101</v>
      </c>
      <c r="T19" s="36" t="str">
        <f t="shared" si="2"/>
        <v>H5-6802114</v>
      </c>
      <c r="U19" s="111" t="s">
        <v>101</v>
      </c>
      <c r="V19" s="108" t="s">
        <v>931</v>
      </c>
      <c r="W19" s="108" t="s">
        <v>932</v>
      </c>
      <c r="X19" s="36" t="s">
        <v>755</v>
      </c>
      <c r="Y19" s="143" t="s">
        <v>933</v>
      </c>
      <c r="Z19" s="36" t="s">
        <v>488</v>
      </c>
      <c r="AA19" s="36" t="s">
        <v>100</v>
      </c>
      <c r="AB19" s="150">
        <v>0.284</v>
      </c>
      <c r="AC19" s="151" t="s">
        <v>100</v>
      </c>
      <c r="AD19" s="151"/>
      <c r="AE19" s="143">
        <v>1</v>
      </c>
      <c r="AF19" s="143">
        <v>1</v>
      </c>
      <c r="AG19" s="2">
        <f t="shared" si="3"/>
        <v>0.284</v>
      </c>
      <c r="AH19" s="2">
        <f t="shared" si="4"/>
        <v>0.284</v>
      </c>
    </row>
    <row r="20" ht="24.95" customHeight="1" spans="1:34">
      <c r="A20" s="22">
        <f t="shared" si="0"/>
        <v>11</v>
      </c>
      <c r="B20" s="36"/>
      <c r="C20" s="143"/>
      <c r="D20" s="143">
        <v>2</v>
      </c>
      <c r="E20" s="143"/>
      <c r="F20" s="143"/>
      <c r="G20" s="143"/>
      <c r="H20" s="36"/>
      <c r="I20" s="36"/>
      <c r="J20" s="36"/>
      <c r="K20" s="22"/>
      <c r="L20" s="147" t="s">
        <v>507</v>
      </c>
      <c r="M20" s="36" t="s">
        <v>945</v>
      </c>
      <c r="N20" s="36" t="s">
        <v>946</v>
      </c>
      <c r="O20" s="148" t="s">
        <v>793</v>
      </c>
      <c r="P20" s="36" t="s">
        <v>255</v>
      </c>
      <c r="Q20" s="22" t="s">
        <v>344</v>
      </c>
      <c r="R20" s="36"/>
      <c r="S20" s="111" t="s">
        <v>101</v>
      </c>
      <c r="T20" s="36" t="str">
        <f t="shared" si="2"/>
        <v>H5-6802115</v>
      </c>
      <c r="U20" s="111" t="s">
        <v>101</v>
      </c>
      <c r="V20" s="108" t="s">
        <v>931</v>
      </c>
      <c r="W20" s="108" t="s">
        <v>932</v>
      </c>
      <c r="X20" s="36" t="s">
        <v>755</v>
      </c>
      <c r="Y20" s="143" t="s">
        <v>933</v>
      </c>
      <c r="Z20" s="36" t="s">
        <v>488</v>
      </c>
      <c r="AA20" s="36" t="s">
        <v>100</v>
      </c>
      <c r="AB20" s="150">
        <v>0.492</v>
      </c>
      <c r="AC20" s="151" t="s">
        <v>100</v>
      </c>
      <c r="AD20" s="151"/>
      <c r="AE20" s="143">
        <v>1</v>
      </c>
      <c r="AF20" s="143">
        <v>1</v>
      </c>
      <c r="AG20" s="2">
        <f t="shared" si="3"/>
        <v>0.492</v>
      </c>
      <c r="AH20" s="2">
        <f t="shared" si="4"/>
        <v>0.492</v>
      </c>
    </row>
    <row r="21" ht="24.95" customHeight="1" spans="1:34">
      <c r="A21" s="22">
        <f t="shared" si="0"/>
        <v>12</v>
      </c>
      <c r="B21" s="36"/>
      <c r="C21" s="143"/>
      <c r="D21" s="143">
        <v>2</v>
      </c>
      <c r="E21" s="143"/>
      <c r="F21" s="143"/>
      <c r="G21" s="143"/>
      <c r="H21" s="36"/>
      <c r="I21" s="36"/>
      <c r="J21" s="36"/>
      <c r="K21" s="22"/>
      <c r="L21" s="147" t="s">
        <v>507</v>
      </c>
      <c r="M21" s="36" t="s">
        <v>947</v>
      </c>
      <c r="N21" s="36" t="s">
        <v>948</v>
      </c>
      <c r="O21" s="148" t="s">
        <v>188</v>
      </c>
      <c r="P21" s="36" t="s">
        <v>255</v>
      </c>
      <c r="Q21" s="22" t="s">
        <v>344</v>
      </c>
      <c r="R21" s="36"/>
      <c r="S21" s="111" t="s">
        <v>101</v>
      </c>
      <c r="T21" s="36" t="str">
        <f t="shared" si="2"/>
        <v>H5-6802136</v>
      </c>
      <c r="U21" s="111" t="s">
        <v>101</v>
      </c>
      <c r="V21" s="108" t="s">
        <v>931</v>
      </c>
      <c r="W21" s="108" t="s">
        <v>932</v>
      </c>
      <c r="X21" s="36" t="s">
        <v>925</v>
      </c>
      <c r="Y21" s="143" t="s">
        <v>949</v>
      </c>
      <c r="Z21" s="36" t="s">
        <v>488</v>
      </c>
      <c r="AA21" s="36" t="s">
        <v>100</v>
      </c>
      <c r="AB21" s="150">
        <v>0.107</v>
      </c>
      <c r="AC21" s="151" t="s">
        <v>100</v>
      </c>
      <c r="AD21" s="151"/>
      <c r="AE21" s="143">
        <v>1</v>
      </c>
      <c r="AF21" s="143">
        <v>1</v>
      </c>
      <c r="AG21" s="2">
        <f t="shared" si="3"/>
        <v>0.107</v>
      </c>
      <c r="AH21" s="2">
        <f t="shared" si="4"/>
        <v>0.107</v>
      </c>
    </row>
    <row r="22" ht="24.95" customHeight="1" spans="1:34">
      <c r="A22" s="22">
        <f t="shared" si="0"/>
        <v>13</v>
      </c>
      <c r="B22" s="36"/>
      <c r="C22" s="143"/>
      <c r="D22" s="143">
        <v>2</v>
      </c>
      <c r="E22" s="143"/>
      <c r="F22" s="143"/>
      <c r="G22" s="143"/>
      <c r="H22" s="36"/>
      <c r="I22" s="36"/>
      <c r="J22" s="36"/>
      <c r="K22" s="22"/>
      <c r="L22" s="147" t="s">
        <v>507</v>
      </c>
      <c r="M22" s="36" t="s">
        <v>950</v>
      </c>
      <c r="N22" s="36" t="s">
        <v>951</v>
      </c>
      <c r="O22" s="148" t="s">
        <v>188</v>
      </c>
      <c r="P22" s="36" t="s">
        <v>255</v>
      </c>
      <c r="Q22" s="22" t="s">
        <v>344</v>
      </c>
      <c r="R22" s="36"/>
      <c r="S22" s="111" t="s">
        <v>101</v>
      </c>
      <c r="T22" s="36" t="str">
        <f t="shared" si="2"/>
        <v>H5-6802137</v>
      </c>
      <c r="U22" s="111" t="s">
        <v>101</v>
      </c>
      <c r="V22" s="108" t="s">
        <v>931</v>
      </c>
      <c r="W22" s="108" t="s">
        <v>932</v>
      </c>
      <c r="X22" s="36" t="s">
        <v>925</v>
      </c>
      <c r="Y22" s="143" t="s">
        <v>949</v>
      </c>
      <c r="Z22" s="36" t="s">
        <v>488</v>
      </c>
      <c r="AA22" s="36" t="s">
        <v>100</v>
      </c>
      <c r="AB22" s="150">
        <v>0.0483</v>
      </c>
      <c r="AC22" s="151" t="s">
        <v>100</v>
      </c>
      <c r="AD22" s="151"/>
      <c r="AE22" s="143">
        <v>2</v>
      </c>
      <c r="AF22" s="143">
        <v>2</v>
      </c>
      <c r="AG22" s="2">
        <f t="shared" si="3"/>
        <v>0.0966</v>
      </c>
      <c r="AH22" s="2">
        <f t="shared" si="4"/>
        <v>0.0966</v>
      </c>
    </row>
    <row r="23" ht="24.95" customHeight="1" spans="1:34">
      <c r="A23" s="22">
        <f t="shared" si="0"/>
        <v>14</v>
      </c>
      <c r="B23" s="36"/>
      <c r="C23" s="143"/>
      <c r="D23" s="143">
        <v>2</v>
      </c>
      <c r="E23" s="143"/>
      <c r="F23" s="143"/>
      <c r="G23" s="143"/>
      <c r="H23" s="36"/>
      <c r="I23" s="36"/>
      <c r="J23" s="36"/>
      <c r="K23" s="22"/>
      <c r="L23" s="147" t="s">
        <v>507</v>
      </c>
      <c r="M23" s="36" t="s">
        <v>952</v>
      </c>
      <c r="N23" s="36" t="s">
        <v>953</v>
      </c>
      <c r="O23" s="148" t="s">
        <v>554</v>
      </c>
      <c r="P23" s="36" t="s">
        <v>255</v>
      </c>
      <c r="Q23" s="22" t="s">
        <v>344</v>
      </c>
      <c r="R23" s="36"/>
      <c r="S23" s="111" t="s">
        <v>101</v>
      </c>
      <c r="T23" s="36" t="str">
        <f t="shared" si="2"/>
        <v>H5-6802149</v>
      </c>
      <c r="U23" s="111" t="s">
        <v>101</v>
      </c>
      <c r="V23" s="108" t="s">
        <v>931</v>
      </c>
      <c r="W23" s="108" t="s">
        <v>932</v>
      </c>
      <c r="X23" s="36" t="s">
        <v>153</v>
      </c>
      <c r="Y23" s="143" t="s">
        <v>954</v>
      </c>
      <c r="Z23" s="36" t="s">
        <v>488</v>
      </c>
      <c r="AA23" s="36" t="s">
        <v>100</v>
      </c>
      <c r="AB23" s="150">
        <v>0.189</v>
      </c>
      <c r="AC23" s="151" t="s">
        <v>100</v>
      </c>
      <c r="AD23" s="151"/>
      <c r="AE23" s="143">
        <v>1</v>
      </c>
      <c r="AF23" s="143">
        <v>1</v>
      </c>
      <c r="AG23" s="2">
        <f t="shared" si="3"/>
        <v>0.189</v>
      </c>
      <c r="AH23" s="2">
        <f t="shared" si="4"/>
        <v>0.189</v>
      </c>
    </row>
    <row r="24" ht="24.95" customHeight="1" spans="1:34">
      <c r="A24" s="22">
        <f t="shared" si="0"/>
        <v>15</v>
      </c>
      <c r="B24" s="36"/>
      <c r="C24" s="143"/>
      <c r="D24" s="143">
        <v>2</v>
      </c>
      <c r="E24" s="143"/>
      <c r="F24" s="143"/>
      <c r="G24" s="143"/>
      <c r="H24" s="36"/>
      <c r="I24" s="36"/>
      <c r="J24" s="36"/>
      <c r="K24" s="22"/>
      <c r="L24" s="147" t="s">
        <v>467</v>
      </c>
      <c r="M24" s="36" t="s">
        <v>955</v>
      </c>
      <c r="N24" s="36" t="s">
        <v>956</v>
      </c>
      <c r="O24" s="148" t="s">
        <v>188</v>
      </c>
      <c r="P24" s="36" t="s">
        <v>255</v>
      </c>
      <c r="Q24" s="22" t="s">
        <v>344</v>
      </c>
      <c r="R24" s="36"/>
      <c r="S24" s="111" t="s">
        <v>101</v>
      </c>
      <c r="T24" s="36" t="str">
        <f t="shared" si="2"/>
        <v>H4A-6802112</v>
      </c>
      <c r="U24" s="111" t="s">
        <v>101</v>
      </c>
      <c r="V24" s="108" t="s">
        <v>931</v>
      </c>
      <c r="W24" s="108" t="s">
        <v>932</v>
      </c>
      <c r="X24" s="36" t="s">
        <v>365</v>
      </c>
      <c r="Y24" s="143" t="s">
        <v>957</v>
      </c>
      <c r="Z24" s="36" t="s">
        <v>488</v>
      </c>
      <c r="AA24" s="36" t="s">
        <v>100</v>
      </c>
      <c r="AB24" s="150">
        <v>0.009</v>
      </c>
      <c r="AC24" s="151" t="s">
        <v>100</v>
      </c>
      <c r="AD24" s="151"/>
      <c r="AE24" s="143">
        <v>1</v>
      </c>
      <c r="AF24" s="143">
        <v>0</v>
      </c>
      <c r="AG24" s="2">
        <f t="shared" si="3"/>
        <v>0</v>
      </c>
      <c r="AH24" s="2">
        <f t="shared" si="4"/>
        <v>0.009</v>
      </c>
    </row>
    <row r="25" ht="24.95" customHeight="1" spans="1:34">
      <c r="A25" s="22">
        <f t="shared" si="0"/>
        <v>16</v>
      </c>
      <c r="B25" s="36"/>
      <c r="C25" s="143"/>
      <c r="D25" s="143">
        <v>2</v>
      </c>
      <c r="E25" s="143"/>
      <c r="F25" s="143"/>
      <c r="G25" s="143"/>
      <c r="H25" s="36"/>
      <c r="I25" s="36"/>
      <c r="J25" s="36"/>
      <c r="K25" s="22"/>
      <c r="L25" s="147" t="s">
        <v>919</v>
      </c>
      <c r="M25" s="36" t="s">
        <v>958</v>
      </c>
      <c r="N25" s="36" t="s">
        <v>959</v>
      </c>
      <c r="O25" s="148" t="s">
        <v>960</v>
      </c>
      <c r="P25" s="36"/>
      <c r="Q25" s="22"/>
      <c r="R25" s="36"/>
      <c r="S25" s="111" t="s">
        <v>101</v>
      </c>
      <c r="T25" s="36" t="s">
        <v>958</v>
      </c>
      <c r="U25" s="111" t="s">
        <v>101</v>
      </c>
      <c r="V25" s="108" t="s">
        <v>103</v>
      </c>
      <c r="W25" s="108" t="s">
        <v>104</v>
      </c>
      <c r="X25" s="36" t="s">
        <v>265</v>
      </c>
      <c r="Y25" s="143" t="s">
        <v>106</v>
      </c>
      <c r="Z25" s="36" t="s">
        <v>100</v>
      </c>
      <c r="AA25" s="36" t="s">
        <v>961</v>
      </c>
      <c r="AB25" s="150">
        <f>AB26+AB27</f>
        <v>0.6363</v>
      </c>
      <c r="AC25" s="151" t="s">
        <v>100</v>
      </c>
      <c r="AD25" s="151"/>
      <c r="AE25" s="143">
        <v>1</v>
      </c>
      <c r="AF25" s="143">
        <v>1</v>
      </c>
      <c r="AG25" s="2">
        <f t="shared" si="3"/>
        <v>0.6363</v>
      </c>
      <c r="AH25" s="2">
        <f t="shared" si="4"/>
        <v>0.6363</v>
      </c>
    </row>
    <row r="26" ht="24.95" customHeight="1" spans="1:34">
      <c r="A26" s="22">
        <f t="shared" si="0"/>
        <v>17</v>
      </c>
      <c r="B26" s="36"/>
      <c r="C26" s="143"/>
      <c r="D26" s="143"/>
      <c r="E26" s="143">
        <v>3</v>
      </c>
      <c r="F26" s="143"/>
      <c r="G26" s="143"/>
      <c r="H26" s="36"/>
      <c r="I26" s="36"/>
      <c r="J26" s="36"/>
      <c r="K26" s="22"/>
      <c r="L26" s="147" t="s">
        <v>919</v>
      </c>
      <c r="M26" s="36" t="s">
        <v>962</v>
      </c>
      <c r="N26" s="36" t="s">
        <v>963</v>
      </c>
      <c r="O26" s="148" t="s">
        <v>554</v>
      </c>
      <c r="P26" s="36"/>
      <c r="Q26" s="22" t="s">
        <v>964</v>
      </c>
      <c r="R26" s="36"/>
      <c r="S26" s="111" t="s">
        <v>101</v>
      </c>
      <c r="T26" s="36" t="s">
        <v>962</v>
      </c>
      <c r="U26" s="111" t="s">
        <v>101</v>
      </c>
      <c r="V26" s="108" t="s">
        <v>103</v>
      </c>
      <c r="W26" s="108" t="s">
        <v>104</v>
      </c>
      <c r="X26" s="36" t="s">
        <v>153</v>
      </c>
      <c r="Y26" s="143" t="s">
        <v>954</v>
      </c>
      <c r="Z26" s="36" t="s">
        <v>488</v>
      </c>
      <c r="AA26" s="36" t="s">
        <v>100</v>
      </c>
      <c r="AB26" s="150">
        <v>0.1013</v>
      </c>
      <c r="AC26" s="151" t="s">
        <v>100</v>
      </c>
      <c r="AD26" s="151">
        <v>2</v>
      </c>
      <c r="AE26" s="143">
        <v>1</v>
      </c>
      <c r="AF26" s="143">
        <v>1</v>
      </c>
      <c r="AG26" s="2">
        <f t="shared" si="3"/>
        <v>0.1013</v>
      </c>
      <c r="AH26" s="2">
        <f t="shared" si="4"/>
        <v>0.1013</v>
      </c>
    </row>
    <row r="27" ht="24.95" customHeight="1" spans="1:34">
      <c r="A27" s="22">
        <f t="shared" si="0"/>
        <v>18</v>
      </c>
      <c r="B27" s="36"/>
      <c r="C27" s="143"/>
      <c r="D27" s="143"/>
      <c r="E27" s="143">
        <v>3</v>
      </c>
      <c r="F27" s="143"/>
      <c r="G27" s="143"/>
      <c r="H27" s="36"/>
      <c r="I27" s="36"/>
      <c r="J27" s="36"/>
      <c r="K27" s="22"/>
      <c r="L27" s="147" t="s">
        <v>507</v>
      </c>
      <c r="M27" s="36" t="s">
        <v>965</v>
      </c>
      <c r="N27" s="36" t="s">
        <v>966</v>
      </c>
      <c r="O27" s="148" t="s">
        <v>351</v>
      </c>
      <c r="P27" s="36" t="s">
        <v>255</v>
      </c>
      <c r="Q27" s="22" t="s">
        <v>344</v>
      </c>
      <c r="R27" s="36"/>
      <c r="S27" s="111" t="s">
        <v>101</v>
      </c>
      <c r="T27" s="36" t="str">
        <f t="shared" si="2"/>
        <v>H5-6802109</v>
      </c>
      <c r="U27" s="111" t="s">
        <v>101</v>
      </c>
      <c r="V27" s="108" t="s">
        <v>931</v>
      </c>
      <c r="W27" s="108" t="s">
        <v>932</v>
      </c>
      <c r="X27" s="36" t="s">
        <v>352</v>
      </c>
      <c r="Y27" s="143" t="s">
        <v>106</v>
      </c>
      <c r="Z27" s="36" t="s">
        <v>100</v>
      </c>
      <c r="AA27" s="36" t="s">
        <v>967</v>
      </c>
      <c r="AB27" s="150">
        <v>0.535</v>
      </c>
      <c r="AC27" s="151" t="s">
        <v>100</v>
      </c>
      <c r="AD27" s="151"/>
      <c r="AE27" s="143">
        <v>1</v>
      </c>
      <c r="AF27" s="143">
        <v>1</v>
      </c>
      <c r="AG27" s="2">
        <f t="shared" si="3"/>
        <v>0.535</v>
      </c>
      <c r="AH27" s="2">
        <f t="shared" si="4"/>
        <v>0.535</v>
      </c>
    </row>
    <row r="28" ht="24.95" customHeight="1" spans="1:34">
      <c r="A28" s="22">
        <f t="shared" si="0"/>
        <v>19</v>
      </c>
      <c r="B28" s="36"/>
      <c r="C28" s="143"/>
      <c r="D28" s="143"/>
      <c r="E28" s="143"/>
      <c r="F28" s="143">
        <v>4</v>
      </c>
      <c r="G28" s="143"/>
      <c r="H28" s="36"/>
      <c r="I28" s="36"/>
      <c r="J28" s="36"/>
      <c r="K28" s="22"/>
      <c r="L28" s="147" t="s">
        <v>507</v>
      </c>
      <c r="M28" s="36" t="s">
        <v>968</v>
      </c>
      <c r="N28" s="36" t="s">
        <v>969</v>
      </c>
      <c r="O28" s="148" t="s">
        <v>188</v>
      </c>
      <c r="P28" s="36" t="s">
        <v>255</v>
      </c>
      <c r="Q28" s="22" t="s">
        <v>344</v>
      </c>
      <c r="R28" s="36"/>
      <c r="S28" s="111" t="s">
        <v>101</v>
      </c>
      <c r="T28" s="36" t="str">
        <f t="shared" si="2"/>
        <v>H5-6802110</v>
      </c>
      <c r="U28" s="111" t="s">
        <v>101</v>
      </c>
      <c r="V28" s="108" t="s">
        <v>931</v>
      </c>
      <c r="W28" s="108" t="s">
        <v>932</v>
      </c>
      <c r="X28" s="36" t="s">
        <v>365</v>
      </c>
      <c r="Y28" s="143" t="s">
        <v>970</v>
      </c>
      <c r="Z28" s="36" t="s">
        <v>367</v>
      </c>
      <c r="AA28" s="36" t="s">
        <v>967</v>
      </c>
      <c r="AB28" s="150">
        <v>0.515</v>
      </c>
      <c r="AC28" s="151" t="s">
        <v>100</v>
      </c>
      <c r="AD28" s="151"/>
      <c r="AE28" s="143">
        <v>1</v>
      </c>
      <c r="AF28" s="143">
        <v>1</v>
      </c>
      <c r="AG28" s="2">
        <f t="shared" si="3"/>
        <v>0.515</v>
      </c>
      <c r="AH28" s="2">
        <f t="shared" si="4"/>
        <v>0.515</v>
      </c>
    </row>
    <row r="29" ht="24.95" customHeight="1" spans="1:34">
      <c r="A29" s="22">
        <f t="shared" si="0"/>
        <v>20</v>
      </c>
      <c r="B29" s="36"/>
      <c r="C29" s="143"/>
      <c r="D29" s="143"/>
      <c r="E29" s="143"/>
      <c r="F29" s="143">
        <v>4</v>
      </c>
      <c r="G29" s="143"/>
      <c r="H29" s="36"/>
      <c r="I29" s="36"/>
      <c r="J29" s="36"/>
      <c r="K29" s="22"/>
      <c r="L29" s="147" t="s">
        <v>507</v>
      </c>
      <c r="M29" s="36" t="s">
        <v>971</v>
      </c>
      <c r="N29" s="36" t="s">
        <v>470</v>
      </c>
      <c r="O29" s="148" t="s">
        <v>171</v>
      </c>
      <c r="P29" s="36" t="s">
        <v>255</v>
      </c>
      <c r="Q29" s="22" t="s">
        <v>344</v>
      </c>
      <c r="R29" s="36"/>
      <c r="S29" s="111" t="s">
        <v>101</v>
      </c>
      <c r="T29" s="36" t="str">
        <f t="shared" si="2"/>
        <v>Q370C10</v>
      </c>
      <c r="U29" s="111" t="s">
        <v>101</v>
      </c>
      <c r="V29" s="108" t="s">
        <v>931</v>
      </c>
      <c r="W29" s="108" t="s">
        <v>932</v>
      </c>
      <c r="X29" s="36" t="s">
        <v>171</v>
      </c>
      <c r="Y29" s="143" t="s">
        <v>723</v>
      </c>
      <c r="Z29" s="36" t="s">
        <v>100</v>
      </c>
      <c r="AA29" s="36" t="s">
        <v>100</v>
      </c>
      <c r="AB29" s="150">
        <v>0.01</v>
      </c>
      <c r="AC29" s="151" t="s">
        <v>100</v>
      </c>
      <c r="AD29" s="151"/>
      <c r="AE29" s="143">
        <v>2</v>
      </c>
      <c r="AF29" s="143">
        <v>2</v>
      </c>
      <c r="AG29" s="2">
        <f t="shared" si="3"/>
        <v>0.02</v>
      </c>
      <c r="AH29" s="2">
        <f t="shared" si="4"/>
        <v>0.02</v>
      </c>
    </row>
    <row r="30" ht="24.95" customHeight="1" spans="1:34">
      <c r="A30" s="22">
        <f t="shared" si="0"/>
        <v>21</v>
      </c>
      <c r="B30" s="36"/>
      <c r="C30" s="143"/>
      <c r="D30" s="143">
        <v>2</v>
      </c>
      <c r="E30" s="143"/>
      <c r="F30" s="143"/>
      <c r="G30" s="143"/>
      <c r="H30" s="36"/>
      <c r="I30" s="36"/>
      <c r="J30" s="36"/>
      <c r="K30" s="22"/>
      <c r="L30" s="147" t="s">
        <v>919</v>
      </c>
      <c r="M30" s="36" t="s">
        <v>972</v>
      </c>
      <c r="N30" s="36" t="s">
        <v>973</v>
      </c>
      <c r="O30" s="148" t="s">
        <v>960</v>
      </c>
      <c r="P30" s="36"/>
      <c r="Q30" s="22"/>
      <c r="R30" s="36"/>
      <c r="S30" s="111" t="s">
        <v>101</v>
      </c>
      <c r="T30" s="36" t="s">
        <v>972</v>
      </c>
      <c r="U30" s="111" t="s">
        <v>101</v>
      </c>
      <c r="V30" s="108" t="s">
        <v>103</v>
      </c>
      <c r="W30" s="108" t="s">
        <v>104</v>
      </c>
      <c r="X30" s="36" t="s">
        <v>265</v>
      </c>
      <c r="Y30" s="143" t="s">
        <v>106</v>
      </c>
      <c r="Z30" s="36" t="s">
        <v>100</v>
      </c>
      <c r="AA30" s="36" t="s">
        <v>961</v>
      </c>
      <c r="AB30" s="150">
        <f>AB31+AB32</f>
        <v>0.6413</v>
      </c>
      <c r="AC30" s="151" t="s">
        <v>100</v>
      </c>
      <c r="AD30" s="151"/>
      <c r="AE30" s="143">
        <v>1</v>
      </c>
      <c r="AF30" s="143">
        <v>1</v>
      </c>
      <c r="AG30" s="2">
        <f t="shared" si="3"/>
        <v>0.6413</v>
      </c>
      <c r="AH30" s="2">
        <f t="shared" si="4"/>
        <v>0.6413</v>
      </c>
    </row>
    <row r="31" ht="24.95" customHeight="1" spans="1:34">
      <c r="A31" s="22">
        <f t="shared" si="0"/>
        <v>22</v>
      </c>
      <c r="B31" s="36"/>
      <c r="C31" s="143"/>
      <c r="D31" s="143"/>
      <c r="E31" s="143">
        <v>3</v>
      </c>
      <c r="F31" s="143"/>
      <c r="G31" s="143"/>
      <c r="H31" s="36"/>
      <c r="I31" s="36"/>
      <c r="J31" s="36"/>
      <c r="K31" s="22"/>
      <c r="L31" s="147" t="s">
        <v>919</v>
      </c>
      <c r="M31" s="36" t="s">
        <v>962</v>
      </c>
      <c r="N31" s="36" t="s">
        <v>963</v>
      </c>
      <c r="O31" s="148" t="s">
        <v>554</v>
      </c>
      <c r="P31" s="36"/>
      <c r="Q31" s="22" t="s">
        <v>964</v>
      </c>
      <c r="R31" s="36"/>
      <c r="S31" s="111" t="s">
        <v>101</v>
      </c>
      <c r="T31" s="36" t="s">
        <v>962</v>
      </c>
      <c r="U31" s="111" t="s">
        <v>101</v>
      </c>
      <c r="V31" s="108" t="s">
        <v>103</v>
      </c>
      <c r="W31" s="108" t="s">
        <v>104</v>
      </c>
      <c r="X31" s="36" t="s">
        <v>153</v>
      </c>
      <c r="Y31" s="143" t="s">
        <v>954</v>
      </c>
      <c r="Z31" s="36" t="s">
        <v>488</v>
      </c>
      <c r="AA31" s="36" t="s">
        <v>100</v>
      </c>
      <c r="AB31" s="150">
        <v>0.1013</v>
      </c>
      <c r="AC31" s="151" t="s">
        <v>100</v>
      </c>
      <c r="AD31" s="151">
        <v>2</v>
      </c>
      <c r="AE31" s="143">
        <v>1</v>
      </c>
      <c r="AF31" s="143">
        <v>1</v>
      </c>
      <c r="AG31" s="2">
        <f t="shared" si="3"/>
        <v>0.1013</v>
      </c>
      <c r="AH31" s="2">
        <f t="shared" si="4"/>
        <v>0.1013</v>
      </c>
    </row>
    <row r="32" ht="24.95" customHeight="1" spans="1:34">
      <c r="A32" s="22">
        <f t="shared" si="0"/>
        <v>23</v>
      </c>
      <c r="B32" s="36"/>
      <c r="C32" s="143"/>
      <c r="D32" s="143"/>
      <c r="E32" s="143">
        <v>3</v>
      </c>
      <c r="F32" s="143"/>
      <c r="G32" s="143"/>
      <c r="H32" s="36"/>
      <c r="I32" s="36"/>
      <c r="J32" s="36"/>
      <c r="K32" s="22"/>
      <c r="L32" s="147" t="s">
        <v>507</v>
      </c>
      <c r="M32" s="36" t="s">
        <v>974</v>
      </c>
      <c r="N32" s="36" t="s">
        <v>975</v>
      </c>
      <c r="O32" s="148" t="s">
        <v>351</v>
      </c>
      <c r="P32" s="36" t="s">
        <v>255</v>
      </c>
      <c r="Q32" s="22" t="s">
        <v>344</v>
      </c>
      <c r="R32" s="36"/>
      <c r="S32" s="111" t="s">
        <v>101</v>
      </c>
      <c r="T32" s="36" t="str">
        <f t="shared" si="2"/>
        <v>H5-6802111</v>
      </c>
      <c r="U32" s="111" t="s">
        <v>101</v>
      </c>
      <c r="V32" s="108" t="s">
        <v>931</v>
      </c>
      <c r="W32" s="108" t="s">
        <v>932</v>
      </c>
      <c r="X32" s="36" t="s">
        <v>352</v>
      </c>
      <c r="Y32" s="143" t="s">
        <v>106</v>
      </c>
      <c r="Z32" s="36" t="s">
        <v>100</v>
      </c>
      <c r="AA32" s="36" t="s">
        <v>967</v>
      </c>
      <c r="AB32" s="150">
        <v>0.54</v>
      </c>
      <c r="AC32" s="151" t="s">
        <v>100</v>
      </c>
      <c r="AD32" s="151"/>
      <c r="AE32" s="143">
        <v>1</v>
      </c>
      <c r="AF32" s="143">
        <v>1</v>
      </c>
      <c r="AG32" s="2">
        <f t="shared" si="3"/>
        <v>0.54</v>
      </c>
      <c r="AH32" s="2">
        <f t="shared" si="4"/>
        <v>0.54</v>
      </c>
    </row>
    <row r="33" ht="24.95" customHeight="1" spans="1:34">
      <c r="A33" s="22">
        <f t="shared" si="0"/>
        <v>24</v>
      </c>
      <c r="B33" s="36"/>
      <c r="C33" s="143"/>
      <c r="D33" s="143"/>
      <c r="E33" s="143"/>
      <c r="F33" s="143">
        <v>4</v>
      </c>
      <c r="G33" s="143"/>
      <c r="H33" s="36"/>
      <c r="I33" s="36"/>
      <c r="J33" s="36"/>
      <c r="K33" s="22"/>
      <c r="L33" s="147" t="s">
        <v>507</v>
      </c>
      <c r="M33" s="36" t="s">
        <v>976</v>
      </c>
      <c r="N33" s="36" t="s">
        <v>977</v>
      </c>
      <c r="O33" s="148" t="s">
        <v>188</v>
      </c>
      <c r="P33" s="36" t="s">
        <v>255</v>
      </c>
      <c r="Q33" s="22" t="s">
        <v>344</v>
      </c>
      <c r="R33" s="36"/>
      <c r="S33" s="111" t="s">
        <v>101</v>
      </c>
      <c r="T33" s="36" t="str">
        <f t="shared" si="2"/>
        <v>H5-6802112</v>
      </c>
      <c r="U33" s="111" t="s">
        <v>101</v>
      </c>
      <c r="V33" s="108" t="s">
        <v>931</v>
      </c>
      <c r="W33" s="108" t="s">
        <v>932</v>
      </c>
      <c r="X33" s="36" t="s">
        <v>365</v>
      </c>
      <c r="Y33" s="143" t="s">
        <v>970</v>
      </c>
      <c r="Z33" s="36" t="s">
        <v>367</v>
      </c>
      <c r="AA33" s="36" t="s">
        <v>967</v>
      </c>
      <c r="AB33" s="150">
        <v>0.517</v>
      </c>
      <c r="AC33" s="151" t="s">
        <v>100</v>
      </c>
      <c r="AD33" s="151"/>
      <c r="AE33" s="143">
        <v>1</v>
      </c>
      <c r="AF33" s="143">
        <v>1</v>
      </c>
      <c r="AG33" s="2">
        <f t="shared" si="3"/>
        <v>0.517</v>
      </c>
      <c r="AH33" s="2">
        <f t="shared" si="4"/>
        <v>0.517</v>
      </c>
    </row>
    <row r="34" ht="24.95" customHeight="1" spans="1:34">
      <c r="A34" s="22">
        <f t="shared" si="0"/>
        <v>25</v>
      </c>
      <c r="B34" s="36"/>
      <c r="C34" s="143"/>
      <c r="D34" s="143"/>
      <c r="E34" s="143"/>
      <c r="F34" s="143">
        <v>4</v>
      </c>
      <c r="G34" s="143"/>
      <c r="H34" s="36"/>
      <c r="I34" s="36"/>
      <c r="J34" s="36"/>
      <c r="K34" s="22"/>
      <c r="L34" s="147" t="s">
        <v>507</v>
      </c>
      <c r="M34" s="36" t="s">
        <v>971</v>
      </c>
      <c r="N34" s="36" t="s">
        <v>978</v>
      </c>
      <c r="O34" s="148" t="s">
        <v>171</v>
      </c>
      <c r="P34" s="36" t="s">
        <v>255</v>
      </c>
      <c r="Q34" s="22" t="s">
        <v>344</v>
      </c>
      <c r="R34" s="36"/>
      <c r="S34" s="111" t="s">
        <v>101</v>
      </c>
      <c r="T34" s="36" t="str">
        <f t="shared" si="2"/>
        <v>Q370C10</v>
      </c>
      <c r="U34" s="111" t="s">
        <v>101</v>
      </c>
      <c r="V34" s="108" t="s">
        <v>931</v>
      </c>
      <c r="W34" s="108" t="s">
        <v>932</v>
      </c>
      <c r="X34" s="36" t="s">
        <v>171</v>
      </c>
      <c r="Y34" s="143" t="s">
        <v>723</v>
      </c>
      <c r="Z34" s="36" t="s">
        <v>100</v>
      </c>
      <c r="AA34" s="36" t="s">
        <v>100</v>
      </c>
      <c r="AB34" s="150">
        <v>0.01</v>
      </c>
      <c r="AC34" s="151" t="s">
        <v>100</v>
      </c>
      <c r="AD34" s="151"/>
      <c r="AE34" s="143">
        <v>2</v>
      </c>
      <c r="AF34" s="143">
        <v>2</v>
      </c>
      <c r="AG34" s="2">
        <f t="shared" si="3"/>
        <v>0.02</v>
      </c>
      <c r="AH34" s="2">
        <f t="shared" si="4"/>
        <v>0.02</v>
      </c>
    </row>
    <row r="35" ht="24.95" customHeight="1" spans="1:34">
      <c r="A35" s="22">
        <f t="shared" si="0"/>
        <v>26</v>
      </c>
      <c r="B35" s="36"/>
      <c r="C35" s="143"/>
      <c r="D35" s="143">
        <v>2</v>
      </c>
      <c r="E35" s="143"/>
      <c r="F35" s="143"/>
      <c r="G35" s="143"/>
      <c r="H35" s="36"/>
      <c r="I35" s="36"/>
      <c r="J35" s="36"/>
      <c r="K35" s="22"/>
      <c r="L35" s="147" t="s">
        <v>189</v>
      </c>
      <c r="M35" s="36" t="s">
        <v>979</v>
      </c>
      <c r="N35" s="36" t="s">
        <v>980</v>
      </c>
      <c r="O35" s="148" t="s">
        <v>981</v>
      </c>
      <c r="P35" s="36" t="s">
        <v>255</v>
      </c>
      <c r="Q35" s="22" t="s">
        <v>964</v>
      </c>
      <c r="R35" s="36"/>
      <c r="S35" s="111" t="s">
        <v>101</v>
      </c>
      <c r="T35" s="36" t="s">
        <v>979</v>
      </c>
      <c r="U35" s="111" t="s">
        <v>101</v>
      </c>
      <c r="V35" s="108" t="s">
        <v>931</v>
      </c>
      <c r="W35" s="108" t="s">
        <v>932</v>
      </c>
      <c r="X35" s="36" t="s">
        <v>982</v>
      </c>
      <c r="Y35" s="143" t="s">
        <v>983</v>
      </c>
      <c r="Z35" s="36"/>
      <c r="AA35" s="36" t="s">
        <v>984</v>
      </c>
      <c r="AB35" s="150">
        <v>0.0607</v>
      </c>
      <c r="AC35" s="151" t="s">
        <v>100</v>
      </c>
      <c r="AD35" s="151"/>
      <c r="AE35" s="143">
        <v>3</v>
      </c>
      <c r="AF35" s="143">
        <v>3</v>
      </c>
      <c r="AG35" s="2">
        <f t="shared" si="3"/>
        <v>0.1821</v>
      </c>
      <c r="AH35" s="2">
        <f t="shared" si="4"/>
        <v>0.1821</v>
      </c>
    </row>
    <row r="36" ht="24.95" customHeight="1" spans="1:34">
      <c r="A36" s="22">
        <f t="shared" si="0"/>
        <v>27</v>
      </c>
      <c r="B36" s="36"/>
      <c r="C36" s="143"/>
      <c r="D36" s="143">
        <v>2</v>
      </c>
      <c r="E36" s="143"/>
      <c r="F36" s="143"/>
      <c r="G36" s="143"/>
      <c r="H36" s="36"/>
      <c r="I36" s="36"/>
      <c r="J36" s="36"/>
      <c r="K36" s="22"/>
      <c r="L36" s="147" t="s">
        <v>985</v>
      </c>
      <c r="M36" s="36" t="s">
        <v>986</v>
      </c>
      <c r="N36" s="36" t="s">
        <v>987</v>
      </c>
      <c r="O36" s="148" t="s">
        <v>554</v>
      </c>
      <c r="P36" s="36" t="s">
        <v>255</v>
      </c>
      <c r="Q36" s="22" t="s">
        <v>964</v>
      </c>
      <c r="R36" s="36"/>
      <c r="S36" s="111" t="s">
        <v>101</v>
      </c>
      <c r="T36" s="36" t="s">
        <v>988</v>
      </c>
      <c r="U36" s="111" t="s">
        <v>101</v>
      </c>
      <c r="V36" s="108" t="s">
        <v>931</v>
      </c>
      <c r="W36" s="108" t="s">
        <v>932</v>
      </c>
      <c r="X36" s="36" t="s">
        <v>554</v>
      </c>
      <c r="Y36" s="143" t="s">
        <v>989</v>
      </c>
      <c r="Z36" s="36"/>
      <c r="AA36" s="36" t="s">
        <v>990</v>
      </c>
      <c r="AB36" s="150">
        <v>0.0351</v>
      </c>
      <c r="AC36" s="151" t="s">
        <v>100</v>
      </c>
      <c r="AD36" s="151"/>
      <c r="AE36" s="143">
        <v>2</v>
      </c>
      <c r="AF36" s="143">
        <v>2</v>
      </c>
      <c r="AG36" s="2">
        <f t="shared" si="3"/>
        <v>0.0702</v>
      </c>
      <c r="AH36" s="2">
        <f t="shared" si="4"/>
        <v>0.0702</v>
      </c>
    </row>
  </sheetData>
  <autoFilter ref="A9:AF36">
    <extLst/>
  </autoFilter>
  <mergeCells count="33">
    <mergeCell ref="A1:AD1"/>
    <mergeCell ref="A2:E2"/>
    <mergeCell ref="F2:K2"/>
    <mergeCell ref="L2:N2"/>
    <mergeCell ref="A3:N3"/>
    <mergeCell ref="A4:K4"/>
    <mergeCell ref="L4:N4"/>
    <mergeCell ref="A5:N5"/>
    <mergeCell ref="B8:K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O2:AC7"/>
    <mergeCell ref="A6:N7"/>
  </mergeCells>
  <conditionalFormatting sqref="AE2">
    <cfRule type="duplicateValues" dxfId="5" priority="12"/>
  </conditionalFormatting>
  <conditionalFormatting sqref="AF2">
    <cfRule type="duplicateValues" dxfId="5" priority="10"/>
  </conditionalFormatting>
  <conditionalFormatting sqref="T10">
    <cfRule type="duplicateValues" dxfId="5" priority="49"/>
  </conditionalFormatting>
  <conditionalFormatting sqref="T11">
    <cfRule type="duplicateValues" dxfId="5" priority="11"/>
  </conditionalFormatting>
  <conditionalFormatting sqref="L10:L11">
    <cfRule type="duplicateValues" dxfId="1" priority="13431"/>
    <cfRule type="duplicateValues" dxfId="1" priority="13432"/>
  </conditionalFormatting>
  <conditionalFormatting sqref="L12:L36">
    <cfRule type="duplicateValues" dxfId="1" priority="13577"/>
    <cfRule type="duplicateValues" dxfId="1" priority="13578"/>
  </conditionalFormatting>
  <conditionalFormatting sqref="M10:M11">
    <cfRule type="duplicateValues" dxfId="5" priority="13433"/>
  </conditionalFormatting>
  <conditionalFormatting sqref="M12:M36">
    <cfRule type="duplicateValues" dxfId="5" priority="13581"/>
  </conditionalFormatting>
  <conditionalFormatting sqref="O10:O11">
    <cfRule type="duplicateValues" dxfId="1" priority="13427"/>
    <cfRule type="duplicateValues" dxfId="1" priority="13428"/>
    <cfRule type="duplicateValues" dxfId="1" priority="13429"/>
    <cfRule type="duplicateValues" dxfId="1" priority="13430"/>
  </conditionalFormatting>
  <conditionalFormatting sqref="O12:O36">
    <cfRule type="duplicateValues" dxfId="1" priority="13583"/>
    <cfRule type="duplicateValues" dxfId="1" priority="13584"/>
    <cfRule type="duplicateValues" dxfId="1" priority="13585"/>
    <cfRule type="duplicateValues" dxfId="1" priority="13586"/>
  </conditionalFormatting>
  <conditionalFormatting sqref="T12:T36">
    <cfRule type="duplicateValues" dxfId="5" priority="13591"/>
  </conditionalFormatting>
  <conditionalFormatting sqref="L37:L65212 L1">
    <cfRule type="duplicateValues" dxfId="1" priority="13422"/>
  </conditionalFormatting>
  <conditionalFormatting sqref="M37:M65212 M1:M9">
    <cfRule type="duplicateValues" dxfId="5" priority="13424"/>
  </conditionalFormatting>
  <dataValidations count="1">
    <dataValidation allowBlank="1" showInputMessage="1" showErrorMessage="1" promptTitle="包括4种填写情况：" prompt="具体数字；&#10;RF--参考图、表格图或原理图；&#10;AR--零件用量按需；&#10;RP--零件为维修专用。" sqref="AE14:AF14"/>
  </dataValidations>
  <printOptions horizontalCentered="1"/>
  <pageMargins left="0.31496062992126" right="0.275590551181102" top="0.393700787401575" bottom="0.551181102362205" header="0.31496062992126" footer="0.31496062992126"/>
  <pageSetup paperSize="8" scale="85" orientation="landscape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workbookViewId="0">
      <selection activeCell="AA18" sqref="AA18"/>
    </sheetView>
  </sheetViews>
  <sheetFormatPr defaultColWidth="9" defaultRowHeight="14"/>
  <cols>
    <col min="1" max="1" width="4.5" style="3" customWidth="1"/>
    <col min="2" max="11" width="2.5" style="3" customWidth="1"/>
    <col min="12" max="12" width="5.37272727272727" style="3" customWidth="1"/>
    <col min="13" max="13" width="17" style="3" customWidth="1"/>
    <col min="14" max="14" width="15.1272727272727" style="3" customWidth="1"/>
    <col min="15" max="15" width="7.5" style="4" customWidth="1"/>
    <col min="16" max="16" width="4.12727272727273" style="3" customWidth="1"/>
    <col min="17" max="17" width="3.25454545454545" style="3" customWidth="1"/>
    <col min="18" max="18" width="7.37272727272727" style="3" customWidth="1"/>
    <col min="19" max="19" width="4.87272727272727" style="3" customWidth="1"/>
    <col min="20" max="20" width="14.7545454545455" style="3" customWidth="1"/>
    <col min="21" max="21" width="4.87272727272727" style="3" customWidth="1"/>
    <col min="22" max="22" width="7.37272727272727" style="3" customWidth="1"/>
    <col min="23" max="23" width="5.62727272727273" style="3" customWidth="1"/>
    <col min="24" max="24" width="9.25454545454545" style="3" customWidth="1"/>
    <col min="25" max="25" width="19.7545454545455" style="3" customWidth="1"/>
    <col min="26" max="26" width="8.75454545454545" style="3" customWidth="1"/>
    <col min="27" max="27" width="10.3727272727273" style="3" customWidth="1"/>
    <col min="28" max="28" width="8.25454545454545" style="3" customWidth="1"/>
    <col min="29" max="29" width="5.12727272727273" style="3" customWidth="1"/>
    <col min="30" max="30" width="8.5" style="3" customWidth="1"/>
    <col min="31" max="31" width="15.2545454545455" style="3" customWidth="1"/>
    <col min="32" max="32" width="13.7545454545455" style="3" customWidth="1"/>
    <col min="33" max="33" width="28.6272727272727" style="3" customWidth="1"/>
    <col min="34" max="34" width="9" style="3"/>
    <col min="35" max="35" width="28.5" style="3" customWidth="1"/>
    <col min="36" max="36" width="9" style="3"/>
    <col min="37" max="37" width="11.1272727272727" style="3" customWidth="1"/>
    <col min="38" max="16384" width="9" style="3"/>
  </cols>
  <sheetData>
    <row r="1" spans="1:3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ht="28.5" customHeight="1" spans="1:31">
      <c r="A2" s="6" t="s">
        <v>36</v>
      </c>
      <c r="B2" s="7"/>
      <c r="C2" s="7"/>
      <c r="D2" s="7"/>
      <c r="E2" s="8"/>
      <c r="F2" s="9" t="s">
        <v>333</v>
      </c>
      <c r="G2" s="10"/>
      <c r="H2" s="10"/>
      <c r="I2" s="10"/>
      <c r="J2" s="10"/>
      <c r="K2" s="26"/>
      <c r="L2" s="13" t="s">
        <v>334</v>
      </c>
      <c r="M2" s="13"/>
      <c r="N2" s="12"/>
      <c r="O2" s="27" t="s">
        <v>991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53" t="s">
        <v>30</v>
      </c>
      <c r="AE2" s="22" t="s">
        <v>992</v>
      </c>
    </row>
    <row r="3" ht="28" spans="1:31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53" t="s">
        <v>40</v>
      </c>
      <c r="AE3" s="54" t="s">
        <v>993</v>
      </c>
    </row>
    <row r="4" ht="28" spans="1:31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43</v>
      </c>
      <c r="M4" s="13"/>
      <c r="N4" s="12"/>
      <c r="O4" s="27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53" t="s">
        <v>44</v>
      </c>
      <c r="AE4" s="53" t="s">
        <v>100</v>
      </c>
    </row>
    <row r="5" ht="28" spans="1:31">
      <c r="A5" s="13" t="s">
        <v>45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27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53" t="s">
        <v>21</v>
      </c>
      <c r="AE5" s="53" t="s">
        <v>838</v>
      </c>
    </row>
    <row r="6" ht="14.25" customHeight="1" spans="1:31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9"/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53" t="s">
        <v>47</v>
      </c>
      <c r="AE6" s="53"/>
    </row>
    <row r="7" ht="14.25" customHeight="1" spans="1:3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0"/>
      <c r="O7" s="31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53" t="s">
        <v>48</v>
      </c>
      <c r="AE7" s="53"/>
    </row>
    <row r="8" ht="18" customHeight="1" spans="1:31">
      <c r="A8" s="18" t="s">
        <v>49</v>
      </c>
      <c r="B8" s="19" t="s">
        <v>50</v>
      </c>
      <c r="C8" s="20"/>
      <c r="D8" s="20"/>
      <c r="E8" s="20"/>
      <c r="F8" s="20"/>
      <c r="G8" s="20"/>
      <c r="H8" s="20"/>
      <c r="I8" s="20"/>
      <c r="J8" s="20"/>
      <c r="K8" s="33"/>
      <c r="L8" s="34" t="s">
        <v>51</v>
      </c>
      <c r="M8" s="35" t="s">
        <v>30</v>
      </c>
      <c r="N8" s="34" t="s">
        <v>40</v>
      </c>
      <c r="O8" s="34" t="s">
        <v>53</v>
      </c>
      <c r="P8" s="34" t="s">
        <v>54</v>
      </c>
      <c r="Q8" s="34" t="s">
        <v>55</v>
      </c>
      <c r="R8" s="34" t="s">
        <v>15</v>
      </c>
      <c r="S8" s="35" t="s">
        <v>57</v>
      </c>
      <c r="T8" s="35" t="s">
        <v>58</v>
      </c>
      <c r="U8" s="35" t="s">
        <v>59</v>
      </c>
      <c r="V8" s="35" t="s">
        <v>60</v>
      </c>
      <c r="W8" s="47" t="s">
        <v>341</v>
      </c>
      <c r="X8" s="47" t="s">
        <v>342</v>
      </c>
      <c r="Y8" s="55" t="s">
        <v>63</v>
      </c>
      <c r="Z8" s="55" t="s">
        <v>65</v>
      </c>
      <c r="AA8" s="34" t="s">
        <v>66</v>
      </c>
      <c r="AB8" s="34" t="s">
        <v>68</v>
      </c>
      <c r="AC8" s="34" t="s">
        <v>72</v>
      </c>
      <c r="AD8" s="34" t="s">
        <v>22</v>
      </c>
      <c r="AE8" s="34" t="s">
        <v>343</v>
      </c>
    </row>
    <row r="9" s="1" customFormat="1" ht="18" customHeight="1" spans="1:31">
      <c r="A9" s="21"/>
      <c r="B9" s="22">
        <v>0</v>
      </c>
      <c r="C9" s="22">
        <v>1</v>
      </c>
      <c r="D9" s="22">
        <v>2</v>
      </c>
      <c r="E9" s="22">
        <v>3</v>
      </c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36">
        <v>9</v>
      </c>
      <c r="L9" s="37"/>
      <c r="M9" s="38"/>
      <c r="N9" s="37"/>
      <c r="O9" s="39"/>
      <c r="P9" s="39"/>
      <c r="Q9" s="39"/>
      <c r="R9" s="39"/>
      <c r="S9" s="38"/>
      <c r="T9" s="38"/>
      <c r="U9" s="38"/>
      <c r="V9" s="38"/>
      <c r="W9" s="48"/>
      <c r="X9" s="48"/>
      <c r="Y9" s="56"/>
      <c r="Z9" s="56"/>
      <c r="AA9" s="39"/>
      <c r="AB9" s="39"/>
      <c r="AC9" s="39"/>
      <c r="AD9" s="39"/>
      <c r="AE9" s="39"/>
    </row>
    <row r="10" s="2" customFormat="1" ht="24" customHeight="1" spans="1:31">
      <c r="A10" s="127">
        <v>1</v>
      </c>
      <c r="B10" s="127"/>
      <c r="C10" s="127">
        <v>1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9" t="s">
        <v>994</v>
      </c>
      <c r="N10" s="129" t="s">
        <v>993</v>
      </c>
      <c r="O10" s="92" t="s">
        <v>265</v>
      </c>
      <c r="P10" s="130" t="s">
        <v>255</v>
      </c>
      <c r="Q10" s="132" t="s">
        <v>344</v>
      </c>
      <c r="R10" s="92"/>
      <c r="S10" s="113" t="s">
        <v>345</v>
      </c>
      <c r="T10" s="92"/>
      <c r="U10" s="133" t="s">
        <v>375</v>
      </c>
      <c r="V10" s="115" t="s">
        <v>103</v>
      </c>
      <c r="W10" s="115" t="s">
        <v>104</v>
      </c>
      <c r="X10" s="92" t="s">
        <v>346</v>
      </c>
      <c r="Y10" s="95" t="s">
        <v>106</v>
      </c>
      <c r="Z10" s="132" t="s">
        <v>100</v>
      </c>
      <c r="AA10" s="132" t="s">
        <v>995</v>
      </c>
      <c r="AB10" s="137">
        <v>0.2239</v>
      </c>
      <c r="AC10" s="92" t="s">
        <v>100</v>
      </c>
      <c r="AD10" s="92" t="s">
        <v>100</v>
      </c>
      <c r="AE10" s="92">
        <v>1</v>
      </c>
    </row>
    <row r="11" s="2" customFormat="1" ht="24" customHeight="1" spans="1:31">
      <c r="A11" s="128">
        <v>2</v>
      </c>
      <c r="B11" s="128"/>
      <c r="C11" s="128"/>
      <c r="D11" s="128">
        <v>2</v>
      </c>
      <c r="E11" s="128"/>
      <c r="F11" s="128"/>
      <c r="G11" s="128"/>
      <c r="H11" s="128"/>
      <c r="I11" s="128"/>
      <c r="J11" s="128"/>
      <c r="K11" s="128"/>
      <c r="L11" s="128"/>
      <c r="M11" s="54" t="s">
        <v>996</v>
      </c>
      <c r="N11" s="54" t="s">
        <v>997</v>
      </c>
      <c r="O11" s="36" t="s">
        <v>496</v>
      </c>
      <c r="P11" s="91" t="s">
        <v>255</v>
      </c>
      <c r="Q11" s="134" t="s">
        <v>344</v>
      </c>
      <c r="R11" s="36"/>
      <c r="S11" s="107" t="s">
        <v>345</v>
      </c>
      <c r="T11" s="54" t="s">
        <v>996</v>
      </c>
      <c r="U11" s="111" t="s">
        <v>375</v>
      </c>
      <c r="V11" s="134" t="s">
        <v>104</v>
      </c>
      <c r="W11" s="134" t="s">
        <v>103</v>
      </c>
      <c r="X11" s="36" t="s">
        <v>496</v>
      </c>
      <c r="Y11" s="90" t="s">
        <v>998</v>
      </c>
      <c r="Z11" s="134" t="s">
        <v>100</v>
      </c>
      <c r="AA11" s="134" t="s">
        <v>999</v>
      </c>
      <c r="AB11" s="138">
        <v>0.0243</v>
      </c>
      <c r="AC11" s="36" t="s">
        <v>100</v>
      </c>
      <c r="AD11" s="36" t="s">
        <v>100</v>
      </c>
      <c r="AE11" s="139">
        <v>1</v>
      </c>
    </row>
    <row r="12" s="2" customFormat="1" ht="24" customHeight="1" spans="1:31">
      <c r="A12" s="128">
        <v>3</v>
      </c>
      <c r="B12" s="128"/>
      <c r="C12" s="128"/>
      <c r="D12" s="128">
        <v>2</v>
      </c>
      <c r="E12" s="128"/>
      <c r="F12" s="128"/>
      <c r="G12" s="128"/>
      <c r="H12" s="128"/>
      <c r="I12" s="128"/>
      <c r="J12" s="128"/>
      <c r="K12" s="128"/>
      <c r="L12" s="128"/>
      <c r="M12" s="54" t="s">
        <v>1000</v>
      </c>
      <c r="N12" s="54" t="s">
        <v>1001</v>
      </c>
      <c r="O12" s="36" t="s">
        <v>496</v>
      </c>
      <c r="P12" s="91" t="s">
        <v>255</v>
      </c>
      <c r="Q12" s="134" t="s">
        <v>344</v>
      </c>
      <c r="R12" s="36"/>
      <c r="S12" s="107" t="s">
        <v>345</v>
      </c>
      <c r="T12" s="54" t="s">
        <v>1000</v>
      </c>
      <c r="U12" s="111" t="s">
        <v>437</v>
      </c>
      <c r="V12" s="134" t="s">
        <v>104</v>
      </c>
      <c r="W12" s="134" t="s">
        <v>103</v>
      </c>
      <c r="X12" s="36" t="s">
        <v>496</v>
      </c>
      <c r="Y12" s="90" t="s">
        <v>998</v>
      </c>
      <c r="Z12" s="134" t="s">
        <v>100</v>
      </c>
      <c r="AA12" s="134" t="s">
        <v>1002</v>
      </c>
      <c r="AB12" s="138">
        <v>0.0183</v>
      </c>
      <c r="AC12" s="36" t="s">
        <v>100</v>
      </c>
      <c r="AD12" s="36" t="s">
        <v>100</v>
      </c>
      <c r="AE12" s="139">
        <v>1</v>
      </c>
    </row>
    <row r="13" s="2" customFormat="1" ht="24" customHeight="1" spans="1:31">
      <c r="A13" s="127">
        <v>4</v>
      </c>
      <c r="B13" s="127"/>
      <c r="C13" s="127"/>
      <c r="D13" s="127">
        <v>2</v>
      </c>
      <c r="E13" s="127"/>
      <c r="F13" s="127"/>
      <c r="G13" s="127"/>
      <c r="H13" s="127"/>
      <c r="I13" s="127"/>
      <c r="J13" s="127"/>
      <c r="K13" s="127"/>
      <c r="L13" s="127"/>
      <c r="M13" s="92" t="s">
        <v>1003</v>
      </c>
      <c r="N13" s="97" t="s">
        <v>1004</v>
      </c>
      <c r="O13" s="92" t="s">
        <v>496</v>
      </c>
      <c r="P13" s="130" t="s">
        <v>255</v>
      </c>
      <c r="Q13" s="132" t="s">
        <v>344</v>
      </c>
      <c r="R13" s="92"/>
      <c r="S13" s="113" t="s">
        <v>345</v>
      </c>
      <c r="T13" s="92" t="s">
        <v>1003</v>
      </c>
      <c r="U13" s="133" t="s">
        <v>375</v>
      </c>
      <c r="V13" s="115" t="s">
        <v>103</v>
      </c>
      <c r="W13" s="115" t="s">
        <v>104</v>
      </c>
      <c r="X13" s="92" t="s">
        <v>496</v>
      </c>
      <c r="Y13" s="115" t="s">
        <v>1005</v>
      </c>
      <c r="Z13" s="132" t="s">
        <v>100</v>
      </c>
      <c r="AA13" s="132" t="s">
        <v>1006</v>
      </c>
      <c r="AB13" s="137">
        <v>0.0483</v>
      </c>
      <c r="AC13" s="92" t="s">
        <v>100</v>
      </c>
      <c r="AD13" s="92" t="s">
        <v>100</v>
      </c>
      <c r="AE13" s="92">
        <v>1</v>
      </c>
    </row>
    <row r="14" s="2" customFormat="1" ht="24" customHeight="1" spans="1:31">
      <c r="A14" s="128">
        <v>5</v>
      </c>
      <c r="B14" s="128"/>
      <c r="C14" s="128"/>
      <c r="D14" s="128">
        <v>2</v>
      </c>
      <c r="E14" s="128"/>
      <c r="F14" s="128"/>
      <c r="G14" s="128"/>
      <c r="H14" s="128"/>
      <c r="I14" s="128"/>
      <c r="J14" s="128"/>
      <c r="K14" s="128"/>
      <c r="L14" s="128"/>
      <c r="M14" s="131" t="s">
        <v>1007</v>
      </c>
      <c r="N14" s="131" t="s">
        <v>1008</v>
      </c>
      <c r="O14" s="36" t="s">
        <v>265</v>
      </c>
      <c r="P14" s="91" t="s">
        <v>255</v>
      </c>
      <c r="Q14" s="134" t="s">
        <v>344</v>
      </c>
      <c r="R14" s="36"/>
      <c r="S14" s="111" t="s">
        <v>345</v>
      </c>
      <c r="T14" s="131" t="s">
        <v>1007</v>
      </c>
      <c r="U14" s="111" t="s">
        <v>375</v>
      </c>
      <c r="V14" s="134" t="s">
        <v>104</v>
      </c>
      <c r="W14" s="134" t="s">
        <v>103</v>
      </c>
      <c r="X14" s="36" t="s">
        <v>265</v>
      </c>
      <c r="Y14" s="140" t="s">
        <v>1009</v>
      </c>
      <c r="Z14" s="134" t="s">
        <v>100</v>
      </c>
      <c r="AA14" s="134" t="s">
        <v>100</v>
      </c>
      <c r="AB14" s="138">
        <v>0.13</v>
      </c>
      <c r="AC14" s="36" t="s">
        <v>100</v>
      </c>
      <c r="AD14" s="36" t="s">
        <v>100</v>
      </c>
      <c r="AE14" s="36">
        <v>1</v>
      </c>
    </row>
    <row r="15" s="2" customFormat="1" ht="24" customHeight="1" spans="1:31">
      <c r="A15" s="128">
        <v>6</v>
      </c>
      <c r="B15" s="128"/>
      <c r="C15" s="128"/>
      <c r="D15" s="128">
        <v>2</v>
      </c>
      <c r="E15" s="128"/>
      <c r="F15" s="128"/>
      <c r="G15" s="128"/>
      <c r="H15" s="128"/>
      <c r="I15" s="128"/>
      <c r="J15" s="128"/>
      <c r="K15" s="128"/>
      <c r="L15" s="128"/>
      <c r="M15" s="90" t="s">
        <v>1010</v>
      </c>
      <c r="N15" s="90" t="s">
        <v>1011</v>
      </c>
      <c r="O15" s="36" t="s">
        <v>188</v>
      </c>
      <c r="P15" s="91" t="s">
        <v>255</v>
      </c>
      <c r="Q15" s="135" t="s">
        <v>964</v>
      </c>
      <c r="R15" s="136"/>
      <c r="S15" s="107" t="s">
        <v>345</v>
      </c>
      <c r="T15" s="36" t="s">
        <v>1010</v>
      </c>
      <c r="U15" s="111" t="s">
        <v>375</v>
      </c>
      <c r="V15" s="134" t="s">
        <v>104</v>
      </c>
      <c r="W15" s="134" t="s">
        <v>103</v>
      </c>
      <c r="X15" s="36" t="s">
        <v>365</v>
      </c>
      <c r="Y15" s="90" t="s">
        <v>1012</v>
      </c>
      <c r="Z15" s="134" t="s">
        <v>100</v>
      </c>
      <c r="AA15" s="141" t="s">
        <v>100</v>
      </c>
      <c r="AB15" s="90">
        <v>0.0015</v>
      </c>
      <c r="AC15" s="36" t="s">
        <v>100</v>
      </c>
      <c r="AD15" s="36" t="s">
        <v>100</v>
      </c>
      <c r="AE15" s="139">
        <v>2</v>
      </c>
    </row>
  </sheetData>
  <autoFilter ref="A9:AI15">
    <extLst/>
  </autoFilter>
  <mergeCells count="32">
    <mergeCell ref="A1:AE1"/>
    <mergeCell ref="A2:E2"/>
    <mergeCell ref="F2:K2"/>
    <mergeCell ref="L2:N2"/>
    <mergeCell ref="A3:N3"/>
    <mergeCell ref="A4:K4"/>
    <mergeCell ref="L4:N4"/>
    <mergeCell ref="A5:N5"/>
    <mergeCell ref="B8:K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O2:AC7"/>
    <mergeCell ref="A6:N7"/>
  </mergeCells>
  <conditionalFormatting sqref="AE2">
    <cfRule type="duplicateValues" dxfId="5" priority="33"/>
  </conditionalFormatting>
  <conditionalFormatting sqref="T10">
    <cfRule type="duplicateValues" dxfId="5" priority="24"/>
  </conditionalFormatting>
  <conditionalFormatting sqref="M13">
    <cfRule type="duplicateValues" dxfId="5" priority="25"/>
  </conditionalFormatting>
  <conditionalFormatting sqref="T13">
    <cfRule type="duplicateValues" dxfId="5" priority="1"/>
  </conditionalFormatting>
  <conditionalFormatting sqref="O14">
    <cfRule type="duplicateValues" dxfId="1" priority="6"/>
    <cfRule type="duplicateValues" dxfId="1" priority="7"/>
    <cfRule type="duplicateValues" dxfId="1" priority="8"/>
    <cfRule type="duplicateValues" dxfId="1" priority="9"/>
  </conditionalFormatting>
  <conditionalFormatting sqref="X14"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M15">
    <cfRule type="duplicateValues" dxfId="5" priority="23"/>
    <cfRule type="duplicateValues" dxfId="1" priority="26"/>
    <cfRule type="duplicateValues" dxfId="1" priority="27"/>
    <cfRule type="duplicateValues" dxfId="1" priority="28"/>
  </conditionalFormatting>
  <conditionalFormatting sqref="O15">
    <cfRule type="duplicateValues" dxfId="1" priority="19"/>
    <cfRule type="duplicateValues" dxfId="1" priority="20"/>
    <cfRule type="duplicateValues" dxfId="1" priority="21"/>
    <cfRule type="duplicateValues" dxfId="1" priority="22"/>
  </conditionalFormatting>
  <conditionalFormatting sqref="T15">
    <cfRule type="duplicateValues" dxfId="5" priority="14"/>
  </conditionalFormatting>
  <conditionalFormatting sqref="X15">
    <cfRule type="duplicateValues" dxfId="1" priority="15"/>
    <cfRule type="duplicateValues" dxfId="1" priority="16"/>
    <cfRule type="duplicateValues" dxfId="1" priority="17"/>
    <cfRule type="duplicateValues" dxfId="1" priority="18"/>
  </conditionalFormatting>
  <conditionalFormatting sqref="O10:O13">
    <cfRule type="duplicateValues" dxfId="1" priority="29"/>
    <cfRule type="duplicateValues" dxfId="1" priority="30"/>
    <cfRule type="duplicateValues" dxfId="1" priority="31"/>
    <cfRule type="duplicateValues" dxfId="1" priority="32"/>
  </conditionalFormatting>
  <conditionalFormatting sqref="X11:X13">
    <cfRule type="duplicateValues" dxfId="1" priority="10"/>
    <cfRule type="duplicateValues" dxfId="1" priority="11"/>
    <cfRule type="duplicateValues" dxfId="1" priority="12"/>
    <cfRule type="duplicateValues" dxfId="1" priority="13"/>
  </conditionalFormatting>
  <conditionalFormatting sqref="L1 L16:L65182">
    <cfRule type="duplicateValues" dxfId="1" priority="34"/>
  </conditionalFormatting>
  <conditionalFormatting sqref="M16:M65182 M1:M9">
    <cfRule type="duplicateValues" dxfId="5" priority="35"/>
  </conditionalFormatting>
  <dataValidations count="1">
    <dataValidation type="list" allowBlank="1" showInputMessage="1" showErrorMessage="1" sqref="Q15">
      <formula1>"ea,kg,g,m,mm,l,ml,m2"</formula1>
    </dataValidation>
  </dataValidations>
  <printOptions horizontalCentered="1"/>
  <pageMargins left="0.31496062992126" right="0.275590551181102" top="0.393700787401575" bottom="0.551181102362205" header="0.31496062992126" footer="0.31496062992126"/>
  <pageSetup paperSize="8" scale="85" orientation="landscape"/>
  <headerFooter>
    <oddFooter>&amp;C第 &amp;P 页，共 &amp;N 页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E49"/>
  <sheetViews>
    <sheetView zoomScale="85" zoomScaleNormal="85" workbookViewId="0">
      <selection activeCell="AA18" sqref="AA18"/>
    </sheetView>
  </sheetViews>
  <sheetFormatPr defaultColWidth="9" defaultRowHeight="14"/>
  <cols>
    <col min="1" max="1" width="5.87272727272727" style="70" customWidth="1"/>
    <col min="2" max="5" width="2.87272727272727" style="75" customWidth="1"/>
    <col min="6" max="11" width="2.87272727272727" style="75" hidden="1" customWidth="1"/>
    <col min="12" max="12" width="5.25454545454545" style="75" customWidth="1"/>
    <col min="13" max="13" width="17.2545454545455" style="75" customWidth="1"/>
    <col min="14" max="14" width="24.5" style="75" customWidth="1"/>
    <col min="15" max="15" width="10.5" style="75" customWidth="1"/>
    <col min="16" max="19" width="9" style="75"/>
    <col min="20" max="20" width="19" style="75" customWidth="1"/>
    <col min="21" max="24" width="9" style="75"/>
    <col min="25" max="25" width="11.7545454545455" style="75" customWidth="1"/>
    <col min="26" max="26" width="10.8727272727273" style="75" customWidth="1"/>
    <col min="27" max="27" width="15" style="75" customWidth="1"/>
    <col min="28" max="28" width="9" style="75"/>
    <col min="29" max="29" width="12.3727272727273" style="75" customWidth="1"/>
    <col min="30" max="30" width="18.7545454545455" style="75" customWidth="1"/>
    <col min="31" max="16384" width="9" style="75"/>
  </cols>
  <sheetData>
    <row r="1" spans="1:30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</row>
    <row r="2" ht="24" customHeight="1" spans="1:30">
      <c r="A2" s="6" t="s">
        <v>36</v>
      </c>
      <c r="B2" s="7"/>
      <c r="C2" s="7"/>
      <c r="D2" s="7"/>
      <c r="E2" s="8"/>
      <c r="F2" s="9" t="s">
        <v>333</v>
      </c>
      <c r="G2" s="10"/>
      <c r="H2" s="10"/>
      <c r="I2" s="10"/>
      <c r="J2" s="10"/>
      <c r="K2" s="26"/>
      <c r="L2" s="13" t="s">
        <v>334</v>
      </c>
      <c r="M2" s="13"/>
      <c r="N2" s="12"/>
      <c r="O2" s="27" t="s">
        <v>1013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116"/>
      <c r="AC2" s="53" t="s">
        <v>30</v>
      </c>
      <c r="AD2" s="36" t="s">
        <v>1014</v>
      </c>
    </row>
    <row r="3" ht="28" spans="1:30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116"/>
      <c r="AC3" s="53" t="s">
        <v>40</v>
      </c>
      <c r="AD3" s="53" t="s">
        <v>1015</v>
      </c>
    </row>
    <row r="4" ht="18.75" customHeight="1" spans="1:30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43</v>
      </c>
      <c r="M4" s="13"/>
      <c r="N4" s="12"/>
      <c r="O4" s="27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116"/>
      <c r="AC4" s="53" t="s">
        <v>44</v>
      </c>
      <c r="AD4" s="53"/>
    </row>
    <row r="5" ht="18.75" customHeight="1" spans="1:30">
      <c r="A5" s="13" t="s">
        <v>45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27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116"/>
      <c r="AC5" s="53" t="s">
        <v>21</v>
      </c>
      <c r="AD5" s="53"/>
    </row>
    <row r="6" ht="13.5" customHeight="1" spans="1:30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9"/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116"/>
      <c r="AC6" s="53" t="s">
        <v>47</v>
      </c>
      <c r="AD6" s="53">
        <v>0.082</v>
      </c>
    </row>
    <row r="7" ht="14.25" customHeight="1" spans="1:3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0"/>
      <c r="O7" s="31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117"/>
      <c r="AC7" s="53" t="s">
        <v>48</v>
      </c>
      <c r="AD7" s="53"/>
      <c r="AE7" s="3"/>
    </row>
    <row r="8" spans="1:31">
      <c r="A8" s="18" t="s">
        <v>49</v>
      </c>
      <c r="B8" s="19" t="s">
        <v>50</v>
      </c>
      <c r="C8" s="20"/>
      <c r="D8" s="20"/>
      <c r="E8" s="20"/>
      <c r="F8" s="20"/>
      <c r="G8" s="20"/>
      <c r="H8" s="20"/>
      <c r="I8" s="20"/>
      <c r="J8" s="20"/>
      <c r="K8" s="33"/>
      <c r="L8" s="34" t="s">
        <v>51</v>
      </c>
      <c r="M8" s="35" t="s">
        <v>30</v>
      </c>
      <c r="N8" s="34" t="s">
        <v>40</v>
      </c>
      <c r="O8" s="34" t="s">
        <v>53</v>
      </c>
      <c r="P8" s="34" t="s">
        <v>54</v>
      </c>
      <c r="Q8" s="34" t="s">
        <v>55</v>
      </c>
      <c r="R8" s="34" t="s">
        <v>15</v>
      </c>
      <c r="S8" s="35" t="s">
        <v>57</v>
      </c>
      <c r="T8" s="35" t="s">
        <v>58</v>
      </c>
      <c r="U8" s="35" t="s">
        <v>59</v>
      </c>
      <c r="V8" s="35" t="s">
        <v>60</v>
      </c>
      <c r="W8" s="47" t="s">
        <v>341</v>
      </c>
      <c r="X8" s="47" t="s">
        <v>342</v>
      </c>
      <c r="Y8" s="55" t="s">
        <v>63</v>
      </c>
      <c r="Z8" s="55" t="s">
        <v>65</v>
      </c>
      <c r="AA8" s="34" t="s">
        <v>66</v>
      </c>
      <c r="AB8" s="34" t="s">
        <v>68</v>
      </c>
      <c r="AC8" s="34" t="s">
        <v>22</v>
      </c>
      <c r="AD8" s="118" t="s">
        <v>343</v>
      </c>
      <c r="AE8" s="3"/>
    </row>
    <row r="9" spans="1:31">
      <c r="A9" s="21"/>
      <c r="B9" s="22">
        <v>0</v>
      </c>
      <c r="C9" s="22">
        <v>1</v>
      </c>
      <c r="D9" s="22">
        <v>2</v>
      </c>
      <c r="E9" s="22">
        <v>3</v>
      </c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36">
        <v>9</v>
      </c>
      <c r="L9" s="37"/>
      <c r="M9" s="38"/>
      <c r="N9" s="37"/>
      <c r="O9" s="39"/>
      <c r="P9" s="39"/>
      <c r="Q9" s="39"/>
      <c r="R9" s="39"/>
      <c r="S9" s="38"/>
      <c r="T9" s="38"/>
      <c r="U9" s="38"/>
      <c r="V9" s="38"/>
      <c r="W9" s="48"/>
      <c r="X9" s="48"/>
      <c r="Y9" s="56"/>
      <c r="Z9" s="56"/>
      <c r="AA9" s="39"/>
      <c r="AB9" s="39"/>
      <c r="AC9" s="39"/>
      <c r="AD9" s="39"/>
      <c r="AE9" s="1"/>
    </row>
    <row r="10" s="69" customFormat="1" ht="24.95" customHeight="1" spans="1:30">
      <c r="A10" s="77">
        <f>ROW()-9</f>
        <v>1</v>
      </c>
      <c r="B10" s="77">
        <v>0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84" t="s">
        <v>1014</v>
      </c>
      <c r="N10" s="84" t="s">
        <v>1015</v>
      </c>
      <c r="O10" s="85" t="s">
        <v>518</v>
      </c>
      <c r="P10" s="86" t="s">
        <v>255</v>
      </c>
      <c r="Q10" s="100" t="s">
        <v>344</v>
      </c>
      <c r="R10" s="101"/>
      <c r="S10" s="102" t="s">
        <v>345</v>
      </c>
      <c r="T10" s="84" t="s">
        <v>100</v>
      </c>
      <c r="U10" s="103" t="s">
        <v>375</v>
      </c>
      <c r="V10" s="104" t="s">
        <v>103</v>
      </c>
      <c r="W10" s="104" t="s">
        <v>104</v>
      </c>
      <c r="X10" s="105" t="s">
        <v>518</v>
      </c>
      <c r="Y10" s="105" t="s">
        <v>106</v>
      </c>
      <c r="Z10" s="100" t="s">
        <v>100</v>
      </c>
      <c r="AA10" s="100" t="s">
        <v>100</v>
      </c>
      <c r="AB10" s="100" t="s">
        <v>100</v>
      </c>
      <c r="AC10" s="85" t="s">
        <v>100</v>
      </c>
      <c r="AD10" s="119">
        <v>1</v>
      </c>
    </row>
    <row r="11" s="69" customFormat="1" ht="24.95" customHeight="1" spans="1:30">
      <c r="A11" s="77">
        <f t="shared" ref="A11:A46" si="0">ROW()-9</f>
        <v>2</v>
      </c>
      <c r="B11" s="77"/>
      <c r="C11" s="77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84" t="s">
        <v>1016</v>
      </c>
      <c r="N11" s="84" t="s">
        <v>1017</v>
      </c>
      <c r="O11" s="85" t="s">
        <v>496</v>
      </c>
      <c r="P11" s="86" t="s">
        <v>255</v>
      </c>
      <c r="Q11" s="100" t="s">
        <v>344</v>
      </c>
      <c r="R11" s="104"/>
      <c r="S11" s="102" t="s">
        <v>345</v>
      </c>
      <c r="T11" s="84" t="s">
        <v>1016</v>
      </c>
      <c r="U11" s="103" t="s">
        <v>1018</v>
      </c>
      <c r="V11" s="104" t="s">
        <v>103</v>
      </c>
      <c r="W11" s="104" t="s">
        <v>104</v>
      </c>
      <c r="X11" s="105" t="s">
        <v>496</v>
      </c>
      <c r="Y11" s="104" t="s">
        <v>1019</v>
      </c>
      <c r="Z11" s="100" t="s">
        <v>100</v>
      </c>
      <c r="AA11" s="105" t="s">
        <v>1020</v>
      </c>
      <c r="AB11" s="120">
        <v>0.0393</v>
      </c>
      <c r="AC11" s="85"/>
      <c r="AD11" s="119">
        <v>1</v>
      </c>
    </row>
    <row r="12" s="69" customFormat="1" ht="24.95" customHeight="1" spans="1:30">
      <c r="A12" s="77">
        <f t="shared" si="0"/>
        <v>3</v>
      </c>
      <c r="B12" s="77"/>
      <c r="C12" s="77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84" t="s">
        <v>1021</v>
      </c>
      <c r="N12" s="84" t="s">
        <v>1022</v>
      </c>
      <c r="O12" s="85" t="s">
        <v>496</v>
      </c>
      <c r="P12" s="86" t="s">
        <v>255</v>
      </c>
      <c r="Q12" s="100" t="s">
        <v>344</v>
      </c>
      <c r="R12" s="100"/>
      <c r="S12" s="102" t="s">
        <v>1023</v>
      </c>
      <c r="T12" s="84" t="s">
        <v>1021</v>
      </c>
      <c r="U12" s="103" t="s">
        <v>375</v>
      </c>
      <c r="V12" s="104" t="s">
        <v>104</v>
      </c>
      <c r="W12" s="104" t="s">
        <v>103</v>
      </c>
      <c r="X12" s="105" t="s">
        <v>496</v>
      </c>
      <c r="Y12" s="104" t="s">
        <v>1005</v>
      </c>
      <c r="Z12" s="100" t="s">
        <v>100</v>
      </c>
      <c r="AA12" s="105" t="s">
        <v>1024</v>
      </c>
      <c r="AB12" s="120">
        <v>0.0321</v>
      </c>
      <c r="AC12" s="85"/>
      <c r="AD12" s="119"/>
    </row>
    <row r="13" s="69" customFormat="1" ht="24.95" customHeight="1" spans="1:30">
      <c r="A13" s="77">
        <f t="shared" si="0"/>
        <v>4</v>
      </c>
      <c r="B13" s="77"/>
      <c r="C13" s="77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84" t="s">
        <v>1025</v>
      </c>
      <c r="N13" s="84" t="s">
        <v>1026</v>
      </c>
      <c r="O13" s="85" t="s">
        <v>518</v>
      </c>
      <c r="P13" s="86" t="s">
        <v>255</v>
      </c>
      <c r="Q13" s="100" t="s">
        <v>344</v>
      </c>
      <c r="R13" s="104"/>
      <c r="S13" s="102" t="s">
        <v>345</v>
      </c>
      <c r="T13" s="94" t="s">
        <v>100</v>
      </c>
      <c r="U13" s="94" t="s">
        <v>100</v>
      </c>
      <c r="V13" s="104" t="s">
        <v>104</v>
      </c>
      <c r="W13" s="104" t="s">
        <v>103</v>
      </c>
      <c r="X13" s="105" t="s">
        <v>518</v>
      </c>
      <c r="Y13" s="84" t="s">
        <v>106</v>
      </c>
      <c r="Z13" s="100" t="s">
        <v>100</v>
      </c>
      <c r="AA13" s="105" t="s">
        <v>1027</v>
      </c>
      <c r="AB13" s="120">
        <v>0.012</v>
      </c>
      <c r="AC13" s="85" t="s">
        <v>100</v>
      </c>
      <c r="AD13" s="121" t="s">
        <v>430</v>
      </c>
    </row>
    <row r="14" s="69" customFormat="1" ht="24.95" customHeight="1" spans="1:30">
      <c r="A14" s="77">
        <f t="shared" si="0"/>
        <v>5</v>
      </c>
      <c r="B14" s="77"/>
      <c r="C14" s="77">
        <v>1</v>
      </c>
      <c r="D14" s="77"/>
      <c r="E14" s="77"/>
      <c r="F14" s="77"/>
      <c r="G14" s="77"/>
      <c r="H14" s="77"/>
      <c r="I14" s="77"/>
      <c r="J14" s="77"/>
      <c r="K14" s="77"/>
      <c r="L14" s="77"/>
      <c r="M14" s="87" t="s">
        <v>1028</v>
      </c>
      <c r="N14" s="88" t="s">
        <v>1029</v>
      </c>
      <c r="O14" s="85" t="s">
        <v>171</v>
      </c>
      <c r="P14" s="86" t="s">
        <v>255</v>
      </c>
      <c r="Q14" s="100" t="s">
        <v>344</v>
      </c>
      <c r="R14" s="100"/>
      <c r="S14" s="102" t="s">
        <v>345</v>
      </c>
      <c r="T14" s="94" t="s">
        <v>100</v>
      </c>
      <c r="U14" s="94" t="s">
        <v>100</v>
      </c>
      <c r="V14" s="104" t="s">
        <v>104</v>
      </c>
      <c r="W14" s="104" t="s">
        <v>103</v>
      </c>
      <c r="X14" s="105" t="s">
        <v>171</v>
      </c>
      <c r="Y14" s="105" t="s">
        <v>100</v>
      </c>
      <c r="Z14" s="100" t="s">
        <v>100</v>
      </c>
      <c r="AA14" s="105" t="s">
        <v>1030</v>
      </c>
      <c r="AB14" s="85" t="s">
        <v>100</v>
      </c>
      <c r="AC14" s="85" t="s">
        <v>100</v>
      </c>
      <c r="AD14" s="119">
        <v>3</v>
      </c>
    </row>
    <row r="15" s="70" customFormat="1" ht="24.95" customHeight="1" spans="1:30">
      <c r="A15" s="77">
        <f t="shared" si="0"/>
        <v>6</v>
      </c>
      <c r="B15" s="78"/>
      <c r="C15" s="78">
        <v>1</v>
      </c>
      <c r="D15" s="78"/>
      <c r="E15" s="78"/>
      <c r="F15" s="78"/>
      <c r="G15" s="78"/>
      <c r="H15" s="78"/>
      <c r="I15" s="78"/>
      <c r="J15" s="78"/>
      <c r="K15" s="78"/>
      <c r="L15" s="78"/>
      <c r="M15" s="89" t="s">
        <v>1031</v>
      </c>
      <c r="N15" s="90" t="s">
        <v>1032</v>
      </c>
      <c r="O15" s="36" t="s">
        <v>1033</v>
      </c>
      <c r="P15" s="91" t="s">
        <v>255</v>
      </c>
      <c r="Q15" s="22" t="s">
        <v>344</v>
      </c>
      <c r="R15" s="106"/>
      <c r="S15" s="107" t="s">
        <v>345</v>
      </c>
      <c r="T15" s="89" t="s">
        <v>100</v>
      </c>
      <c r="U15" s="89" t="s">
        <v>100</v>
      </c>
      <c r="V15" s="108" t="s">
        <v>104</v>
      </c>
      <c r="W15" s="108" t="s">
        <v>103</v>
      </c>
      <c r="X15" s="109" t="s">
        <v>1033</v>
      </c>
      <c r="Y15" s="109" t="s">
        <v>1034</v>
      </c>
      <c r="Z15" s="22" t="s">
        <v>100</v>
      </c>
      <c r="AA15" s="122" t="s">
        <v>1035</v>
      </c>
      <c r="AB15" s="36" t="s">
        <v>100</v>
      </c>
      <c r="AC15" s="36" t="s">
        <v>100</v>
      </c>
      <c r="AD15" s="123">
        <v>1</v>
      </c>
    </row>
    <row r="16" ht="24.95" customHeight="1" spans="1:30">
      <c r="A16" s="77">
        <f t="shared" si="0"/>
        <v>7</v>
      </c>
      <c r="B16" s="78"/>
      <c r="C16" s="78">
        <v>1</v>
      </c>
      <c r="D16" s="78"/>
      <c r="E16" s="78"/>
      <c r="F16" s="78"/>
      <c r="G16" s="78"/>
      <c r="H16" s="78"/>
      <c r="I16" s="78"/>
      <c r="J16" s="78"/>
      <c r="K16" s="78"/>
      <c r="L16" s="78"/>
      <c r="M16" s="89" t="s">
        <v>1036</v>
      </c>
      <c r="N16" s="90" t="s">
        <v>1037</v>
      </c>
      <c r="O16" s="36" t="s">
        <v>1033</v>
      </c>
      <c r="P16" s="91" t="s">
        <v>255</v>
      </c>
      <c r="Q16" s="22" t="s">
        <v>344</v>
      </c>
      <c r="R16" s="106"/>
      <c r="S16" s="107" t="s">
        <v>345</v>
      </c>
      <c r="T16" s="89" t="s">
        <v>100</v>
      </c>
      <c r="U16" s="89" t="s">
        <v>100</v>
      </c>
      <c r="V16" s="108" t="s">
        <v>104</v>
      </c>
      <c r="W16" s="108" t="s">
        <v>103</v>
      </c>
      <c r="X16" s="109" t="s">
        <v>1033</v>
      </c>
      <c r="Y16" s="109" t="s">
        <v>1034</v>
      </c>
      <c r="Z16" s="22" t="s">
        <v>100</v>
      </c>
      <c r="AA16" s="122" t="s">
        <v>1038</v>
      </c>
      <c r="AB16" s="36" t="s">
        <v>100</v>
      </c>
      <c r="AC16" s="36" t="s">
        <v>100</v>
      </c>
      <c r="AD16" s="123">
        <v>1</v>
      </c>
    </row>
    <row r="17" ht="24.95" customHeight="1" spans="1:30">
      <c r="A17" s="77">
        <f t="shared" si="0"/>
        <v>8</v>
      </c>
      <c r="B17" s="78"/>
      <c r="C17" s="78">
        <v>1</v>
      </c>
      <c r="D17" s="78"/>
      <c r="E17" s="78"/>
      <c r="F17" s="78"/>
      <c r="G17" s="78"/>
      <c r="H17" s="78"/>
      <c r="I17" s="78"/>
      <c r="J17" s="78"/>
      <c r="K17" s="78"/>
      <c r="L17" s="78"/>
      <c r="M17" s="89" t="s">
        <v>1039</v>
      </c>
      <c r="N17" s="90" t="s">
        <v>1040</v>
      </c>
      <c r="O17" s="36" t="s">
        <v>1033</v>
      </c>
      <c r="P17" s="91" t="s">
        <v>255</v>
      </c>
      <c r="Q17" s="22" t="s">
        <v>344</v>
      </c>
      <c r="R17" s="106"/>
      <c r="S17" s="107" t="s">
        <v>345</v>
      </c>
      <c r="T17" s="89" t="s">
        <v>100</v>
      </c>
      <c r="U17" s="89" t="s">
        <v>100</v>
      </c>
      <c r="V17" s="108" t="s">
        <v>104</v>
      </c>
      <c r="W17" s="108" t="s">
        <v>103</v>
      </c>
      <c r="X17" s="109" t="s">
        <v>1033</v>
      </c>
      <c r="Y17" s="109" t="s">
        <v>1034</v>
      </c>
      <c r="Z17" s="22" t="s">
        <v>100</v>
      </c>
      <c r="AA17" s="122" t="s">
        <v>1041</v>
      </c>
      <c r="AB17" s="36" t="s">
        <v>100</v>
      </c>
      <c r="AC17" s="36" t="s">
        <v>100</v>
      </c>
      <c r="AD17" s="123">
        <v>1</v>
      </c>
    </row>
    <row r="18" ht="24.95" customHeight="1" spans="1:30">
      <c r="A18" s="77">
        <f t="shared" si="0"/>
        <v>9</v>
      </c>
      <c r="B18" s="78"/>
      <c r="C18" s="78">
        <v>1</v>
      </c>
      <c r="D18" s="78"/>
      <c r="E18" s="78"/>
      <c r="F18" s="78"/>
      <c r="G18" s="78"/>
      <c r="H18" s="78"/>
      <c r="I18" s="78"/>
      <c r="J18" s="78"/>
      <c r="K18" s="78"/>
      <c r="L18" s="78"/>
      <c r="M18" s="89" t="s">
        <v>1042</v>
      </c>
      <c r="N18" s="90" t="s">
        <v>1043</v>
      </c>
      <c r="O18" s="36" t="s">
        <v>1033</v>
      </c>
      <c r="P18" s="91" t="s">
        <v>255</v>
      </c>
      <c r="Q18" s="22" t="s">
        <v>344</v>
      </c>
      <c r="R18" s="106"/>
      <c r="S18" s="107" t="s">
        <v>345</v>
      </c>
      <c r="T18" s="89" t="s">
        <v>100</v>
      </c>
      <c r="U18" s="89" t="s">
        <v>100</v>
      </c>
      <c r="V18" s="108" t="s">
        <v>104</v>
      </c>
      <c r="W18" s="108" t="s">
        <v>103</v>
      </c>
      <c r="X18" s="109" t="s">
        <v>1033</v>
      </c>
      <c r="Y18" s="109" t="s">
        <v>1034</v>
      </c>
      <c r="Z18" s="22" t="s">
        <v>100</v>
      </c>
      <c r="AA18" s="124" t="s">
        <v>1044</v>
      </c>
      <c r="AB18" s="36" t="s">
        <v>100</v>
      </c>
      <c r="AC18" s="36" t="s">
        <v>100</v>
      </c>
      <c r="AD18" s="123">
        <v>1</v>
      </c>
    </row>
    <row r="19" ht="24.95" customHeight="1" spans="1:30">
      <c r="A19" s="77">
        <f t="shared" si="0"/>
        <v>10</v>
      </c>
      <c r="B19" s="78"/>
      <c r="C19" s="78">
        <v>1</v>
      </c>
      <c r="D19" s="78"/>
      <c r="E19" s="78"/>
      <c r="F19" s="78"/>
      <c r="G19" s="78"/>
      <c r="H19" s="78"/>
      <c r="I19" s="78"/>
      <c r="J19" s="78"/>
      <c r="K19" s="78"/>
      <c r="L19" s="78"/>
      <c r="M19" s="89" t="s">
        <v>1045</v>
      </c>
      <c r="N19" s="90" t="s">
        <v>1046</v>
      </c>
      <c r="O19" s="36" t="s">
        <v>1033</v>
      </c>
      <c r="P19" s="91" t="s">
        <v>255</v>
      </c>
      <c r="Q19" s="22" t="s">
        <v>344</v>
      </c>
      <c r="R19" s="106"/>
      <c r="S19" s="107" t="s">
        <v>345</v>
      </c>
      <c r="T19" s="89" t="s">
        <v>100</v>
      </c>
      <c r="U19" s="89" t="s">
        <v>100</v>
      </c>
      <c r="V19" s="108" t="s">
        <v>104</v>
      </c>
      <c r="W19" s="108" t="s">
        <v>103</v>
      </c>
      <c r="X19" s="109" t="s">
        <v>1033</v>
      </c>
      <c r="Y19" s="109" t="s">
        <v>1034</v>
      </c>
      <c r="Z19" s="22" t="s">
        <v>100</v>
      </c>
      <c r="AA19" s="124" t="s">
        <v>1047</v>
      </c>
      <c r="AB19" s="36" t="s">
        <v>100</v>
      </c>
      <c r="AC19" s="36" t="s">
        <v>100</v>
      </c>
      <c r="AD19" s="123">
        <v>1</v>
      </c>
    </row>
    <row r="20" ht="24.95" customHeight="1" spans="1:30">
      <c r="A20" s="77">
        <f t="shared" si="0"/>
        <v>11</v>
      </c>
      <c r="B20" s="78"/>
      <c r="C20" s="78">
        <v>1</v>
      </c>
      <c r="D20" s="78"/>
      <c r="E20" s="78"/>
      <c r="F20" s="78"/>
      <c r="G20" s="78"/>
      <c r="H20" s="78"/>
      <c r="I20" s="78"/>
      <c r="J20" s="78"/>
      <c r="K20" s="78"/>
      <c r="L20" s="78"/>
      <c r="M20" s="89" t="s">
        <v>1048</v>
      </c>
      <c r="N20" s="90" t="s">
        <v>1049</v>
      </c>
      <c r="O20" s="92" t="s">
        <v>1033</v>
      </c>
      <c r="P20" s="91" t="s">
        <v>255</v>
      </c>
      <c r="Q20" s="22" t="s">
        <v>344</v>
      </c>
      <c r="R20" s="106"/>
      <c r="S20" s="107" t="s">
        <v>345</v>
      </c>
      <c r="T20" s="89" t="s">
        <v>100</v>
      </c>
      <c r="U20" s="89" t="s">
        <v>100</v>
      </c>
      <c r="V20" s="108" t="s">
        <v>104</v>
      </c>
      <c r="W20" s="108" t="s">
        <v>103</v>
      </c>
      <c r="X20" s="109" t="s">
        <v>1033</v>
      </c>
      <c r="Y20" s="109" t="s">
        <v>1034</v>
      </c>
      <c r="Z20" s="22" t="s">
        <v>100</v>
      </c>
      <c r="AA20" s="124" t="s">
        <v>1050</v>
      </c>
      <c r="AB20" s="36" t="s">
        <v>100</v>
      </c>
      <c r="AC20" s="36" t="s">
        <v>100</v>
      </c>
      <c r="AD20" s="123">
        <v>1</v>
      </c>
    </row>
    <row r="21" ht="24.95" customHeight="1" spans="1:30">
      <c r="A21" s="77">
        <f t="shared" si="0"/>
        <v>12</v>
      </c>
      <c r="B21" s="78"/>
      <c r="C21" s="78">
        <v>1</v>
      </c>
      <c r="D21" s="78"/>
      <c r="E21" s="78"/>
      <c r="F21" s="78"/>
      <c r="G21" s="78"/>
      <c r="H21" s="78"/>
      <c r="I21" s="78"/>
      <c r="J21" s="78"/>
      <c r="K21" s="78"/>
      <c r="L21" s="78"/>
      <c r="M21" s="89" t="s">
        <v>1051</v>
      </c>
      <c r="N21" s="90" t="s">
        <v>1052</v>
      </c>
      <c r="O21" s="36" t="s">
        <v>1033</v>
      </c>
      <c r="P21" s="91" t="s">
        <v>255</v>
      </c>
      <c r="Q21" s="22" t="s">
        <v>344</v>
      </c>
      <c r="R21" s="106"/>
      <c r="S21" s="107" t="s">
        <v>345</v>
      </c>
      <c r="T21" s="89" t="s">
        <v>100</v>
      </c>
      <c r="U21" s="89" t="s">
        <v>100</v>
      </c>
      <c r="V21" s="108" t="s">
        <v>104</v>
      </c>
      <c r="W21" s="108" t="s">
        <v>103</v>
      </c>
      <c r="X21" s="109" t="s">
        <v>1033</v>
      </c>
      <c r="Y21" s="109" t="s">
        <v>1034</v>
      </c>
      <c r="Z21" s="22" t="s">
        <v>100</v>
      </c>
      <c r="AA21" s="122" t="s">
        <v>1053</v>
      </c>
      <c r="AB21" s="36"/>
      <c r="AC21" s="36"/>
      <c r="AD21" s="123">
        <v>2</v>
      </c>
    </row>
    <row r="22" ht="24.95" customHeight="1" spans="1:30">
      <c r="A22" s="77">
        <f t="shared" si="0"/>
        <v>13</v>
      </c>
      <c r="B22" s="78"/>
      <c r="C22" s="78">
        <v>1</v>
      </c>
      <c r="D22" s="78"/>
      <c r="E22" s="78"/>
      <c r="F22" s="78"/>
      <c r="G22" s="78"/>
      <c r="H22" s="78"/>
      <c r="I22" s="78"/>
      <c r="J22" s="78"/>
      <c r="K22" s="78"/>
      <c r="L22" s="78"/>
      <c r="M22" s="89" t="s">
        <v>1054</v>
      </c>
      <c r="N22" s="90" t="s">
        <v>1055</v>
      </c>
      <c r="O22" s="36" t="s">
        <v>1033</v>
      </c>
      <c r="P22" s="91" t="s">
        <v>255</v>
      </c>
      <c r="Q22" s="22" t="s">
        <v>344</v>
      </c>
      <c r="R22" s="106"/>
      <c r="S22" s="107" t="s">
        <v>345</v>
      </c>
      <c r="T22" s="89" t="s">
        <v>100</v>
      </c>
      <c r="U22" s="89" t="s">
        <v>100</v>
      </c>
      <c r="V22" s="108" t="s">
        <v>104</v>
      </c>
      <c r="W22" s="108" t="s">
        <v>103</v>
      </c>
      <c r="X22" s="109" t="s">
        <v>1033</v>
      </c>
      <c r="Y22" s="109" t="s">
        <v>1034</v>
      </c>
      <c r="Z22" s="22" t="s">
        <v>100</v>
      </c>
      <c r="AA22" s="124" t="s">
        <v>1056</v>
      </c>
      <c r="AB22" s="36"/>
      <c r="AC22" s="36"/>
      <c r="AD22" s="123">
        <v>1</v>
      </c>
    </row>
    <row r="23" ht="24.95" customHeight="1" spans="1:30">
      <c r="A23" s="77">
        <f t="shared" si="0"/>
        <v>14</v>
      </c>
      <c r="B23" s="78"/>
      <c r="C23" s="78">
        <v>1</v>
      </c>
      <c r="D23" s="78"/>
      <c r="E23" s="78"/>
      <c r="F23" s="78"/>
      <c r="G23" s="78"/>
      <c r="H23" s="78"/>
      <c r="I23" s="78"/>
      <c r="J23" s="78"/>
      <c r="K23" s="78"/>
      <c r="L23" s="78"/>
      <c r="M23" s="89" t="s">
        <v>1057</v>
      </c>
      <c r="N23" s="90" t="s">
        <v>1058</v>
      </c>
      <c r="O23" s="36" t="s">
        <v>1033</v>
      </c>
      <c r="P23" s="91" t="s">
        <v>255</v>
      </c>
      <c r="Q23" s="22" t="s">
        <v>344</v>
      </c>
      <c r="R23" s="106"/>
      <c r="S23" s="107" t="s">
        <v>345</v>
      </c>
      <c r="T23" s="89" t="s">
        <v>100</v>
      </c>
      <c r="U23" s="89" t="s">
        <v>100</v>
      </c>
      <c r="V23" s="108" t="s">
        <v>104</v>
      </c>
      <c r="W23" s="108" t="s">
        <v>103</v>
      </c>
      <c r="X23" s="109" t="s">
        <v>1033</v>
      </c>
      <c r="Y23" s="109" t="s">
        <v>1034</v>
      </c>
      <c r="Z23" s="22" t="s">
        <v>100</v>
      </c>
      <c r="AA23" s="124" t="s">
        <v>1059</v>
      </c>
      <c r="AB23" s="36" t="s">
        <v>100</v>
      </c>
      <c r="AC23" s="36" t="s">
        <v>100</v>
      </c>
      <c r="AD23" s="123">
        <v>1</v>
      </c>
    </row>
    <row r="24" ht="24.95" customHeight="1" spans="1:30">
      <c r="A24" s="77">
        <f t="shared" si="0"/>
        <v>15</v>
      </c>
      <c r="B24" s="78"/>
      <c r="C24" s="78">
        <v>1</v>
      </c>
      <c r="D24" s="78"/>
      <c r="E24" s="78"/>
      <c r="F24" s="78"/>
      <c r="G24" s="78"/>
      <c r="H24" s="78"/>
      <c r="I24" s="78"/>
      <c r="J24" s="78"/>
      <c r="K24" s="78"/>
      <c r="L24" s="78"/>
      <c r="M24" s="89" t="s">
        <v>1060</v>
      </c>
      <c r="N24" s="90" t="s">
        <v>1061</v>
      </c>
      <c r="O24" s="36" t="s">
        <v>1033</v>
      </c>
      <c r="P24" s="91" t="s">
        <v>255</v>
      </c>
      <c r="Q24" s="22" t="s">
        <v>344</v>
      </c>
      <c r="R24" s="106"/>
      <c r="S24" s="107" t="s">
        <v>345</v>
      </c>
      <c r="T24" s="89" t="s">
        <v>100</v>
      </c>
      <c r="U24" s="89" t="s">
        <v>100</v>
      </c>
      <c r="V24" s="108" t="s">
        <v>104</v>
      </c>
      <c r="W24" s="108" t="s">
        <v>103</v>
      </c>
      <c r="X24" s="109" t="s">
        <v>1033</v>
      </c>
      <c r="Y24" s="109" t="s">
        <v>1034</v>
      </c>
      <c r="Z24" s="22" t="s">
        <v>100</v>
      </c>
      <c r="AA24" s="122" t="s">
        <v>1062</v>
      </c>
      <c r="AB24" s="36" t="s">
        <v>100</v>
      </c>
      <c r="AC24" s="36" t="s">
        <v>100</v>
      </c>
      <c r="AD24" s="123">
        <v>2</v>
      </c>
    </row>
    <row r="25" ht="24.95" customHeight="1" spans="1:30">
      <c r="A25" s="77">
        <f t="shared" si="0"/>
        <v>16</v>
      </c>
      <c r="B25" s="78"/>
      <c r="C25" s="78">
        <v>1</v>
      </c>
      <c r="D25" s="78"/>
      <c r="E25" s="78"/>
      <c r="F25" s="78"/>
      <c r="G25" s="78"/>
      <c r="H25" s="78"/>
      <c r="I25" s="78"/>
      <c r="J25" s="78"/>
      <c r="K25" s="78"/>
      <c r="L25" s="78"/>
      <c r="M25" s="89" t="s">
        <v>1063</v>
      </c>
      <c r="N25" s="90" t="s">
        <v>1064</v>
      </c>
      <c r="O25" s="36" t="s">
        <v>1033</v>
      </c>
      <c r="P25" s="91" t="s">
        <v>255</v>
      </c>
      <c r="Q25" s="22" t="s">
        <v>344</v>
      </c>
      <c r="R25" s="106"/>
      <c r="S25" s="107" t="s">
        <v>345</v>
      </c>
      <c r="T25" s="89" t="s">
        <v>100</v>
      </c>
      <c r="U25" s="89" t="s">
        <v>100</v>
      </c>
      <c r="V25" s="108" t="s">
        <v>104</v>
      </c>
      <c r="W25" s="108" t="s">
        <v>103</v>
      </c>
      <c r="X25" s="109" t="s">
        <v>1033</v>
      </c>
      <c r="Y25" s="109" t="s">
        <v>1034</v>
      </c>
      <c r="Z25" s="22" t="s">
        <v>100</v>
      </c>
      <c r="AA25" s="122" t="s">
        <v>1065</v>
      </c>
      <c r="AB25" s="36" t="s">
        <v>100</v>
      </c>
      <c r="AC25" s="36" t="s">
        <v>100</v>
      </c>
      <c r="AD25" s="123">
        <v>1</v>
      </c>
    </row>
    <row r="26" ht="24.95" customHeight="1" spans="1:30">
      <c r="A26" s="77">
        <f t="shared" si="0"/>
        <v>17</v>
      </c>
      <c r="B26" s="78"/>
      <c r="C26" s="78">
        <v>1</v>
      </c>
      <c r="D26" s="78"/>
      <c r="E26" s="78"/>
      <c r="F26" s="78"/>
      <c r="G26" s="78"/>
      <c r="H26" s="78"/>
      <c r="I26" s="78"/>
      <c r="J26" s="78"/>
      <c r="K26" s="78"/>
      <c r="L26" s="78"/>
      <c r="M26" s="89" t="s">
        <v>1066</v>
      </c>
      <c r="N26" s="90" t="s">
        <v>1067</v>
      </c>
      <c r="O26" s="36" t="s">
        <v>1033</v>
      </c>
      <c r="P26" s="91" t="s">
        <v>255</v>
      </c>
      <c r="Q26" s="22" t="s">
        <v>344</v>
      </c>
      <c r="R26" s="106"/>
      <c r="S26" s="107" t="s">
        <v>345</v>
      </c>
      <c r="T26" s="89" t="s">
        <v>100</v>
      </c>
      <c r="U26" s="89" t="s">
        <v>100</v>
      </c>
      <c r="V26" s="108" t="s">
        <v>104</v>
      </c>
      <c r="W26" s="108" t="s">
        <v>103</v>
      </c>
      <c r="X26" s="109" t="s">
        <v>1033</v>
      </c>
      <c r="Y26" s="109" t="s">
        <v>1034</v>
      </c>
      <c r="Z26" s="22" t="s">
        <v>100</v>
      </c>
      <c r="AA26" s="124" t="s">
        <v>1068</v>
      </c>
      <c r="AB26" s="36" t="s">
        <v>100</v>
      </c>
      <c r="AC26" s="36" t="s">
        <v>100</v>
      </c>
      <c r="AD26" s="123">
        <v>1</v>
      </c>
    </row>
    <row r="27" ht="24.95" customHeight="1" spans="1:30">
      <c r="A27" s="77">
        <f t="shared" si="0"/>
        <v>18</v>
      </c>
      <c r="B27" s="78"/>
      <c r="C27" s="78">
        <v>1</v>
      </c>
      <c r="D27" s="78"/>
      <c r="E27" s="78"/>
      <c r="F27" s="78"/>
      <c r="G27" s="78"/>
      <c r="H27" s="78"/>
      <c r="I27" s="78"/>
      <c r="J27" s="78"/>
      <c r="K27" s="78"/>
      <c r="L27" s="78"/>
      <c r="M27" s="89" t="s">
        <v>1069</v>
      </c>
      <c r="N27" s="90" t="s">
        <v>1070</v>
      </c>
      <c r="O27" s="92" t="s">
        <v>1033</v>
      </c>
      <c r="P27" s="91" t="s">
        <v>255</v>
      </c>
      <c r="Q27" s="22" t="s">
        <v>344</v>
      </c>
      <c r="R27" s="106"/>
      <c r="S27" s="107" t="s">
        <v>345</v>
      </c>
      <c r="T27" s="89" t="s">
        <v>100</v>
      </c>
      <c r="U27" s="89" t="s">
        <v>100</v>
      </c>
      <c r="V27" s="108" t="s">
        <v>104</v>
      </c>
      <c r="W27" s="108" t="s">
        <v>103</v>
      </c>
      <c r="X27" s="109" t="s">
        <v>1033</v>
      </c>
      <c r="Y27" s="109" t="s">
        <v>1034</v>
      </c>
      <c r="Z27" s="22" t="s">
        <v>100</v>
      </c>
      <c r="AA27" s="124" t="s">
        <v>1071</v>
      </c>
      <c r="AB27" s="36" t="s">
        <v>100</v>
      </c>
      <c r="AC27" s="36" t="s">
        <v>100</v>
      </c>
      <c r="AD27" s="123">
        <v>1</v>
      </c>
    </row>
    <row r="28" s="71" customFormat="1" ht="24.95" customHeight="1" spans="1:30">
      <c r="A28" s="77">
        <f t="shared" si="0"/>
        <v>19</v>
      </c>
      <c r="B28" s="79"/>
      <c r="C28" s="79">
        <v>1</v>
      </c>
      <c r="D28" s="79"/>
      <c r="E28" s="79"/>
      <c r="F28" s="79"/>
      <c r="G28" s="79"/>
      <c r="H28" s="79"/>
      <c r="I28" s="79"/>
      <c r="J28" s="79"/>
      <c r="K28" s="79"/>
      <c r="L28" s="79"/>
      <c r="M28" s="89" t="s">
        <v>1072</v>
      </c>
      <c r="N28" s="90" t="s">
        <v>1073</v>
      </c>
      <c r="O28" s="36" t="s">
        <v>1033</v>
      </c>
      <c r="P28" s="91" t="s">
        <v>255</v>
      </c>
      <c r="Q28" s="22" t="s">
        <v>344</v>
      </c>
      <c r="R28" s="106"/>
      <c r="S28" s="107" t="s">
        <v>345</v>
      </c>
      <c r="T28" s="89" t="s">
        <v>100</v>
      </c>
      <c r="U28" s="89" t="s">
        <v>100</v>
      </c>
      <c r="V28" s="108" t="s">
        <v>104</v>
      </c>
      <c r="W28" s="108" t="s">
        <v>103</v>
      </c>
      <c r="X28" s="110" t="s">
        <v>1033</v>
      </c>
      <c r="Y28" s="110" t="s">
        <v>1034</v>
      </c>
      <c r="Z28" s="22" t="s">
        <v>100</v>
      </c>
      <c r="AA28" s="90" t="s">
        <v>1074</v>
      </c>
      <c r="AB28" s="36" t="s">
        <v>100</v>
      </c>
      <c r="AC28" s="36" t="s">
        <v>100</v>
      </c>
      <c r="AD28" s="123">
        <v>1</v>
      </c>
    </row>
    <row r="29" ht="24.75" customHeight="1" spans="1:30">
      <c r="A29" s="77">
        <f t="shared" si="0"/>
        <v>20</v>
      </c>
      <c r="B29" s="78"/>
      <c r="C29" s="78">
        <v>1</v>
      </c>
      <c r="D29" s="78"/>
      <c r="E29" s="78"/>
      <c r="F29" s="78"/>
      <c r="G29" s="78"/>
      <c r="H29" s="78"/>
      <c r="I29" s="78"/>
      <c r="J29" s="78"/>
      <c r="K29" s="78"/>
      <c r="L29" s="78"/>
      <c r="M29" s="93" t="s">
        <v>1075</v>
      </c>
      <c r="N29" s="93" t="s">
        <v>1076</v>
      </c>
      <c r="O29" s="92" t="s">
        <v>1033</v>
      </c>
      <c r="P29" s="91" t="s">
        <v>255</v>
      </c>
      <c r="Q29" s="22" t="s">
        <v>344</v>
      </c>
      <c r="R29" s="106"/>
      <c r="S29" s="107" t="s">
        <v>525</v>
      </c>
      <c r="T29" s="89" t="s">
        <v>100</v>
      </c>
      <c r="U29" s="89" t="s">
        <v>100</v>
      </c>
      <c r="V29" s="108" t="s">
        <v>104</v>
      </c>
      <c r="W29" s="108" t="s">
        <v>103</v>
      </c>
      <c r="X29" s="109" t="s">
        <v>1033</v>
      </c>
      <c r="Y29" s="109" t="s">
        <v>1034</v>
      </c>
      <c r="Z29" s="22" t="s">
        <v>100</v>
      </c>
      <c r="AA29" s="124" t="s">
        <v>1077</v>
      </c>
      <c r="AB29" s="36" t="s">
        <v>100</v>
      </c>
      <c r="AC29" s="36" t="s">
        <v>100</v>
      </c>
      <c r="AD29" s="123">
        <v>2</v>
      </c>
    </row>
    <row r="30" s="72" customFormat="1" ht="24.95" customHeight="1" spans="1:30">
      <c r="A30" s="77">
        <f t="shared" si="0"/>
        <v>21</v>
      </c>
      <c r="B30" s="80"/>
      <c r="C30" s="80">
        <v>1</v>
      </c>
      <c r="D30" s="80"/>
      <c r="E30" s="80"/>
      <c r="F30" s="80"/>
      <c r="G30" s="80"/>
      <c r="H30" s="80"/>
      <c r="I30" s="80"/>
      <c r="J30" s="80"/>
      <c r="K30" s="80"/>
      <c r="L30" s="80"/>
      <c r="M30" s="84" t="s">
        <v>1078</v>
      </c>
      <c r="N30" s="84" t="s">
        <v>513</v>
      </c>
      <c r="O30" s="85" t="s">
        <v>265</v>
      </c>
      <c r="P30" s="86" t="s">
        <v>255</v>
      </c>
      <c r="Q30" s="100" t="s">
        <v>344</v>
      </c>
      <c r="R30" s="101"/>
      <c r="S30" s="102" t="s">
        <v>345</v>
      </c>
      <c r="T30" s="94" t="s">
        <v>100</v>
      </c>
      <c r="U30" s="94" t="s">
        <v>100</v>
      </c>
      <c r="V30" s="104" t="s">
        <v>104</v>
      </c>
      <c r="W30" s="104" t="s">
        <v>103</v>
      </c>
      <c r="X30" s="105" t="s">
        <v>171</v>
      </c>
      <c r="Y30" s="105" t="s">
        <v>100</v>
      </c>
      <c r="Z30" s="100" t="s">
        <v>100</v>
      </c>
      <c r="AA30" s="105" t="s">
        <v>1079</v>
      </c>
      <c r="AB30" s="85" t="s">
        <v>100</v>
      </c>
      <c r="AC30" s="85" t="s">
        <v>100</v>
      </c>
      <c r="AD30" s="121">
        <v>1</v>
      </c>
    </row>
    <row r="31" s="73" customFormat="1" ht="24.95" customHeight="1" spans="1:30">
      <c r="A31" s="77">
        <f t="shared" si="0"/>
        <v>22</v>
      </c>
      <c r="B31" s="77"/>
      <c r="C31" s="77">
        <v>1</v>
      </c>
      <c r="D31" s="77"/>
      <c r="E31" s="77"/>
      <c r="F31" s="77"/>
      <c r="G31" s="77"/>
      <c r="H31" s="77"/>
      <c r="I31" s="77"/>
      <c r="J31" s="77"/>
      <c r="K31" s="77"/>
      <c r="L31" s="77"/>
      <c r="M31" s="85" t="s">
        <v>1080</v>
      </c>
      <c r="N31" s="85" t="s">
        <v>1081</v>
      </c>
      <c r="O31" s="88" t="s">
        <v>171</v>
      </c>
      <c r="P31" s="86" t="s">
        <v>255</v>
      </c>
      <c r="Q31" s="100" t="s">
        <v>344</v>
      </c>
      <c r="R31" s="101"/>
      <c r="S31" s="102" t="s">
        <v>345</v>
      </c>
      <c r="T31" s="94" t="s">
        <v>100</v>
      </c>
      <c r="U31" s="94" t="s">
        <v>100</v>
      </c>
      <c r="V31" s="104" t="s">
        <v>104</v>
      </c>
      <c r="W31" s="104" t="s">
        <v>103</v>
      </c>
      <c r="X31" s="105" t="s">
        <v>171</v>
      </c>
      <c r="Y31" s="105" t="s">
        <v>100</v>
      </c>
      <c r="Z31" s="100" t="s">
        <v>100</v>
      </c>
      <c r="AA31" s="87" t="s">
        <v>1082</v>
      </c>
      <c r="AB31" s="85" t="s">
        <v>100</v>
      </c>
      <c r="AC31" s="85" t="s">
        <v>100</v>
      </c>
      <c r="AD31" s="84">
        <v>1</v>
      </c>
    </row>
    <row r="32" ht="24.95" customHeight="1" spans="1:30">
      <c r="A32" s="77">
        <f t="shared" si="0"/>
        <v>23</v>
      </c>
      <c r="B32" s="78"/>
      <c r="C32" s="78">
        <v>1</v>
      </c>
      <c r="D32" s="78"/>
      <c r="E32" s="78"/>
      <c r="F32" s="78"/>
      <c r="G32" s="78"/>
      <c r="H32" s="78"/>
      <c r="I32" s="78"/>
      <c r="J32" s="78"/>
      <c r="K32" s="78"/>
      <c r="L32" s="78"/>
      <c r="M32" s="90" t="s">
        <v>1083</v>
      </c>
      <c r="N32" s="90" t="s">
        <v>1084</v>
      </c>
      <c r="O32" s="36" t="s">
        <v>496</v>
      </c>
      <c r="P32" s="91" t="s">
        <v>255</v>
      </c>
      <c r="Q32" s="22" t="s">
        <v>344</v>
      </c>
      <c r="R32" s="106" t="s">
        <v>100</v>
      </c>
      <c r="S32" s="111" t="s">
        <v>345</v>
      </c>
      <c r="T32" s="89" t="s">
        <v>100</v>
      </c>
      <c r="U32" s="89" t="s">
        <v>100</v>
      </c>
      <c r="V32" s="108" t="s">
        <v>104</v>
      </c>
      <c r="W32" s="108" t="s">
        <v>103</v>
      </c>
      <c r="X32" s="109" t="s">
        <v>496</v>
      </c>
      <c r="Y32" s="109" t="s">
        <v>100</v>
      </c>
      <c r="Z32" s="22" t="s">
        <v>100</v>
      </c>
      <c r="AA32" s="89" t="s">
        <v>1085</v>
      </c>
      <c r="AB32" s="36" t="s">
        <v>100</v>
      </c>
      <c r="AC32" s="36" t="s">
        <v>100</v>
      </c>
      <c r="AD32" s="123">
        <v>1</v>
      </c>
    </row>
    <row r="33" ht="24.95" customHeight="1" spans="1:30">
      <c r="A33" s="77">
        <f t="shared" si="0"/>
        <v>24</v>
      </c>
      <c r="B33" s="78"/>
      <c r="C33" s="78">
        <v>1</v>
      </c>
      <c r="D33" s="78"/>
      <c r="E33" s="78"/>
      <c r="F33" s="78"/>
      <c r="G33" s="78"/>
      <c r="H33" s="78"/>
      <c r="I33" s="78"/>
      <c r="J33" s="78"/>
      <c r="K33" s="78"/>
      <c r="L33" s="78"/>
      <c r="M33" s="90" t="s">
        <v>1086</v>
      </c>
      <c r="N33" s="90" t="s">
        <v>1087</v>
      </c>
      <c r="O33" s="36" t="s">
        <v>496</v>
      </c>
      <c r="P33" s="91" t="s">
        <v>255</v>
      </c>
      <c r="Q33" s="22" t="s">
        <v>344</v>
      </c>
      <c r="R33" s="106" t="s">
        <v>100</v>
      </c>
      <c r="S33" s="111" t="s">
        <v>345</v>
      </c>
      <c r="T33" s="89" t="s">
        <v>100</v>
      </c>
      <c r="U33" s="89" t="s">
        <v>100</v>
      </c>
      <c r="V33" s="108" t="s">
        <v>104</v>
      </c>
      <c r="W33" s="108" t="s">
        <v>103</v>
      </c>
      <c r="X33" s="109" t="s">
        <v>496</v>
      </c>
      <c r="Y33" s="109" t="s">
        <v>100</v>
      </c>
      <c r="Z33" s="22" t="s">
        <v>100</v>
      </c>
      <c r="AA33" s="89" t="s">
        <v>1088</v>
      </c>
      <c r="AB33" s="36" t="s">
        <v>100</v>
      </c>
      <c r="AC33" s="36" t="s">
        <v>100</v>
      </c>
      <c r="AD33" s="123">
        <v>1</v>
      </c>
    </row>
    <row r="34" ht="24.95" customHeight="1" spans="1:30">
      <c r="A34" s="77">
        <f t="shared" si="0"/>
        <v>25</v>
      </c>
      <c r="B34" s="78"/>
      <c r="C34" s="78">
        <v>1</v>
      </c>
      <c r="D34" s="78"/>
      <c r="E34" s="78"/>
      <c r="F34" s="78"/>
      <c r="G34" s="78"/>
      <c r="H34" s="78"/>
      <c r="I34" s="78"/>
      <c r="J34" s="78"/>
      <c r="K34" s="78"/>
      <c r="L34" s="78"/>
      <c r="M34" s="90" t="s">
        <v>1089</v>
      </c>
      <c r="N34" s="90" t="s">
        <v>1090</v>
      </c>
      <c r="O34" s="36" t="s">
        <v>496</v>
      </c>
      <c r="P34" s="91" t="s">
        <v>255</v>
      </c>
      <c r="Q34" s="22" t="s">
        <v>344</v>
      </c>
      <c r="R34" s="106" t="s">
        <v>100</v>
      </c>
      <c r="S34" s="111" t="s">
        <v>345</v>
      </c>
      <c r="T34" s="89" t="s">
        <v>100</v>
      </c>
      <c r="U34" s="89" t="s">
        <v>100</v>
      </c>
      <c r="V34" s="108" t="s">
        <v>104</v>
      </c>
      <c r="W34" s="108" t="s">
        <v>103</v>
      </c>
      <c r="X34" s="109" t="s">
        <v>496</v>
      </c>
      <c r="Y34" s="109" t="s">
        <v>100</v>
      </c>
      <c r="Z34" s="22" t="s">
        <v>100</v>
      </c>
      <c r="AA34" s="89" t="s">
        <v>1091</v>
      </c>
      <c r="AB34" s="36" t="s">
        <v>100</v>
      </c>
      <c r="AC34" s="36" t="s">
        <v>100</v>
      </c>
      <c r="AD34" s="123">
        <v>1</v>
      </c>
    </row>
    <row r="35" ht="24.95" customHeight="1" spans="1:30">
      <c r="A35" s="77">
        <f t="shared" si="0"/>
        <v>26</v>
      </c>
      <c r="B35" s="78"/>
      <c r="C35" s="78">
        <v>1</v>
      </c>
      <c r="D35" s="78"/>
      <c r="E35" s="78"/>
      <c r="F35" s="78"/>
      <c r="G35" s="78"/>
      <c r="H35" s="78"/>
      <c r="I35" s="78"/>
      <c r="J35" s="78"/>
      <c r="K35" s="78"/>
      <c r="L35" s="78"/>
      <c r="M35" s="90" t="s">
        <v>1092</v>
      </c>
      <c r="N35" s="90" t="s">
        <v>1093</v>
      </c>
      <c r="O35" s="36" t="s">
        <v>496</v>
      </c>
      <c r="P35" s="91" t="s">
        <v>255</v>
      </c>
      <c r="Q35" s="22" t="s">
        <v>344</v>
      </c>
      <c r="R35" s="106" t="s">
        <v>100</v>
      </c>
      <c r="S35" s="111" t="s">
        <v>345</v>
      </c>
      <c r="T35" s="89" t="s">
        <v>100</v>
      </c>
      <c r="U35" s="89" t="s">
        <v>100</v>
      </c>
      <c r="V35" s="108" t="s">
        <v>104</v>
      </c>
      <c r="W35" s="108" t="s">
        <v>103</v>
      </c>
      <c r="X35" s="109" t="s">
        <v>496</v>
      </c>
      <c r="Y35" s="109" t="s">
        <v>100</v>
      </c>
      <c r="Z35" s="22" t="s">
        <v>100</v>
      </c>
      <c r="AA35" s="89" t="s">
        <v>1094</v>
      </c>
      <c r="AB35" s="36" t="s">
        <v>100</v>
      </c>
      <c r="AC35" s="36" t="s">
        <v>100</v>
      </c>
      <c r="AD35" s="123">
        <v>1</v>
      </c>
    </row>
    <row r="36" s="73" customFormat="1" ht="24.95" customHeight="1" spans="1:30">
      <c r="A36" s="77">
        <f t="shared" si="0"/>
        <v>27</v>
      </c>
      <c r="B36" s="77"/>
      <c r="C36" s="77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94" t="s">
        <v>1095</v>
      </c>
      <c r="N36" s="84" t="s">
        <v>1096</v>
      </c>
      <c r="O36" s="85" t="s">
        <v>496</v>
      </c>
      <c r="P36" s="86" t="s">
        <v>255</v>
      </c>
      <c r="Q36" s="100" t="s">
        <v>344</v>
      </c>
      <c r="R36" s="101"/>
      <c r="S36" s="102" t="s">
        <v>345</v>
      </c>
      <c r="T36" s="94" t="s">
        <v>100</v>
      </c>
      <c r="U36" s="94" t="s">
        <v>100</v>
      </c>
      <c r="V36" s="104" t="s">
        <v>104</v>
      </c>
      <c r="W36" s="104" t="s">
        <v>103</v>
      </c>
      <c r="X36" s="105" t="s">
        <v>171</v>
      </c>
      <c r="Y36" s="105" t="s">
        <v>100</v>
      </c>
      <c r="Z36" s="100" t="s">
        <v>100</v>
      </c>
      <c r="AA36" s="100" t="s">
        <v>100</v>
      </c>
      <c r="AB36" s="85" t="s">
        <v>100</v>
      </c>
      <c r="AC36" s="85" t="s">
        <v>100</v>
      </c>
      <c r="AD36" s="84">
        <v>6</v>
      </c>
    </row>
    <row r="37" s="73" customFormat="1" ht="24.95" customHeight="1" spans="1:30">
      <c r="A37" s="77">
        <f t="shared" si="0"/>
        <v>28</v>
      </c>
      <c r="B37" s="77"/>
      <c r="C37" s="77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94" t="s">
        <v>1097</v>
      </c>
      <c r="N37" s="84" t="s">
        <v>1098</v>
      </c>
      <c r="O37" s="85" t="s">
        <v>496</v>
      </c>
      <c r="P37" s="86" t="s">
        <v>255</v>
      </c>
      <c r="Q37" s="100" t="s">
        <v>344</v>
      </c>
      <c r="R37" s="101"/>
      <c r="S37" s="102" t="s">
        <v>345</v>
      </c>
      <c r="T37" s="94" t="s">
        <v>100</v>
      </c>
      <c r="U37" s="94" t="s">
        <v>100</v>
      </c>
      <c r="V37" s="104" t="s">
        <v>104</v>
      </c>
      <c r="W37" s="104" t="s">
        <v>103</v>
      </c>
      <c r="X37" s="105" t="s">
        <v>171</v>
      </c>
      <c r="Y37" s="105" t="s">
        <v>100</v>
      </c>
      <c r="Z37" s="100" t="s">
        <v>100</v>
      </c>
      <c r="AA37" s="100" t="s">
        <v>100</v>
      </c>
      <c r="AB37" s="85" t="s">
        <v>100</v>
      </c>
      <c r="AC37" s="85" t="s">
        <v>100</v>
      </c>
      <c r="AD37" s="84">
        <v>24</v>
      </c>
    </row>
    <row r="38" s="73" customFormat="1" ht="24.95" customHeight="1" spans="1:30">
      <c r="A38" s="77">
        <f t="shared" si="0"/>
        <v>29</v>
      </c>
      <c r="B38" s="77"/>
      <c r="C38" s="77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94" t="s">
        <v>1099</v>
      </c>
      <c r="N38" s="84" t="s">
        <v>1100</v>
      </c>
      <c r="O38" s="85" t="s">
        <v>496</v>
      </c>
      <c r="P38" s="86" t="s">
        <v>255</v>
      </c>
      <c r="Q38" s="100" t="s">
        <v>344</v>
      </c>
      <c r="R38" s="101"/>
      <c r="S38" s="102" t="s">
        <v>345</v>
      </c>
      <c r="T38" s="94" t="s">
        <v>100</v>
      </c>
      <c r="U38" s="94" t="s">
        <v>100</v>
      </c>
      <c r="V38" s="104" t="s">
        <v>104</v>
      </c>
      <c r="W38" s="104" t="s">
        <v>103</v>
      </c>
      <c r="X38" s="105" t="s">
        <v>171</v>
      </c>
      <c r="Y38" s="105" t="s">
        <v>100</v>
      </c>
      <c r="Z38" s="100" t="s">
        <v>100</v>
      </c>
      <c r="AA38" s="100" t="s">
        <v>100</v>
      </c>
      <c r="AB38" s="85" t="s">
        <v>100</v>
      </c>
      <c r="AC38" s="85" t="s">
        <v>100</v>
      </c>
      <c r="AD38" s="84">
        <v>1</v>
      </c>
    </row>
    <row r="39" s="73" customFormat="1" ht="24.95" customHeight="1" spans="1:30">
      <c r="A39" s="77">
        <f t="shared" si="0"/>
        <v>30</v>
      </c>
      <c r="B39" s="77"/>
      <c r="C39" s="77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84" t="s">
        <v>1101</v>
      </c>
      <c r="N39" s="84" t="s">
        <v>1102</v>
      </c>
      <c r="O39" s="85" t="s">
        <v>496</v>
      </c>
      <c r="P39" s="86" t="s">
        <v>255</v>
      </c>
      <c r="Q39" s="100" t="s">
        <v>344</v>
      </c>
      <c r="R39" s="101"/>
      <c r="S39" s="102" t="s">
        <v>345</v>
      </c>
      <c r="T39" s="94" t="s">
        <v>100</v>
      </c>
      <c r="U39" s="94" t="s">
        <v>100</v>
      </c>
      <c r="V39" s="104" t="s">
        <v>104</v>
      </c>
      <c r="W39" s="104" t="s">
        <v>103</v>
      </c>
      <c r="X39" s="105" t="s">
        <v>171</v>
      </c>
      <c r="Y39" s="105" t="s">
        <v>100</v>
      </c>
      <c r="Z39" s="100" t="s">
        <v>100</v>
      </c>
      <c r="AA39" s="100" t="s">
        <v>100</v>
      </c>
      <c r="AB39" s="85" t="s">
        <v>100</v>
      </c>
      <c r="AC39" s="85" t="s">
        <v>100</v>
      </c>
      <c r="AD39" s="84">
        <v>3</v>
      </c>
    </row>
    <row r="40" s="73" customFormat="1" ht="24.95" customHeight="1" spans="1:30">
      <c r="A40" s="77">
        <f t="shared" si="0"/>
        <v>31</v>
      </c>
      <c r="B40" s="81"/>
      <c r="C40" s="81">
        <v>1</v>
      </c>
      <c r="D40" s="81"/>
      <c r="E40" s="81"/>
      <c r="F40" s="81"/>
      <c r="G40" s="81"/>
      <c r="H40" s="81"/>
      <c r="I40" s="81"/>
      <c r="J40" s="81"/>
      <c r="K40" s="81"/>
      <c r="L40" s="81"/>
      <c r="M40" s="95" t="s">
        <v>1103</v>
      </c>
      <c r="N40" s="96" t="s">
        <v>1104</v>
      </c>
      <c r="O40" s="92" t="s">
        <v>194</v>
      </c>
      <c r="P40" s="97" t="s">
        <v>113</v>
      </c>
      <c r="Q40" s="112" t="s">
        <v>344</v>
      </c>
      <c r="R40" s="112"/>
      <c r="S40" s="113" t="s">
        <v>345</v>
      </c>
      <c r="T40" s="114"/>
      <c r="U40" s="92" t="s">
        <v>1105</v>
      </c>
      <c r="V40" s="115" t="s">
        <v>104</v>
      </c>
      <c r="W40" s="115" t="s">
        <v>103</v>
      </c>
      <c r="X40" s="112" t="s">
        <v>194</v>
      </c>
      <c r="Y40" s="112" t="s">
        <v>195</v>
      </c>
      <c r="Z40" s="112" t="s">
        <v>1106</v>
      </c>
      <c r="AA40" s="112" t="s">
        <v>1107</v>
      </c>
      <c r="AB40" s="125">
        <v>0.023</v>
      </c>
      <c r="AC40" s="92" t="s">
        <v>296</v>
      </c>
      <c r="AD40" s="95">
        <v>1</v>
      </c>
    </row>
    <row r="41" s="73" customFormat="1" ht="24.95" customHeight="1" spans="1:30">
      <c r="A41" s="77">
        <f t="shared" si="0"/>
        <v>32</v>
      </c>
      <c r="B41" s="81"/>
      <c r="C41" s="81">
        <v>1</v>
      </c>
      <c r="D41" s="81"/>
      <c r="E41" s="81"/>
      <c r="F41" s="81"/>
      <c r="G41" s="81"/>
      <c r="H41" s="81"/>
      <c r="I41" s="81"/>
      <c r="J41" s="81"/>
      <c r="K41" s="81"/>
      <c r="L41" s="81"/>
      <c r="M41" s="95" t="s">
        <v>1108</v>
      </c>
      <c r="N41" s="96" t="s">
        <v>1109</v>
      </c>
      <c r="O41" s="92" t="s">
        <v>194</v>
      </c>
      <c r="P41" s="97" t="s">
        <v>113</v>
      </c>
      <c r="Q41" s="112" t="s">
        <v>344</v>
      </c>
      <c r="R41" s="112"/>
      <c r="S41" s="113" t="s">
        <v>345</v>
      </c>
      <c r="T41" s="114"/>
      <c r="U41" s="92" t="s">
        <v>1105</v>
      </c>
      <c r="V41" s="115" t="s">
        <v>103</v>
      </c>
      <c r="W41" s="115" t="s">
        <v>104</v>
      </c>
      <c r="X41" s="112" t="s">
        <v>194</v>
      </c>
      <c r="Y41" s="112" t="s">
        <v>195</v>
      </c>
      <c r="Z41" s="112" t="s">
        <v>1106</v>
      </c>
      <c r="AA41" s="112" t="s">
        <v>1110</v>
      </c>
      <c r="AB41" s="125">
        <v>0.023</v>
      </c>
      <c r="AC41" s="92" t="s">
        <v>296</v>
      </c>
      <c r="AD41" s="95">
        <v>1</v>
      </c>
    </row>
    <row r="42" s="73" customFormat="1" ht="24.95" customHeight="1" spans="1:30">
      <c r="A42" s="77">
        <f t="shared" si="0"/>
        <v>33</v>
      </c>
      <c r="B42" s="81"/>
      <c r="C42" s="81">
        <v>1</v>
      </c>
      <c r="D42" s="81"/>
      <c r="E42" s="81"/>
      <c r="F42" s="81"/>
      <c r="G42" s="81"/>
      <c r="H42" s="81"/>
      <c r="I42" s="81"/>
      <c r="J42" s="81"/>
      <c r="K42" s="81"/>
      <c r="L42" s="81"/>
      <c r="M42" s="95" t="s">
        <v>1111</v>
      </c>
      <c r="N42" s="96" t="s">
        <v>1112</v>
      </c>
      <c r="O42" s="92" t="s">
        <v>194</v>
      </c>
      <c r="P42" s="97" t="s">
        <v>113</v>
      </c>
      <c r="Q42" s="112" t="s">
        <v>344</v>
      </c>
      <c r="R42" s="112"/>
      <c r="S42" s="113" t="s">
        <v>345</v>
      </c>
      <c r="T42" s="92"/>
      <c r="U42" s="92" t="s">
        <v>1105</v>
      </c>
      <c r="V42" s="115" t="s">
        <v>103</v>
      </c>
      <c r="W42" s="112" t="s">
        <v>104</v>
      </c>
      <c r="X42" s="112" t="s">
        <v>194</v>
      </c>
      <c r="Y42" s="112" t="s">
        <v>195</v>
      </c>
      <c r="Z42" s="112" t="s">
        <v>1106</v>
      </c>
      <c r="AA42" s="112" t="s">
        <v>1113</v>
      </c>
      <c r="AB42" s="125">
        <v>0.023</v>
      </c>
      <c r="AC42" s="92" t="s">
        <v>296</v>
      </c>
      <c r="AD42" s="95">
        <v>2</v>
      </c>
    </row>
    <row r="43" s="74" customFormat="1" ht="24.95" customHeight="1" spans="1:30">
      <c r="A43" s="77">
        <f t="shared" si="0"/>
        <v>34</v>
      </c>
      <c r="B43" s="82"/>
      <c r="C43" s="82">
        <v>1</v>
      </c>
      <c r="D43" s="82"/>
      <c r="E43" s="82"/>
      <c r="F43" s="82"/>
      <c r="G43" s="82"/>
      <c r="H43" s="82"/>
      <c r="I43" s="82"/>
      <c r="J43" s="82"/>
      <c r="K43" s="82"/>
      <c r="L43" s="82"/>
      <c r="M43" s="98" t="s">
        <v>1114</v>
      </c>
      <c r="N43" s="98" t="s">
        <v>1115</v>
      </c>
      <c r="O43" s="85" t="s">
        <v>496</v>
      </c>
      <c r="P43" s="86" t="s">
        <v>255</v>
      </c>
      <c r="Q43" s="100" t="s">
        <v>344</v>
      </c>
      <c r="R43" s="98"/>
      <c r="S43" s="102" t="s">
        <v>345</v>
      </c>
      <c r="T43" s="94" t="s">
        <v>100</v>
      </c>
      <c r="U43" s="94" t="s">
        <v>100</v>
      </c>
      <c r="V43" s="104" t="s">
        <v>104</v>
      </c>
      <c r="W43" s="104" t="s">
        <v>103</v>
      </c>
      <c r="X43" s="98" t="s">
        <v>496</v>
      </c>
      <c r="Y43" s="98" t="s">
        <v>1116</v>
      </c>
      <c r="Z43" s="100" t="s">
        <v>100</v>
      </c>
      <c r="AA43" s="98" t="s">
        <v>1117</v>
      </c>
      <c r="AB43" s="126">
        <f>11/1.17</f>
        <v>9.4017094017094</v>
      </c>
      <c r="AC43" s="85" t="s">
        <v>100</v>
      </c>
      <c r="AD43" s="98">
        <v>1</v>
      </c>
    </row>
    <row r="44" s="74" customFormat="1" ht="24.95" customHeight="1" spans="1:30">
      <c r="A44" s="77">
        <f t="shared" si="0"/>
        <v>35</v>
      </c>
      <c r="B44" s="82"/>
      <c r="C44" s="82">
        <v>1</v>
      </c>
      <c r="D44" s="82"/>
      <c r="E44" s="82"/>
      <c r="F44" s="82"/>
      <c r="G44" s="82"/>
      <c r="H44" s="82"/>
      <c r="I44" s="82"/>
      <c r="J44" s="82"/>
      <c r="K44" s="82"/>
      <c r="L44" s="82"/>
      <c r="M44" s="98" t="s">
        <v>1118</v>
      </c>
      <c r="N44" s="98" t="s">
        <v>1119</v>
      </c>
      <c r="O44" s="85" t="s">
        <v>496</v>
      </c>
      <c r="P44" s="86" t="s">
        <v>255</v>
      </c>
      <c r="Q44" s="100" t="s">
        <v>344</v>
      </c>
      <c r="R44" s="98"/>
      <c r="S44" s="102" t="s">
        <v>345</v>
      </c>
      <c r="T44" s="94" t="s">
        <v>100</v>
      </c>
      <c r="U44" s="94" t="s">
        <v>100</v>
      </c>
      <c r="V44" s="104" t="s">
        <v>104</v>
      </c>
      <c r="W44" s="104" t="s">
        <v>103</v>
      </c>
      <c r="X44" s="98" t="s">
        <v>496</v>
      </c>
      <c r="Y44" s="98" t="s">
        <v>1116</v>
      </c>
      <c r="Z44" s="100" t="s">
        <v>100</v>
      </c>
      <c r="AA44" s="98" t="s">
        <v>1120</v>
      </c>
      <c r="AB44" s="126">
        <f>11/1.17</f>
        <v>9.4017094017094</v>
      </c>
      <c r="AC44" s="85" t="s">
        <v>100</v>
      </c>
      <c r="AD44" s="98">
        <v>1</v>
      </c>
    </row>
    <row r="45" s="74" customFormat="1" ht="24.95" customHeight="1" spans="1:30">
      <c r="A45" s="77">
        <f t="shared" si="0"/>
        <v>36</v>
      </c>
      <c r="B45" s="82"/>
      <c r="C45" s="82">
        <v>1</v>
      </c>
      <c r="D45" s="82"/>
      <c r="E45" s="82"/>
      <c r="F45" s="82"/>
      <c r="G45" s="82"/>
      <c r="H45" s="82"/>
      <c r="I45" s="82"/>
      <c r="J45" s="82"/>
      <c r="K45" s="82"/>
      <c r="L45" s="82"/>
      <c r="M45" s="98" t="s">
        <v>1121</v>
      </c>
      <c r="N45" s="98" t="s">
        <v>1122</v>
      </c>
      <c r="O45" s="85" t="s">
        <v>496</v>
      </c>
      <c r="P45" s="86" t="s">
        <v>255</v>
      </c>
      <c r="Q45" s="100" t="s">
        <v>344</v>
      </c>
      <c r="R45" s="98"/>
      <c r="S45" s="102" t="s">
        <v>345</v>
      </c>
      <c r="T45" s="94" t="s">
        <v>100</v>
      </c>
      <c r="U45" s="94" t="s">
        <v>100</v>
      </c>
      <c r="V45" s="104" t="s">
        <v>104</v>
      </c>
      <c r="W45" s="104" t="s">
        <v>103</v>
      </c>
      <c r="X45" s="98" t="s">
        <v>1123</v>
      </c>
      <c r="Y45" s="98" t="s">
        <v>583</v>
      </c>
      <c r="Z45" s="100" t="s">
        <v>100</v>
      </c>
      <c r="AA45" s="98" t="s">
        <v>1124</v>
      </c>
      <c r="AB45" s="126">
        <f>2.45*7.8933*1.3/1.17</f>
        <v>21.4873166666667</v>
      </c>
      <c r="AC45" s="85" t="s">
        <v>100</v>
      </c>
      <c r="AD45" s="98">
        <v>1</v>
      </c>
    </row>
    <row r="46" ht="24.95" customHeight="1" spans="1:30">
      <c r="A46" s="77">
        <f t="shared" si="0"/>
        <v>37</v>
      </c>
      <c r="B46" s="82"/>
      <c r="C46" s="82">
        <v>1</v>
      </c>
      <c r="D46" s="82"/>
      <c r="E46" s="82"/>
      <c r="F46" s="82"/>
      <c r="G46" s="82"/>
      <c r="H46" s="82"/>
      <c r="I46" s="82"/>
      <c r="J46" s="82"/>
      <c r="K46" s="82"/>
      <c r="L46" s="82"/>
      <c r="M46" s="99" t="s">
        <v>1125</v>
      </c>
      <c r="N46" s="99" t="s">
        <v>1126</v>
      </c>
      <c r="O46" s="85" t="s">
        <v>496</v>
      </c>
      <c r="P46" s="86" t="s">
        <v>255</v>
      </c>
      <c r="Q46" s="100" t="s">
        <v>344</v>
      </c>
      <c r="R46" s="100"/>
      <c r="S46" s="102" t="s">
        <v>345</v>
      </c>
      <c r="T46" s="94" t="s">
        <v>100</v>
      </c>
      <c r="U46" s="94" t="s">
        <v>100</v>
      </c>
      <c r="V46" s="104" t="s">
        <v>104</v>
      </c>
      <c r="W46" s="104" t="s">
        <v>103</v>
      </c>
      <c r="X46" s="98" t="s">
        <v>1127</v>
      </c>
      <c r="Y46" s="98" t="s">
        <v>583</v>
      </c>
      <c r="Z46" s="100" t="s">
        <v>100</v>
      </c>
      <c r="AA46" s="98"/>
      <c r="AB46" s="126"/>
      <c r="AC46" s="85" t="s">
        <v>100</v>
      </c>
      <c r="AD46" s="98">
        <v>1</v>
      </c>
    </row>
    <row r="47" ht="24.95" customHeight="1"/>
    <row r="48" ht="24.95" customHeight="1"/>
    <row r="49" ht="24.95" customHeight="1"/>
  </sheetData>
  <mergeCells count="31">
    <mergeCell ref="A1:AD1"/>
    <mergeCell ref="A2:E2"/>
    <mergeCell ref="F2:K2"/>
    <mergeCell ref="L2:N2"/>
    <mergeCell ref="A3:N3"/>
    <mergeCell ref="A4:K4"/>
    <mergeCell ref="L4:N4"/>
    <mergeCell ref="A5:N5"/>
    <mergeCell ref="B8:K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O2:AB7"/>
    <mergeCell ref="A6:N7"/>
  </mergeCells>
  <conditionalFormatting sqref="AD2">
    <cfRule type="duplicateValues" dxfId="5" priority="155"/>
  </conditionalFormatting>
  <conditionalFormatting sqref="O16">
    <cfRule type="duplicateValues" dxfId="1" priority="128"/>
    <cfRule type="duplicateValues" dxfId="1" priority="129"/>
    <cfRule type="duplicateValues" dxfId="1" priority="130"/>
    <cfRule type="duplicateValues" dxfId="1" priority="131"/>
  </conditionalFormatting>
  <conditionalFormatting sqref="T16:U16">
    <cfRule type="duplicateValues" dxfId="1" priority="125"/>
    <cfRule type="duplicateValues" dxfId="1" priority="126"/>
    <cfRule type="duplicateValues" dxfId="1" priority="127"/>
  </conditionalFormatting>
  <conditionalFormatting sqref="O18">
    <cfRule type="duplicateValues" dxfId="1" priority="85"/>
    <cfRule type="duplicateValues" dxfId="1" priority="86"/>
    <cfRule type="duplicateValues" dxfId="1" priority="87"/>
    <cfRule type="duplicateValues" dxfId="1" priority="88"/>
  </conditionalFormatting>
  <conditionalFormatting sqref="T18:U18">
    <cfRule type="duplicateValues" dxfId="1" priority="82"/>
    <cfRule type="duplicateValues" dxfId="1" priority="83"/>
    <cfRule type="duplicateValues" dxfId="1" priority="84"/>
  </conditionalFormatting>
  <conditionalFormatting sqref="O19">
    <cfRule type="duplicateValues" dxfId="1" priority="15"/>
    <cfRule type="duplicateValues" dxfId="1" priority="16"/>
    <cfRule type="duplicateValues" dxfId="1" priority="17"/>
    <cfRule type="duplicateValues" dxfId="1" priority="18"/>
  </conditionalFormatting>
  <conditionalFormatting sqref="T19:U19">
    <cfRule type="duplicateValues" dxfId="1" priority="12"/>
    <cfRule type="duplicateValues" dxfId="1" priority="13"/>
    <cfRule type="duplicateValues" dxfId="1" priority="14"/>
  </conditionalFormatting>
  <conditionalFormatting sqref="O20">
    <cfRule type="duplicateValues" dxfId="1" priority="78"/>
    <cfRule type="duplicateValues" dxfId="1" priority="79"/>
    <cfRule type="duplicateValues" dxfId="1" priority="80"/>
    <cfRule type="duplicateValues" dxfId="1" priority="81"/>
  </conditionalFormatting>
  <conditionalFormatting sqref="T20:U20">
    <cfRule type="duplicateValues" dxfId="1" priority="75"/>
    <cfRule type="duplicateValues" dxfId="1" priority="76"/>
    <cfRule type="duplicateValues" dxfId="1" priority="77"/>
  </conditionalFormatting>
  <conditionalFormatting sqref="O22">
    <cfRule type="duplicateValues" dxfId="1" priority="92"/>
    <cfRule type="duplicateValues" dxfId="1" priority="93"/>
    <cfRule type="duplicateValues" dxfId="1" priority="94"/>
    <cfRule type="duplicateValues" dxfId="1" priority="95"/>
  </conditionalFormatting>
  <conditionalFormatting sqref="T22:U22">
    <cfRule type="duplicateValues" dxfId="1" priority="89"/>
    <cfRule type="duplicateValues" dxfId="1" priority="90"/>
    <cfRule type="duplicateValues" dxfId="1" priority="91"/>
  </conditionalFormatting>
  <conditionalFormatting sqref="O23">
    <cfRule type="duplicateValues" dxfId="1" priority="71"/>
    <cfRule type="duplicateValues" dxfId="1" priority="72"/>
    <cfRule type="duplicateValues" dxfId="1" priority="73"/>
    <cfRule type="duplicateValues" dxfId="1" priority="74"/>
  </conditionalFormatting>
  <conditionalFormatting sqref="T23:U23">
    <cfRule type="duplicateValues" dxfId="1" priority="68"/>
    <cfRule type="duplicateValues" dxfId="1" priority="69"/>
    <cfRule type="duplicateValues" dxfId="1" priority="70"/>
  </conditionalFormatting>
  <conditionalFormatting sqref="O27">
    <cfRule type="duplicateValues" dxfId="1" priority="6"/>
    <cfRule type="duplicateValues" dxfId="1" priority="7"/>
    <cfRule type="duplicateValues" dxfId="1" priority="8"/>
    <cfRule type="duplicateValues" dxfId="1" priority="9"/>
  </conditionalFormatting>
  <conditionalFormatting sqref="O28">
    <cfRule type="duplicateValues" dxfId="1" priority="116"/>
    <cfRule type="duplicateValues" dxfId="1" priority="117"/>
    <cfRule type="duplicateValues" dxfId="1" priority="118"/>
    <cfRule type="duplicateValues" dxfId="1" priority="119"/>
  </conditionalFormatting>
  <conditionalFormatting sqref="T28:U28">
    <cfRule type="duplicateValues" dxfId="1" priority="113"/>
    <cfRule type="duplicateValues" dxfId="1" priority="114"/>
    <cfRule type="duplicateValues" dxfId="1" priority="115"/>
  </conditionalFormatting>
  <conditionalFormatting sqref="O29">
    <cfRule type="duplicateValues" dxfId="1" priority="109"/>
    <cfRule type="duplicateValues" dxfId="1" priority="110"/>
    <cfRule type="duplicateValues" dxfId="1" priority="111"/>
    <cfRule type="duplicateValues" dxfId="1" priority="112"/>
  </conditionalFormatting>
  <conditionalFormatting sqref="T29:U29">
    <cfRule type="duplicateValues" dxfId="1" priority="106"/>
    <cfRule type="duplicateValues" dxfId="1" priority="107"/>
    <cfRule type="duplicateValues" dxfId="1" priority="108"/>
  </conditionalFormatting>
  <conditionalFormatting sqref="M31">
    <cfRule type="duplicateValues" dxfId="1" priority="10" stopIfTrue="1"/>
    <cfRule type="duplicateValues" dxfId="5" priority="11"/>
  </conditionalFormatting>
  <conditionalFormatting sqref="T31:U31">
    <cfRule type="duplicateValues" dxfId="1" priority="103"/>
    <cfRule type="duplicateValues" dxfId="1" priority="104"/>
    <cfRule type="duplicateValues" dxfId="1" priority="105"/>
  </conditionalFormatting>
  <conditionalFormatting sqref="O32">
    <cfRule type="duplicateValues" dxfId="1" priority="99"/>
    <cfRule type="duplicateValues" dxfId="1" priority="100"/>
    <cfRule type="duplicateValues" dxfId="1" priority="101"/>
    <cfRule type="duplicateValues" dxfId="1" priority="102"/>
  </conditionalFormatting>
  <conditionalFormatting sqref="T32:U32">
    <cfRule type="duplicateValues" dxfId="1" priority="96"/>
    <cfRule type="duplicateValues" dxfId="1" priority="97"/>
    <cfRule type="duplicateValues" dxfId="1" priority="98"/>
  </conditionalFormatting>
  <conditionalFormatting sqref="O33">
    <cfRule type="duplicateValues" dxfId="1" priority="64"/>
    <cfRule type="duplicateValues" dxfId="1" priority="65"/>
    <cfRule type="duplicateValues" dxfId="1" priority="66"/>
    <cfRule type="duplicateValues" dxfId="1" priority="67"/>
  </conditionalFormatting>
  <conditionalFormatting sqref="T33:U33">
    <cfRule type="duplicateValues" dxfId="1" priority="61"/>
    <cfRule type="duplicateValues" dxfId="1" priority="62"/>
    <cfRule type="duplicateValues" dxfId="1" priority="63"/>
  </conditionalFormatting>
  <conditionalFormatting sqref="O34">
    <cfRule type="duplicateValues" dxfId="1" priority="57"/>
    <cfRule type="duplicateValues" dxfId="1" priority="58"/>
    <cfRule type="duplicateValues" dxfId="1" priority="59"/>
    <cfRule type="duplicateValues" dxfId="1" priority="60"/>
  </conditionalFormatting>
  <conditionalFormatting sqref="T34:U34">
    <cfRule type="duplicateValues" dxfId="1" priority="54"/>
    <cfRule type="duplicateValues" dxfId="1" priority="55"/>
    <cfRule type="duplicateValues" dxfId="1" priority="56"/>
  </conditionalFormatting>
  <conditionalFormatting sqref="O35">
    <cfRule type="duplicateValues" dxfId="1" priority="29"/>
    <cfRule type="duplicateValues" dxfId="1" priority="30"/>
    <cfRule type="duplicateValues" dxfId="1" priority="31"/>
    <cfRule type="duplicateValues" dxfId="1" priority="32"/>
  </conditionalFormatting>
  <conditionalFormatting sqref="T35:U35">
    <cfRule type="duplicateValues" dxfId="1" priority="26"/>
    <cfRule type="duplicateValues" dxfId="1" priority="27"/>
    <cfRule type="duplicateValues" dxfId="1" priority="28"/>
  </conditionalFormatting>
  <conditionalFormatting sqref="U40">
    <cfRule type="duplicateValues" dxfId="5" priority="5"/>
  </conditionalFormatting>
  <conditionalFormatting sqref="T41">
    <cfRule type="duplicateValues" dxfId="1" priority="2"/>
    <cfRule type="duplicateValues" dxfId="1" priority="3"/>
    <cfRule type="duplicateValues" dxfId="1" priority="4"/>
  </conditionalFormatting>
  <conditionalFormatting sqref="U41">
    <cfRule type="duplicateValues" dxfId="5" priority="1"/>
  </conditionalFormatting>
  <conditionalFormatting sqref="M42">
    <cfRule type="duplicateValues" dxfId="1" priority="121"/>
    <cfRule type="duplicateValues" dxfId="1" priority="122"/>
    <cfRule type="duplicateValues" dxfId="1" priority="123"/>
  </conditionalFormatting>
  <conditionalFormatting sqref="T42">
    <cfRule type="duplicateValues" dxfId="5" priority="124"/>
  </conditionalFormatting>
  <conditionalFormatting sqref="U42">
    <cfRule type="duplicateValues" dxfId="5" priority="120"/>
  </conditionalFormatting>
  <conditionalFormatting sqref="O43">
    <cfRule type="duplicateValues" dxfId="1" priority="44"/>
    <cfRule type="duplicateValues" dxfId="1" priority="45"/>
    <cfRule type="duplicateValues" dxfId="1" priority="46"/>
    <cfRule type="duplicateValues" dxfId="1" priority="47"/>
  </conditionalFormatting>
  <conditionalFormatting sqref="O44">
    <cfRule type="duplicateValues" dxfId="1" priority="40"/>
    <cfRule type="duplicateValues" dxfId="1" priority="41"/>
    <cfRule type="duplicateValues" dxfId="1" priority="42"/>
    <cfRule type="duplicateValues" dxfId="1" priority="43"/>
  </conditionalFormatting>
  <conditionalFormatting sqref="M10:M11">
    <cfRule type="duplicateValues" dxfId="1" priority="135"/>
    <cfRule type="duplicateValues" dxfId="1" priority="136"/>
    <cfRule type="duplicateValues" dxfId="1" priority="137"/>
  </conditionalFormatting>
  <conditionalFormatting sqref="M12:M13">
    <cfRule type="duplicateValues" dxfId="1" priority="13434"/>
    <cfRule type="duplicateValues" dxfId="1" priority="13435"/>
    <cfRule type="duplicateValues" dxfId="1" priority="13436"/>
  </conditionalFormatting>
  <conditionalFormatting sqref="M32:M35">
    <cfRule type="duplicateValues" dxfId="1" priority="51"/>
    <cfRule type="duplicateValues" dxfId="1" priority="52"/>
    <cfRule type="duplicateValues" dxfId="1" priority="53"/>
  </conditionalFormatting>
  <conditionalFormatting sqref="M43:M46">
    <cfRule type="duplicateValues" dxfId="1" priority="48"/>
    <cfRule type="duplicateValues" dxfId="1" priority="49"/>
    <cfRule type="duplicateValues" dxfId="1" priority="50"/>
  </conditionalFormatting>
  <conditionalFormatting sqref="O10:O14">
    <cfRule type="duplicateValues" dxfId="1" priority="13437"/>
    <cfRule type="duplicateValues" dxfId="1" priority="13438"/>
    <cfRule type="duplicateValues" dxfId="1" priority="13439"/>
    <cfRule type="duplicateValues" dxfId="1" priority="13440"/>
  </conditionalFormatting>
  <conditionalFormatting sqref="O24:O26">
    <cfRule type="duplicateValues" dxfId="1" priority="22"/>
    <cfRule type="duplicateValues" dxfId="1" priority="23"/>
    <cfRule type="duplicateValues" dxfId="1" priority="24"/>
    <cfRule type="duplicateValues" dxfId="1" priority="25"/>
  </conditionalFormatting>
  <conditionalFormatting sqref="O45:O46">
    <cfRule type="duplicateValues" dxfId="1" priority="36"/>
    <cfRule type="duplicateValues" dxfId="1" priority="37"/>
    <cfRule type="duplicateValues" dxfId="1" priority="38"/>
    <cfRule type="duplicateValues" dxfId="1" priority="39"/>
  </conditionalFormatting>
  <conditionalFormatting sqref="T10:T11">
    <cfRule type="duplicateValues" dxfId="1" priority="132"/>
    <cfRule type="duplicateValues" dxfId="1" priority="133"/>
    <cfRule type="duplicateValues" dxfId="1" priority="134"/>
  </conditionalFormatting>
  <conditionalFormatting sqref="M30 M10:M13">
    <cfRule type="duplicateValues" dxfId="1" priority="141"/>
    <cfRule type="duplicateValues" dxfId="1" priority="142"/>
    <cfRule type="duplicateValues" dxfId="1" priority="143"/>
  </conditionalFormatting>
  <conditionalFormatting sqref="T36:U39 T30:U30 T17:U17 T12 T13:U15 T21:U21 T40">
    <cfRule type="duplicateValues" dxfId="1" priority="144"/>
    <cfRule type="duplicateValues" dxfId="1" priority="145"/>
    <cfRule type="duplicateValues" dxfId="1" priority="146"/>
  </conditionalFormatting>
  <conditionalFormatting sqref="O36:O39 O30 O15 O17 O21">
    <cfRule type="duplicateValues" dxfId="1" priority="147"/>
    <cfRule type="duplicateValues" dxfId="1" priority="148"/>
    <cfRule type="duplicateValues" dxfId="1" priority="149"/>
    <cfRule type="duplicateValues" dxfId="1" priority="150"/>
  </conditionalFormatting>
  <conditionalFormatting sqref="T24:U27">
    <cfRule type="duplicateValues" dxfId="1" priority="19"/>
    <cfRule type="duplicateValues" dxfId="1" priority="20"/>
    <cfRule type="duplicateValues" dxfId="1" priority="21"/>
  </conditionalFormatting>
  <conditionalFormatting sqref="T43:U46">
    <cfRule type="duplicateValues" dxfId="1" priority="33"/>
    <cfRule type="duplicateValues" dxfId="1" priority="34"/>
    <cfRule type="duplicateValues" dxfId="1" priority="35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6"/>
  <sheetViews>
    <sheetView workbookViewId="0">
      <selection activeCell="AA18" sqref="AA18"/>
    </sheetView>
  </sheetViews>
  <sheetFormatPr defaultColWidth="9" defaultRowHeight="14"/>
  <cols>
    <col min="1" max="1" width="4.5" style="3" customWidth="1"/>
    <col min="2" max="11" width="2.5" style="3" customWidth="1"/>
    <col min="12" max="12" width="6.5" style="3" customWidth="1"/>
    <col min="13" max="13" width="17" style="3" customWidth="1"/>
    <col min="14" max="14" width="15.1272727272727" style="3" customWidth="1"/>
    <col min="15" max="15" width="7.5" style="4" customWidth="1"/>
    <col min="16" max="16" width="4.12727272727273" style="3" customWidth="1"/>
    <col min="17" max="17" width="3.25454545454545" style="3" customWidth="1"/>
    <col min="18" max="18" width="7.37272727272727" style="3" customWidth="1"/>
    <col min="19" max="19" width="4.87272727272727" style="3" customWidth="1"/>
    <col min="20" max="20" width="14.7545454545455" style="3" customWidth="1"/>
    <col min="21" max="21" width="4.87272727272727" style="3" customWidth="1"/>
    <col min="22" max="22" width="7.37272727272727" style="3" customWidth="1"/>
    <col min="23" max="23" width="5.62727272727273" style="3" customWidth="1"/>
    <col min="24" max="24" width="9.25454545454545" style="3" customWidth="1"/>
    <col min="25" max="25" width="19.7545454545455" style="3" customWidth="1"/>
    <col min="26" max="26" width="8.75454545454545" style="3" customWidth="1"/>
    <col min="27" max="27" width="10.3727272727273" style="3" customWidth="1"/>
    <col min="28" max="28" width="8.25454545454545" style="3" customWidth="1"/>
    <col min="29" max="29" width="5.12727272727273" style="3" customWidth="1"/>
    <col min="30" max="30" width="8.5" style="3" customWidth="1"/>
    <col min="31" max="31" width="15.2545454545455" style="3" customWidth="1"/>
    <col min="32" max="32" width="13.7545454545455" style="3" customWidth="1"/>
    <col min="33" max="33" width="28.6272727272727" style="3" customWidth="1"/>
    <col min="34" max="34" width="9" style="3"/>
    <col min="35" max="35" width="28.5" style="3" customWidth="1"/>
    <col min="36" max="36" width="9" style="3"/>
    <col min="37" max="37" width="11.1272727272727" style="3" customWidth="1"/>
    <col min="38" max="16384" width="9" style="3"/>
  </cols>
  <sheetData>
    <row r="1" spans="1:3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ht="28.5" customHeight="1" spans="1:31">
      <c r="A2" s="6" t="s">
        <v>36</v>
      </c>
      <c r="B2" s="7"/>
      <c r="C2" s="7"/>
      <c r="D2" s="7"/>
      <c r="E2" s="8"/>
      <c r="F2" s="9" t="s">
        <v>333</v>
      </c>
      <c r="G2" s="10"/>
      <c r="H2" s="10"/>
      <c r="I2" s="10"/>
      <c r="J2" s="10"/>
      <c r="K2" s="26"/>
      <c r="L2" s="13" t="s">
        <v>334</v>
      </c>
      <c r="M2" s="13"/>
      <c r="N2" s="12"/>
      <c r="O2" s="27" t="s">
        <v>1128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53" t="s">
        <v>30</v>
      </c>
      <c r="AE2" s="22" t="s">
        <v>992</v>
      </c>
    </row>
    <row r="3" ht="28" spans="1:31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53" t="s">
        <v>40</v>
      </c>
      <c r="AE3" s="54" t="s">
        <v>993</v>
      </c>
    </row>
    <row r="4" ht="28" spans="1:31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43</v>
      </c>
      <c r="M4" s="13"/>
      <c r="N4" s="12"/>
      <c r="O4" s="27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53" t="s">
        <v>44</v>
      </c>
      <c r="AE4" s="53" t="s">
        <v>100</v>
      </c>
    </row>
    <row r="5" ht="28" spans="1:31">
      <c r="A5" s="13" t="s">
        <v>45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27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53" t="s">
        <v>21</v>
      </c>
      <c r="AE5" s="53" t="s">
        <v>838</v>
      </c>
    </row>
    <row r="6" ht="14.25" customHeight="1" spans="1:31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9"/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53" t="s">
        <v>47</v>
      </c>
      <c r="AE6" s="53">
        <v>0.0393</v>
      </c>
    </row>
    <row r="7" ht="14.25" customHeight="1" spans="1:3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0"/>
      <c r="O7" s="31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53" t="s">
        <v>48</v>
      </c>
      <c r="AE7" s="53"/>
    </row>
    <row r="8" ht="18" customHeight="1" spans="1:31">
      <c r="A8" s="18" t="s">
        <v>49</v>
      </c>
      <c r="B8" s="19" t="s">
        <v>50</v>
      </c>
      <c r="C8" s="20"/>
      <c r="D8" s="20"/>
      <c r="E8" s="20"/>
      <c r="F8" s="20"/>
      <c r="G8" s="20"/>
      <c r="H8" s="20"/>
      <c r="I8" s="20"/>
      <c r="J8" s="20"/>
      <c r="K8" s="33"/>
      <c r="L8" s="34" t="s">
        <v>51</v>
      </c>
      <c r="M8" s="35" t="s">
        <v>30</v>
      </c>
      <c r="N8" s="34" t="s">
        <v>40</v>
      </c>
      <c r="O8" s="34" t="s">
        <v>53</v>
      </c>
      <c r="P8" s="34" t="s">
        <v>54</v>
      </c>
      <c r="Q8" s="34" t="s">
        <v>55</v>
      </c>
      <c r="R8" s="34" t="s">
        <v>15</v>
      </c>
      <c r="S8" s="35" t="s">
        <v>57</v>
      </c>
      <c r="T8" s="35" t="s">
        <v>58</v>
      </c>
      <c r="U8" s="35" t="s">
        <v>59</v>
      </c>
      <c r="V8" s="35" t="s">
        <v>60</v>
      </c>
      <c r="W8" s="47" t="s">
        <v>341</v>
      </c>
      <c r="X8" s="47" t="s">
        <v>342</v>
      </c>
      <c r="Y8" s="55" t="s">
        <v>63</v>
      </c>
      <c r="Z8" s="55" t="s">
        <v>65</v>
      </c>
      <c r="AA8" s="34" t="s">
        <v>66</v>
      </c>
      <c r="AB8" s="34" t="s">
        <v>68</v>
      </c>
      <c r="AC8" s="34" t="s">
        <v>72</v>
      </c>
      <c r="AD8" s="34" t="s">
        <v>22</v>
      </c>
      <c r="AE8" s="34" t="s">
        <v>343</v>
      </c>
    </row>
    <row r="9" s="1" customFormat="1" ht="18" customHeight="1" spans="1:31">
      <c r="A9" s="21"/>
      <c r="B9" s="22">
        <v>0</v>
      </c>
      <c r="C9" s="22">
        <v>1</v>
      </c>
      <c r="D9" s="22">
        <v>2</v>
      </c>
      <c r="E9" s="22">
        <v>3</v>
      </c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36">
        <v>9</v>
      </c>
      <c r="L9" s="37"/>
      <c r="M9" s="38"/>
      <c r="N9" s="37"/>
      <c r="O9" s="39"/>
      <c r="P9" s="39"/>
      <c r="Q9" s="39"/>
      <c r="R9" s="39"/>
      <c r="S9" s="38"/>
      <c r="T9" s="38"/>
      <c r="U9" s="38"/>
      <c r="V9" s="38"/>
      <c r="W9" s="48"/>
      <c r="X9" s="48"/>
      <c r="Y9" s="56"/>
      <c r="Z9" s="56"/>
      <c r="AA9" s="39"/>
      <c r="AB9" s="39"/>
      <c r="AC9" s="39"/>
      <c r="AD9" s="39"/>
      <c r="AE9" s="39"/>
    </row>
    <row r="10" s="2" customFormat="1" ht="24" customHeight="1" spans="1:31">
      <c r="A10" s="21">
        <f>ROW()-9</f>
        <v>1</v>
      </c>
      <c r="B10" s="23"/>
      <c r="C10" s="23">
        <v>1</v>
      </c>
      <c r="D10" s="23"/>
      <c r="E10" s="23"/>
      <c r="F10" s="23"/>
      <c r="G10" s="23"/>
      <c r="H10" s="23"/>
      <c r="I10" s="23"/>
      <c r="J10" s="23"/>
      <c r="K10" s="40"/>
      <c r="L10" s="40" t="s">
        <v>601</v>
      </c>
      <c r="M10" s="24" t="s">
        <v>1129</v>
      </c>
      <c r="N10" s="41" t="s">
        <v>1130</v>
      </c>
      <c r="O10" s="39" t="s">
        <v>518</v>
      </c>
      <c r="P10" s="39" t="s">
        <v>255</v>
      </c>
      <c r="Q10" s="24" t="s">
        <v>964</v>
      </c>
      <c r="R10" s="39"/>
      <c r="S10" s="24" t="s">
        <v>101</v>
      </c>
      <c r="T10" s="24" t="s">
        <v>1129</v>
      </c>
      <c r="U10" s="24" t="s">
        <v>101</v>
      </c>
      <c r="V10" s="24" t="s">
        <v>104</v>
      </c>
      <c r="W10" s="49" t="s">
        <v>103</v>
      </c>
      <c r="X10" s="49" t="s">
        <v>346</v>
      </c>
      <c r="Y10" s="57" t="s">
        <v>106</v>
      </c>
      <c r="Z10" s="58"/>
      <c r="AA10" s="59" t="s">
        <v>1131</v>
      </c>
      <c r="AB10" s="60">
        <v>0.03933</v>
      </c>
      <c r="AC10" s="43" t="s">
        <v>100</v>
      </c>
      <c r="AD10" s="61"/>
      <c r="AE10" s="24">
        <v>1</v>
      </c>
    </row>
    <row r="11" s="2" customFormat="1" ht="24" customHeight="1" spans="1:31">
      <c r="A11" s="21">
        <f t="shared" ref="A11:A16" si="0">ROW()-9</f>
        <v>2</v>
      </c>
      <c r="B11" s="24"/>
      <c r="C11" s="24"/>
      <c r="D11" s="24">
        <v>2</v>
      </c>
      <c r="E11" s="24"/>
      <c r="F11" s="24"/>
      <c r="G11" s="24"/>
      <c r="H11" s="24"/>
      <c r="I11" s="24"/>
      <c r="J11" s="24"/>
      <c r="K11" s="24"/>
      <c r="L11" s="40" t="s">
        <v>601</v>
      </c>
      <c r="M11" s="24" t="s">
        <v>1132</v>
      </c>
      <c r="N11" s="42" t="s">
        <v>1133</v>
      </c>
      <c r="O11" s="43" t="s">
        <v>496</v>
      </c>
      <c r="P11" s="43" t="s">
        <v>255</v>
      </c>
      <c r="Q11" s="24" t="s">
        <v>964</v>
      </c>
      <c r="R11" s="43"/>
      <c r="S11" s="24" t="s">
        <v>101</v>
      </c>
      <c r="T11" s="50" t="s">
        <v>1132</v>
      </c>
      <c r="U11" s="24" t="s">
        <v>101</v>
      </c>
      <c r="V11" s="24" t="s">
        <v>104</v>
      </c>
      <c r="W11" s="49" t="s">
        <v>103</v>
      </c>
      <c r="X11" s="24" t="s">
        <v>1134</v>
      </c>
      <c r="Y11" s="43" t="s">
        <v>569</v>
      </c>
      <c r="Z11" s="43"/>
      <c r="AA11" s="43" t="s">
        <v>1131</v>
      </c>
      <c r="AB11" s="62">
        <v>0.013</v>
      </c>
      <c r="AC11" s="43" t="s">
        <v>71</v>
      </c>
      <c r="AD11" s="43"/>
      <c r="AE11" s="24">
        <v>1</v>
      </c>
    </row>
    <row r="12" s="2" customFormat="1" ht="24" customHeight="1" spans="1:31">
      <c r="A12" s="21">
        <f t="shared" si="0"/>
        <v>3</v>
      </c>
      <c r="B12" s="24"/>
      <c r="C12" s="24"/>
      <c r="D12" s="24">
        <v>2</v>
      </c>
      <c r="E12" s="24"/>
      <c r="F12" s="24"/>
      <c r="G12" s="24"/>
      <c r="H12" s="24"/>
      <c r="I12" s="24"/>
      <c r="J12" s="24"/>
      <c r="K12" s="24"/>
      <c r="L12" s="40" t="s">
        <v>601</v>
      </c>
      <c r="M12" s="24" t="s">
        <v>1135</v>
      </c>
      <c r="N12" s="42" t="s">
        <v>1136</v>
      </c>
      <c r="O12" s="43" t="s">
        <v>496</v>
      </c>
      <c r="P12" s="43" t="s">
        <v>255</v>
      </c>
      <c r="Q12" s="24" t="s">
        <v>964</v>
      </c>
      <c r="R12" s="43"/>
      <c r="S12" s="24" t="s">
        <v>101</v>
      </c>
      <c r="T12" s="50" t="s">
        <v>1135</v>
      </c>
      <c r="U12" s="24" t="s">
        <v>101</v>
      </c>
      <c r="V12" s="24" t="s">
        <v>104</v>
      </c>
      <c r="W12" s="49" t="s">
        <v>103</v>
      </c>
      <c r="X12" s="24" t="s">
        <v>1134</v>
      </c>
      <c r="Y12" s="43" t="s">
        <v>569</v>
      </c>
      <c r="Z12" s="24"/>
      <c r="AA12" s="24" t="s">
        <v>1137</v>
      </c>
      <c r="AB12" s="63">
        <v>0.002</v>
      </c>
      <c r="AC12" s="43" t="s">
        <v>71</v>
      </c>
      <c r="AD12" s="43"/>
      <c r="AE12" s="24">
        <v>1</v>
      </c>
    </row>
    <row r="13" s="2" customFormat="1" ht="24" customHeight="1" spans="1:31">
      <c r="A13" s="21">
        <f t="shared" si="0"/>
        <v>4</v>
      </c>
      <c r="B13" s="24"/>
      <c r="C13" s="24"/>
      <c r="D13" s="24">
        <v>2</v>
      </c>
      <c r="E13" s="24"/>
      <c r="F13" s="24"/>
      <c r="G13" s="24"/>
      <c r="H13" s="24"/>
      <c r="I13" s="24"/>
      <c r="J13" s="24"/>
      <c r="K13" s="24"/>
      <c r="L13" s="40" t="s">
        <v>601</v>
      </c>
      <c r="M13" s="24" t="s">
        <v>1138</v>
      </c>
      <c r="N13" s="42" t="s">
        <v>1139</v>
      </c>
      <c r="O13" s="43" t="s">
        <v>496</v>
      </c>
      <c r="P13" s="43" t="s">
        <v>255</v>
      </c>
      <c r="Q13" s="24" t="s">
        <v>964</v>
      </c>
      <c r="R13" s="43"/>
      <c r="S13" s="24" t="s">
        <v>101</v>
      </c>
      <c r="T13" s="50" t="s">
        <v>1140</v>
      </c>
      <c r="U13" s="24" t="s">
        <v>101</v>
      </c>
      <c r="V13" s="24" t="s">
        <v>104</v>
      </c>
      <c r="W13" s="49" t="s">
        <v>103</v>
      </c>
      <c r="X13" s="24" t="s">
        <v>1134</v>
      </c>
      <c r="Y13" s="43" t="s">
        <v>569</v>
      </c>
      <c r="Z13" s="24"/>
      <c r="AA13" s="24" t="s">
        <v>1137</v>
      </c>
      <c r="AB13" s="63">
        <v>0.002</v>
      </c>
      <c r="AC13" s="43" t="s">
        <v>71</v>
      </c>
      <c r="AD13" s="43"/>
      <c r="AE13" s="24">
        <v>1</v>
      </c>
    </row>
    <row r="14" ht="26.25" customHeight="1" spans="1:31">
      <c r="A14" s="21">
        <f t="shared" si="0"/>
        <v>5</v>
      </c>
      <c r="B14" s="24"/>
      <c r="C14" s="24"/>
      <c r="D14" s="24">
        <v>2</v>
      </c>
      <c r="E14" s="24"/>
      <c r="F14" s="24"/>
      <c r="G14" s="24"/>
      <c r="H14" s="24"/>
      <c r="I14" s="24"/>
      <c r="J14" s="24"/>
      <c r="K14" s="24"/>
      <c r="L14" s="40" t="s">
        <v>601</v>
      </c>
      <c r="M14" s="24" t="s">
        <v>1141</v>
      </c>
      <c r="N14" s="42" t="s">
        <v>1142</v>
      </c>
      <c r="O14" s="39" t="s">
        <v>496</v>
      </c>
      <c r="P14" s="43" t="s">
        <v>255</v>
      </c>
      <c r="Q14" s="24" t="s">
        <v>964</v>
      </c>
      <c r="R14" s="51"/>
      <c r="S14" s="24" t="s">
        <v>101</v>
      </c>
      <c r="T14" s="50" t="s">
        <v>1143</v>
      </c>
      <c r="U14" s="24" t="s">
        <v>101</v>
      </c>
      <c r="V14" s="24" t="s">
        <v>104</v>
      </c>
      <c r="W14" s="49" t="s">
        <v>103</v>
      </c>
      <c r="X14" s="24" t="s">
        <v>1134</v>
      </c>
      <c r="Y14" s="43" t="s">
        <v>1116</v>
      </c>
      <c r="Z14" s="64"/>
      <c r="AA14" s="43" t="s">
        <v>1144</v>
      </c>
      <c r="AB14" s="62">
        <v>0.002</v>
      </c>
      <c r="AC14" s="43" t="s">
        <v>71</v>
      </c>
      <c r="AD14" s="51"/>
      <c r="AE14" s="24">
        <v>1</v>
      </c>
    </row>
    <row r="15" ht="28" spans="1:31">
      <c r="A15" s="21">
        <f t="shared" si="0"/>
        <v>6</v>
      </c>
      <c r="B15" s="23"/>
      <c r="C15" s="23"/>
      <c r="D15" s="23">
        <v>2</v>
      </c>
      <c r="E15" s="23"/>
      <c r="F15" s="23"/>
      <c r="G15" s="23"/>
      <c r="H15" s="23"/>
      <c r="I15" s="23"/>
      <c r="J15" s="23"/>
      <c r="K15" s="40"/>
      <c r="L15" s="40" t="s">
        <v>601</v>
      </c>
      <c r="M15" s="44" t="s">
        <v>1145</v>
      </c>
      <c r="N15" s="45" t="s">
        <v>1146</v>
      </c>
      <c r="O15" s="39" t="s">
        <v>518</v>
      </c>
      <c r="P15" s="43" t="s">
        <v>101</v>
      </c>
      <c r="Q15" s="24" t="s">
        <v>964</v>
      </c>
      <c r="R15" s="39"/>
      <c r="S15" s="38" t="s">
        <v>101</v>
      </c>
      <c r="T15" s="44" t="s">
        <v>1145</v>
      </c>
      <c r="U15" s="24" t="s">
        <v>101</v>
      </c>
      <c r="V15" s="24" t="s">
        <v>104</v>
      </c>
      <c r="W15" s="49" t="s">
        <v>103</v>
      </c>
      <c r="X15" s="49" t="s">
        <v>346</v>
      </c>
      <c r="Y15" s="57" t="s">
        <v>106</v>
      </c>
      <c r="Z15" s="65"/>
      <c r="AA15" s="66" t="s">
        <v>1147</v>
      </c>
      <c r="AB15" s="67">
        <v>0.02</v>
      </c>
      <c r="AC15" s="68" t="s">
        <v>100</v>
      </c>
      <c r="AD15" s="51" t="s">
        <v>1148</v>
      </c>
      <c r="AE15" s="24">
        <v>1</v>
      </c>
    </row>
    <row r="16" ht="26" spans="1:31">
      <c r="A16" s="21">
        <f t="shared" si="0"/>
        <v>7</v>
      </c>
      <c r="B16" s="23"/>
      <c r="C16" s="23"/>
      <c r="D16" s="23">
        <v>2</v>
      </c>
      <c r="E16" s="23"/>
      <c r="F16" s="23"/>
      <c r="G16" s="23"/>
      <c r="H16" s="23"/>
      <c r="I16" s="23"/>
      <c r="J16" s="23"/>
      <c r="K16" s="40"/>
      <c r="L16" s="40" t="s">
        <v>601</v>
      </c>
      <c r="M16" s="46" t="s">
        <v>1149</v>
      </c>
      <c r="N16" s="45" t="s">
        <v>1029</v>
      </c>
      <c r="O16" s="39" t="s">
        <v>171</v>
      </c>
      <c r="P16" s="43" t="s">
        <v>113</v>
      </c>
      <c r="Q16" s="24" t="s">
        <v>964</v>
      </c>
      <c r="R16" s="39"/>
      <c r="S16" s="38" t="s">
        <v>101</v>
      </c>
      <c r="T16" s="44" t="s">
        <v>1028</v>
      </c>
      <c r="U16" s="52"/>
      <c r="V16" s="24" t="s">
        <v>104</v>
      </c>
      <c r="W16" s="49" t="s">
        <v>103</v>
      </c>
      <c r="X16" s="49" t="s">
        <v>171</v>
      </c>
      <c r="Y16" s="57" t="s">
        <v>100</v>
      </c>
      <c r="Z16" s="65"/>
      <c r="AA16" s="66" t="s">
        <v>1150</v>
      </c>
      <c r="AB16" s="67">
        <v>0.0001</v>
      </c>
      <c r="AC16" s="68" t="s">
        <v>100</v>
      </c>
      <c r="AD16" s="61"/>
      <c r="AE16" s="24">
        <v>3</v>
      </c>
    </row>
  </sheetData>
  <autoFilter ref="A9:AI16">
    <extLst/>
  </autoFilter>
  <mergeCells count="32">
    <mergeCell ref="A1:AE1"/>
    <mergeCell ref="A2:E2"/>
    <mergeCell ref="F2:K2"/>
    <mergeCell ref="L2:N2"/>
    <mergeCell ref="A3:N3"/>
    <mergeCell ref="A4:K4"/>
    <mergeCell ref="L4:N4"/>
    <mergeCell ref="A5:N5"/>
    <mergeCell ref="B8:K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O2:AC7"/>
    <mergeCell ref="A6:N7"/>
  </mergeCells>
  <conditionalFormatting sqref="AE2">
    <cfRule type="duplicateValues" dxfId="5" priority="51"/>
  </conditionalFormatting>
  <conditionalFormatting sqref="T10">
    <cfRule type="duplicateValues" dxfId="1" priority="13463"/>
  </conditionalFormatting>
  <conditionalFormatting sqref="M16">
    <cfRule type="duplicateValues" dxfId="1" priority="1"/>
    <cfRule type="duplicateValues" dxfId="1" priority="2"/>
  </conditionalFormatting>
  <conditionalFormatting sqref="M10:M14">
    <cfRule type="duplicateValues" dxfId="1" priority="13488"/>
  </conditionalFormatting>
  <conditionalFormatting sqref="T11:T14">
    <cfRule type="duplicateValues" dxfId="1" priority="13480"/>
  </conditionalFormatting>
  <conditionalFormatting sqref="X10:X16">
    <cfRule type="cellIs" dxfId="9" priority="13" stopIfTrue="1" operator="equal">
      <formula>“总成件”</formula>
    </cfRule>
  </conditionalFormatting>
  <conditionalFormatting sqref="L17:L65179 L1">
    <cfRule type="duplicateValues" dxfId="1" priority="52"/>
  </conditionalFormatting>
  <conditionalFormatting sqref="M17:M65179 M1:M9">
    <cfRule type="duplicateValues" dxfId="5" priority="53"/>
  </conditionalFormatting>
  <conditionalFormatting sqref="M10:N14">
    <cfRule type="duplicateValues" dxfId="1" priority="13486"/>
  </conditionalFormatting>
  <conditionalFormatting sqref="W10:W16 U16">
    <cfRule type="cellIs" dxfId="10" priority="10" operator="equal">
      <formula>"N"</formula>
    </cfRule>
    <cfRule type="cellIs" dxfId="11" priority="11" operator="equal">
      <formula>"Y"</formula>
    </cfRule>
    <cfRule type="colorScale" priority="12">
      <colorScale>
        <cfvo type="num" val="&quot;Y&quot;"/>
        <cfvo type="num" val="&quot;N&quot;"/>
        <color rgb="FF00B050"/>
        <color rgb="FFFF0000"/>
      </colorScale>
    </cfRule>
  </conditionalFormatting>
  <dataValidations count="3">
    <dataValidation type="list" allowBlank="1" showInputMessage="1" showErrorMessage="1" sqref="U16:W16 V10:W15">
      <formula1>"Y,N"</formula1>
    </dataValidation>
    <dataValidation type="list" allowBlank="1" showInputMessage="1" showErrorMessage="1" sqref="P10:P16">
      <formula1>"A,B,C,"</formula1>
    </dataValidation>
    <dataValidation type="list" allowBlank="1" showInputMessage="1" showErrorMessage="1" sqref="X10:X16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93700787401575" bottom="0.551181102362205" header="0.31496062992126" footer="0.31496062992126"/>
  <pageSetup paperSize="8" scale="85" orientation="landscape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KING</vt:lpstr>
      <vt:lpstr>第三座椅首页</vt:lpstr>
      <vt:lpstr>第三座椅总成</vt:lpstr>
      <vt:lpstr>底座模块化总成</vt:lpstr>
      <vt:lpstr>主驾驶调角器总成</vt:lpstr>
      <vt:lpstr>驾驶员靠背焊接总成</vt:lpstr>
      <vt:lpstr>阻尼调节手柄总成</vt:lpstr>
      <vt:lpstr>升降速降开关气管总成</vt:lpstr>
      <vt:lpstr>驾驶员四孔腰托开关总成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Administrator</cp:lastModifiedBy>
  <dcterms:created xsi:type="dcterms:W3CDTF">2006-09-13T11:21:00Z</dcterms:created>
  <cp:lastPrinted>2022-01-21T01:37:00Z</cp:lastPrinted>
  <dcterms:modified xsi:type="dcterms:W3CDTF">2023-11-21T08:14:53Z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31F9E453492D46BC9BE6450E25418928</vt:lpwstr>
  </property>
  <property fmtid="{D5CDD505-2E9C-101B-9397-08002B2CF9AE}" pid="4" name="KSOReadingLayout">
    <vt:bool>true</vt:bool>
  </property>
</Properties>
</file>