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sunpeilin\Desktop\"/>
    </mc:Choice>
  </mc:AlternateContent>
  <xr:revisionPtr revIDLastSave="0" documentId="13_ncr:1_{FF59F36E-DC27-497B-B69E-D9A595A4F3C0}" xr6:coauthVersionLast="45" xr6:coauthVersionMax="45" xr10:uidLastSave="{00000000-0000-0000-0000-000000000000}"/>
  <bookViews>
    <workbookView xWindow="-60" yWindow="-60" windowWidth="24120" windowHeight="12960" xr2:uid="{00000000-000D-0000-FFFF-FFFF00000000}"/>
  </bookViews>
  <sheets>
    <sheet name="1" sheetId="1" r:id="rId1"/>
  </sheets>
  <definedNames>
    <definedName name="_xlnm._FilterDatabase" localSheetId="0" hidden="1">'1'!$A$3:$V$5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4" i="1" l="1"/>
  <c r="T5" i="1"/>
  <c r="T4" i="1"/>
  <c r="P5" i="1"/>
  <c r="K5" i="1"/>
  <c r="H5" i="1"/>
  <c r="U5" i="1" s="1"/>
  <c r="S4" i="1"/>
  <c r="R4" i="1"/>
  <c r="P4" i="1"/>
  <c r="K4" i="1"/>
  <c r="H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O2" authorId="0" shapeId="0" xr:uid="{00000000-0006-0000-0000-000001000000}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  <comment ref="T2" authorId="0" shapeId="0" xr:uid="{36702A13-B0E7-4F8C-A54B-6BA23CE4A054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劳效为35秒冲一件，专用工装0.8万元，摊销10万件</t>
        </r>
      </text>
    </comment>
  </commentList>
</comments>
</file>

<file path=xl/sharedStrings.xml><?xml version="1.0" encoding="utf-8"?>
<sst xmlns="http://schemas.openxmlformats.org/spreadsheetml/2006/main" count="36" uniqueCount="31">
  <si>
    <t>河北工厂自制注塑件内部结算价核算明细表（未税、元）</t>
  </si>
  <si>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</si>
  <si>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</si>
  <si>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</si>
  <si>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</si>
  <si>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</si>
  <si>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</si>
  <si>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</si>
  <si>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</si>
  <si>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</si>
  <si>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</si>
  <si>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</si>
  <si>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</si>
  <si>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</si>
  <si>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</si>
  <si>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</si>
  <si>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</si>
  <si>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</si>
  <si>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</si>
  <si>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冲孔工序</t>
  </si>
  <si>
    <t>内部结算指导价（未税）</t>
  </si>
  <si>
    <t>供货地点</t>
  </si>
  <si>
    <t>号</t>
  </si>
  <si>
    <t>净重</t>
  </si>
  <si>
    <t>毛重</t>
  </si>
  <si>
    <t>SHT0016067</t>
  </si>
  <si>
    <t>左罩壳</t>
  </si>
  <si>
    <t>TP30黑色P1M6K-JF01</t>
  </si>
  <si>
    <t>MA6000IIS/3200</t>
  </si>
  <si>
    <t>供长春</t>
  </si>
  <si>
    <t>SHT0016640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</si>
</sst>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8" formatCode="0.00_ "/>
    <numFmt numFmtId="179" formatCode="0.000_);[Red]\(0.000\)"/>
    <numFmt numFmtId="180" formatCode="0.00_);[Red]\(0.00\)"/>
    <numFmt numFmtId="181" formatCode="0_ "/>
    <numFmt numFmtId="182" formatCode="_ * #,##0.00000_ ;_ * \-#,##0.00000_ ;_ * &quot;-&quot;??_ ;_ @_ "/>
  </numFmts>
  <fonts count="9" x14ac:knownFonts="1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"/>
      <color indexed="8"/>
      <name val="微软雅黑"/>
      <charset val="134"/>
    </font>
    <font>
      <sz val="11"/>
      <color theme="1"/>
      <name val="等线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9" fontId="0" fillId="2" borderId="0" xfId="0" applyNumberFormat="1" applyFill="1">
      <alignment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81" fontId="0" fillId="0" borderId="0" xfId="0" applyNumberFormat="1">
      <alignment vertical="center"/>
    </xf>
    <xf numFmtId="182" fontId="0" fillId="0" borderId="0" xfId="1" applyNumberFormat="1" applyFont="1">
      <alignment vertical="center"/>
    </xf>
    <xf numFmtId="43" fontId="0" fillId="0" borderId="0" xfId="1" applyFont="1">
      <alignment vertical="center"/>
    </xf>
    <xf numFmtId="0" fontId="0" fillId="0" borderId="2" xfId="0" applyFill="1" applyBorder="1" applyAlignment="1">
      <alignment horizontal="center" vertical="center"/>
    </xf>
    <xf numFmtId="179" fontId="0" fillId="2" borderId="4" xfId="0" applyNumberFormat="1" applyFill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>
      <alignment vertical="center"/>
    </xf>
    <xf numFmtId="178" fontId="0" fillId="0" borderId="4" xfId="0" applyNumberFormat="1" applyBorder="1" applyAlignment="1">
      <alignment horizontal="center" vertical="center"/>
    </xf>
    <xf numFmtId="179" fontId="0" fillId="2" borderId="4" xfId="0" applyNumberFormat="1" applyFill="1" applyBorder="1">
      <alignment vertical="center"/>
    </xf>
    <xf numFmtId="179" fontId="0" fillId="0" borderId="4" xfId="0" applyNumberFormat="1" applyBorder="1">
      <alignment vertical="center"/>
    </xf>
    <xf numFmtId="180" fontId="0" fillId="0" borderId="4" xfId="0" applyNumberFormat="1" applyBorder="1">
      <alignment vertical="center"/>
    </xf>
    <xf numFmtId="0" fontId="0" fillId="0" borderId="4" xfId="0" applyBorder="1" applyAlignment="1">
      <alignment vertical="center" shrinkToFit="1"/>
    </xf>
    <xf numFmtId="181" fontId="0" fillId="0" borderId="4" xfId="0" applyNumberFormat="1" applyBorder="1">
      <alignment vertical="center"/>
    </xf>
    <xf numFmtId="182" fontId="0" fillId="0" borderId="4" xfId="1" applyNumberFormat="1" applyFont="1" applyBorder="1">
      <alignment vertical="center"/>
    </xf>
    <xf numFmtId="180" fontId="0" fillId="3" borderId="4" xfId="0" applyNumberFormat="1" applyFill="1" applyBorder="1">
      <alignment vertical="center"/>
    </xf>
    <xf numFmtId="43" fontId="2" fillId="0" borderId="4" xfId="1" applyFont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9" fontId="0" fillId="2" borderId="4" xfId="0" applyNumberFormat="1" applyFill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181" fontId="0" fillId="0" borderId="4" xfId="0" applyNumberFormat="1" applyBorder="1" applyAlignment="1">
      <alignment horizontal="center" vertical="center" wrapText="1"/>
    </xf>
    <xf numFmtId="181" fontId="0" fillId="0" borderId="2" xfId="0" applyNumberFormat="1" applyBorder="1" applyAlignment="1">
      <alignment horizontal="center" vertical="center" wrapText="1"/>
    </xf>
    <xf numFmtId="181" fontId="0" fillId="0" borderId="5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82" fontId="0" fillId="0" borderId="4" xfId="1" applyNumberFormat="1" applyFont="1" applyBorder="1" applyAlignment="1">
      <alignment horizontal="center" vertical="center"/>
    </xf>
    <xf numFmtId="43" fontId="0" fillId="0" borderId="4" xfId="1" applyFont="1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"/>
  <sheetViews>
    <sheetView tabSelected="1" workbookViewId="0">
      <pane xSplit="3" ySplit="3" topLeftCell="D4" activePane="bottomRight" state="frozen"/>
      <selection pane="topRight"/>
      <selection pane="bottomLeft"/>
      <selection pane="bottomRight" activeCell="P8" sqref="P8"/>
    </sheetView>
  </sheetViews>
  <sheetFormatPr defaultColWidth="9" defaultRowHeight="14.25" x14ac:dyDescent="0.2"/>
  <cols>
    <col min="1" max="1" width="4.5" style="1" customWidth="1"/>
    <col min="2" max="2" width="12.5" customWidth="1"/>
    <col min="3" max="3" width="7.125" bestFit="1" customWidth="1"/>
    <col min="4" max="4" width="20.375" style="2" bestFit="1" customWidth="1"/>
    <col min="5" max="5" width="6.375" style="3" customWidth="1"/>
    <col min="6" max="6" width="6.375" style="4" customWidth="1"/>
    <col min="7" max="7" width="9" style="5"/>
    <col min="8" max="8" width="8.625" style="5" customWidth="1"/>
    <col min="9" max="9" width="12.25" style="6" customWidth="1"/>
    <col min="10" max="11" width="7.125" style="7" customWidth="1"/>
    <col min="12" max="12" width="5.875" customWidth="1"/>
    <col min="13" max="13" width="7.125" customWidth="1"/>
    <col min="14" max="14" width="5.5" customWidth="1"/>
    <col min="15" max="15" width="6.625" customWidth="1"/>
    <col min="16" max="16" width="7.875" customWidth="1"/>
    <col min="17" max="17" width="8.625" style="8" customWidth="1"/>
    <col min="18" max="20" width="8.625" style="9" customWidth="1"/>
    <col min="21" max="21" width="12.5" style="5" customWidth="1"/>
  </cols>
  <sheetData>
    <row r="1" spans="1:22" ht="27" customHeight="1" x14ac:dyDescent="0.2">
      <c r="A1" s="26" t="s">
        <v>0</v>
      </c>
      <c r="B1" s="26"/>
      <c r="C1" s="26"/>
      <c r="D1" s="26"/>
      <c r="E1" s="27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4.25" customHeight="1" x14ac:dyDescent="0.2">
      <c r="A2" s="10" t="s">
        <v>1</v>
      </c>
      <c r="B2" s="30" t="s">
        <v>2</v>
      </c>
      <c r="C2" s="31" t="s">
        <v>3</v>
      </c>
      <c r="D2" s="31" t="s">
        <v>4</v>
      </c>
      <c r="E2" s="28" t="s">
        <v>5</v>
      </c>
      <c r="F2" s="29"/>
      <c r="G2" s="32" t="s">
        <v>6</v>
      </c>
      <c r="H2" s="33" t="s">
        <v>7</v>
      </c>
      <c r="I2" s="34" t="s">
        <v>8</v>
      </c>
      <c r="J2" s="35" t="s">
        <v>9</v>
      </c>
      <c r="K2" s="36" t="s">
        <v>10</v>
      </c>
      <c r="L2" s="38" t="s">
        <v>11</v>
      </c>
      <c r="M2" s="31" t="s">
        <v>12</v>
      </c>
      <c r="N2" s="38" t="s">
        <v>13</v>
      </c>
      <c r="O2" s="38" t="s">
        <v>14</v>
      </c>
      <c r="P2" s="32" t="s">
        <v>15</v>
      </c>
      <c r="Q2" s="39" t="s">
        <v>16</v>
      </c>
      <c r="R2" s="40" t="s">
        <v>17</v>
      </c>
      <c r="S2" s="40" t="s">
        <v>18</v>
      </c>
      <c r="T2" s="40" t="s">
        <v>19</v>
      </c>
      <c r="U2" s="42" t="s">
        <v>20</v>
      </c>
      <c r="V2" s="31" t="s">
        <v>21</v>
      </c>
    </row>
    <row r="3" spans="1:22" x14ac:dyDescent="0.2">
      <c r="A3" s="13" t="s">
        <v>22</v>
      </c>
      <c r="B3" s="30"/>
      <c r="C3" s="31"/>
      <c r="D3" s="31" t="s">
        <v>4</v>
      </c>
      <c r="E3" s="11" t="s">
        <v>23</v>
      </c>
      <c r="F3" s="12" t="s">
        <v>24</v>
      </c>
      <c r="G3" s="32"/>
      <c r="H3" s="33"/>
      <c r="I3" s="34"/>
      <c r="J3" s="35"/>
      <c r="K3" s="37"/>
      <c r="L3" s="38"/>
      <c r="M3" s="31"/>
      <c r="N3" s="38"/>
      <c r="O3" s="38"/>
      <c r="P3" s="32"/>
      <c r="Q3" s="39"/>
      <c r="R3" s="41"/>
      <c r="S3" s="41"/>
      <c r="T3" s="40"/>
      <c r="U3" s="42"/>
      <c r="V3" s="31"/>
    </row>
    <row r="4" spans="1:22" ht="16.5" x14ac:dyDescent="0.2">
      <c r="A4" s="14">
        <v>1</v>
      </c>
      <c r="B4" s="15" t="s">
        <v>25</v>
      </c>
      <c r="C4" s="15" t="s">
        <v>26</v>
      </c>
      <c r="D4" s="16" t="s">
        <v>27</v>
      </c>
      <c r="E4" s="17">
        <v>0.31900000000000001</v>
      </c>
      <c r="F4" s="18">
        <v>0.32300000000000001</v>
      </c>
      <c r="G4" s="19">
        <v>6.7256999999999998</v>
      </c>
      <c r="H4" s="19">
        <f>F4*G4</f>
        <v>2.1724011000000001</v>
      </c>
      <c r="I4" s="20" t="s">
        <v>28</v>
      </c>
      <c r="J4" s="21">
        <v>55.384615384615401</v>
      </c>
      <c r="K4" s="21">
        <f>3600/J4</f>
        <v>64.999999999999986</v>
      </c>
      <c r="L4" s="15">
        <v>1</v>
      </c>
      <c r="M4" s="15">
        <v>120.5</v>
      </c>
      <c r="N4" s="15">
        <v>0.76</v>
      </c>
      <c r="O4" s="15">
        <v>22.5</v>
      </c>
      <c r="P4" s="19">
        <f>O4/J4/L4</f>
        <v>0.40624999999999989</v>
      </c>
      <c r="Q4" s="22"/>
      <c r="R4" s="24">
        <f>39.3472/200+8.8889/30</f>
        <v>0.49303266666666667</v>
      </c>
      <c r="S4" s="24">
        <f>35/30</f>
        <v>1.1666666666666667</v>
      </c>
      <c r="T4" s="24">
        <f>22.5/3600*40+8000/100000</f>
        <v>0.33</v>
      </c>
      <c r="U4" s="23">
        <f>(H4+P4+(M4*N4/J4/L4)/2)*1.11+Q4*1.03+R4+S4+T4</f>
        <v>5.7697099710000002</v>
      </c>
      <c r="V4" s="15" t="s">
        <v>29</v>
      </c>
    </row>
    <row r="5" spans="1:22" ht="16.5" x14ac:dyDescent="0.2">
      <c r="A5" s="14">
        <v>2</v>
      </c>
      <c r="B5" s="15" t="s">
        <v>30</v>
      </c>
      <c r="C5" s="15" t="s">
        <v>26</v>
      </c>
      <c r="D5" s="16" t="s">
        <v>27</v>
      </c>
      <c r="E5" s="17">
        <v>0.31900000000000001</v>
      </c>
      <c r="F5" s="18">
        <v>0.32300000000000001</v>
      </c>
      <c r="G5" s="19">
        <v>6.7256999999999998</v>
      </c>
      <c r="H5" s="19">
        <f>F5*G5</f>
        <v>2.1724011000000001</v>
      </c>
      <c r="I5" s="20" t="s">
        <v>28</v>
      </c>
      <c r="J5" s="21">
        <v>55.384615384615401</v>
      </c>
      <c r="K5" s="21">
        <f>3600/J5</f>
        <v>64.999999999999986</v>
      </c>
      <c r="L5" s="15">
        <v>1</v>
      </c>
      <c r="M5" s="15">
        <v>120.5</v>
      </c>
      <c r="N5" s="15">
        <v>0.76</v>
      </c>
      <c r="O5" s="15">
        <v>22.5</v>
      </c>
      <c r="P5" s="19">
        <f>O5/J5/L5</f>
        <v>0.40624999999999989</v>
      </c>
      <c r="Q5" s="22"/>
      <c r="R5" s="24">
        <v>0.49</v>
      </c>
      <c r="S5" s="25">
        <v>1.17</v>
      </c>
      <c r="T5" s="24">
        <f>22.5/3600*40+8000/100000</f>
        <v>0.33</v>
      </c>
      <c r="U5" s="23">
        <f>(H5+P5+(M5*N5/J5/L5)/2)*1.11+Q5*1.03+R5+S5+T5</f>
        <v>5.7700106376666662</v>
      </c>
      <c r="V5" s="15" t="s">
        <v>29</v>
      </c>
    </row>
  </sheetData>
  <mergeCells count="21">
    <mergeCell ref="V2:V3"/>
    <mergeCell ref="R2:R3"/>
    <mergeCell ref="S2:S3"/>
    <mergeCell ref="T2:T3"/>
    <mergeCell ref="U2:U3"/>
    <mergeCell ref="A1:V1"/>
    <mergeCell ref="E2:F2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</mergeCells>
  <phoneticPr fontId="6" type="noConversion"/>
  <pageMargins left="0.36" right="0.3" top="0.4" bottom="0.74803149606299202" header="0.31496062992126" footer="0.31496062992126"/>
  <pageSetup paperSize="9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2023-01-09T23:45:00Z</dcterms:created>
  <dcterms:modified xsi:type="dcterms:W3CDTF">2023-12-13T02:45:48Z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206F84BB922E4667AB60633D73E57BF7_13</vt:lpwstr>
  </property>
  <property fmtid="{D5CDD505-2E9C-101B-9397-08002B2CF9AE}" pid="3" name="KSOProductBuildVer">
    <vt:lpwstr>2052-12.1.0.15712</vt:lpwstr>
  </property>
</Properties>
</file>