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G6" i="1"/>
  <c r="J7" i="1"/>
  <c r="G7" i="1"/>
  <c r="J6" i="1"/>
  <c r="J5" i="1"/>
  <c r="G5" i="1"/>
  <c r="J4" i="1"/>
  <c r="K4" i="1" s="1"/>
  <c r="G4" i="1"/>
  <c r="K6" i="1" l="1"/>
  <c r="N6" i="1" s="1"/>
  <c r="K5" i="1"/>
  <c r="M5" i="1" s="1"/>
  <c r="O5" i="1" s="1"/>
  <c r="K7" i="1"/>
  <c r="M7" i="1" s="1"/>
  <c r="N4" i="1"/>
  <c r="O4" i="1"/>
  <c r="M4" i="1"/>
  <c r="N5" i="1"/>
  <c r="N7" i="1" l="1"/>
  <c r="O7" i="1" s="1"/>
  <c r="M6" i="1"/>
  <c r="O6" i="1" s="1"/>
</calcChain>
</file>

<file path=xl/sharedStrings.xml><?xml version="1.0" encoding="utf-8"?>
<sst xmlns="http://schemas.openxmlformats.org/spreadsheetml/2006/main" count="27" uniqueCount="26">
  <si>
    <t>面套总成信息</t>
  </si>
  <si>
    <r>
      <t>材料费用（</t>
    </r>
    <r>
      <rPr>
        <b/>
        <sz val="12"/>
        <color indexed="10"/>
        <rFont val="宋体"/>
        <family val="3"/>
        <charset val="134"/>
      </rPr>
      <t>成本部提供</t>
    </r>
    <r>
      <rPr>
        <b/>
        <sz val="12"/>
        <color indexed="8"/>
        <rFont val="宋体"/>
        <family val="3"/>
        <charset val="134"/>
      </rPr>
      <t>）</t>
    </r>
  </si>
  <si>
    <t>加工费用</t>
  </si>
  <si>
    <t>成本合计</t>
  </si>
  <si>
    <t>其它费用</t>
  </si>
  <si>
    <t>核算</t>
  </si>
  <si>
    <t>材料价格</t>
  </si>
  <si>
    <t>辅材</t>
  </si>
  <si>
    <t>合计</t>
  </si>
  <si>
    <r>
      <t>工时/分钟
（</t>
    </r>
    <r>
      <rPr>
        <b/>
        <sz val="12"/>
        <color indexed="10"/>
        <rFont val="宋体"/>
        <family val="3"/>
        <charset val="134"/>
      </rPr>
      <t>技术提供</t>
    </r>
    <r>
      <rPr>
        <b/>
        <sz val="12"/>
        <color indexed="8"/>
        <rFont val="宋体"/>
        <family val="3"/>
        <charset val="134"/>
      </rPr>
      <t>）</t>
    </r>
  </si>
  <si>
    <t>裁剪&amp;缝纫
元/分钟</t>
  </si>
  <si>
    <t>包装    &amp;运费</t>
  </si>
  <si>
    <t>管理5%</t>
  </si>
  <si>
    <t>利润6%</t>
  </si>
  <si>
    <t>样例</t>
  </si>
  <si>
    <t>F3000</t>
  </si>
  <si>
    <t>SHT0013721</t>
  </si>
  <si>
    <t>中间垫</t>
  </si>
  <si>
    <t>简美济南轻卡统帅1880新增</t>
    <phoneticPr fontId="1" type="noConversion"/>
  </si>
  <si>
    <t>SLT0012007</t>
    <phoneticPr fontId="9" type="noConversion"/>
  </si>
  <si>
    <t>SLT0012010</t>
    <phoneticPr fontId="9" type="noConversion"/>
  </si>
  <si>
    <t>SLT0012013</t>
    <phoneticPr fontId="9" type="noConversion"/>
  </si>
  <si>
    <t>驾驶员头枕护面总成</t>
    <phoneticPr fontId="9" type="noConversion"/>
  </si>
  <si>
    <t>驾驶员靠背护面总成（通风）</t>
    <phoneticPr fontId="9" type="noConversion"/>
  </si>
  <si>
    <t>驾驶员座垫护面总成（通风）</t>
    <phoneticPr fontId="9" type="noConversion"/>
  </si>
  <si>
    <t>织物主料HX3032,每米未税24元，幅宽为1.5米，织物辅料HX3031每米20.5元，幅宽1.4米，毛毡每米10.02，幅宽1.55，运费到河北；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</si>
</sst>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_ "/>
    <numFmt numFmtId="177" formatCode="0.0_ "/>
    <numFmt numFmtId="178" formatCode="0.0000_ "/>
    <numFmt numFmtId="179" formatCode="#,##0.00_ "/>
    <numFmt numFmtId="180" formatCode="#,##0_ "/>
  </numFmts>
  <fonts count="1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0"/>
      <color theme="1"/>
      <name val="等线"/>
      <family val="2"/>
      <scheme val="minor"/>
    </font>
    <font>
      <sz val="10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/>
    </xf>
    <xf numFmtId="178" fontId="6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179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18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79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left"/>
    </xf>
    <xf numFmtId="178" fontId="11" fillId="2" borderId="1" xfId="0" applyNumberFormat="1" applyFont="1" applyFill="1" applyBorder="1"/>
    <xf numFmtId="178" fontId="3" fillId="4" borderId="1" xfId="0" applyNumberFormat="1" applyFont="1" applyFill="1" applyBorder="1" applyAlignment="1">
      <alignment horizontal="center" vertical="center"/>
    </xf>
    <xf numFmtId="49" fontId="12" fillId="0" borderId="2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3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4" xfId="1" applyNumberFormat="1" applyFont="1" applyFill="1" applyBorder="1" applyAlignment="1" applyProtection="1">
      <alignment horizontal="left" vertical="center" wrapText="1"/>
      <protection locked="0"/>
    </xf>
  </cellXfs>
  <cellStyles count="2">
    <cellStyle name="常规" xfId="0" builtinId="0"/>
    <cellStyle name="样式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G14" sqref="G14"/>
    </sheetView>
  </sheetViews>
  <sheetFormatPr defaultRowHeight="14.25" x14ac:dyDescent="0.2"/>
  <cols>
    <col min="1" max="1" width="7.125" customWidth="1"/>
    <col min="2" max="2" width="6.625" customWidth="1"/>
    <col min="3" max="3" width="16.25" customWidth="1"/>
    <col min="4" max="4" width="19" customWidth="1"/>
    <col min="6" max="6" width="12.375" customWidth="1"/>
    <col min="7" max="7" width="10.375" customWidth="1"/>
    <col min="15" max="15" width="14.5" customWidth="1"/>
  </cols>
  <sheetData>
    <row r="1" spans="1:15" ht="27" x14ac:dyDescent="0.2">
      <c r="C1" s="1" t="s">
        <v>18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2" t="s">
        <v>0</v>
      </c>
      <c r="B2" s="2"/>
      <c r="C2" s="2"/>
      <c r="D2" s="2"/>
      <c r="E2" s="2" t="s">
        <v>1</v>
      </c>
      <c r="F2" s="2"/>
      <c r="G2" s="2"/>
      <c r="H2" s="2" t="s">
        <v>2</v>
      </c>
      <c r="I2" s="2"/>
      <c r="J2" s="3"/>
      <c r="K2" s="4" t="s">
        <v>3</v>
      </c>
      <c r="L2" s="5" t="s">
        <v>4</v>
      </c>
      <c r="M2" s="6"/>
      <c r="N2" s="7"/>
      <c r="O2" s="2" t="s">
        <v>5</v>
      </c>
    </row>
    <row r="3" spans="1:15" ht="57" x14ac:dyDescent="0.2">
      <c r="A3" s="2"/>
      <c r="B3" s="2"/>
      <c r="C3" s="2"/>
      <c r="D3" s="2"/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10" t="s">
        <v>8</v>
      </c>
      <c r="K3" s="4"/>
      <c r="L3" s="11" t="s">
        <v>11</v>
      </c>
      <c r="M3" s="9" t="s">
        <v>12</v>
      </c>
      <c r="N3" s="9" t="s">
        <v>13</v>
      </c>
      <c r="O3" s="2"/>
    </row>
    <row r="4" spans="1:15" ht="34.5" x14ac:dyDescent="0.2">
      <c r="A4" s="12" t="s">
        <v>14</v>
      </c>
      <c r="B4" s="13" t="s">
        <v>15</v>
      </c>
      <c r="C4" s="14" t="s">
        <v>16</v>
      </c>
      <c r="D4" s="15" t="s">
        <v>17</v>
      </c>
      <c r="E4" s="16">
        <v>11.529</v>
      </c>
      <c r="F4" s="16">
        <v>1</v>
      </c>
      <c r="G4" s="16">
        <f>E4+F4</f>
        <v>12.529</v>
      </c>
      <c r="H4" s="12">
        <v>12</v>
      </c>
      <c r="I4" s="16">
        <v>0.36</v>
      </c>
      <c r="J4" s="17">
        <f>I4*H4</f>
        <v>4.32</v>
      </c>
      <c r="K4" s="17">
        <f>G4+J4</f>
        <v>16.849</v>
      </c>
      <c r="L4" s="18">
        <v>0.98</v>
      </c>
      <c r="M4" s="16">
        <f>K4*0.02</f>
        <v>0.33698</v>
      </c>
      <c r="N4" s="16">
        <f>K4*0.03</f>
        <v>0.50546999999999997</v>
      </c>
      <c r="O4" s="16">
        <f>K4+L4+M4+N4</f>
        <v>18.67145</v>
      </c>
    </row>
    <row r="5" spans="1:15" ht="26.25" customHeight="1" x14ac:dyDescent="0.2">
      <c r="A5" s="19">
        <v>1</v>
      </c>
      <c r="B5" s="20"/>
      <c r="C5" s="21" t="s">
        <v>19</v>
      </c>
      <c r="D5" s="21" t="s">
        <v>22</v>
      </c>
      <c r="E5" s="22">
        <v>0</v>
      </c>
      <c r="F5" s="22">
        <v>5.36</v>
      </c>
      <c r="G5" s="23">
        <f>E5+F5</f>
        <v>5.36</v>
      </c>
      <c r="H5" s="24">
        <v>9</v>
      </c>
      <c r="I5" s="25">
        <v>0.34</v>
      </c>
      <c r="J5" s="26">
        <f>I5*H5</f>
        <v>3.06</v>
      </c>
      <c r="K5" s="23">
        <f>G5+J5</f>
        <v>8.42</v>
      </c>
      <c r="L5" s="27">
        <v>0.6</v>
      </c>
      <c r="M5" s="28">
        <f>K5*0.05</f>
        <v>0.42100000000000004</v>
      </c>
      <c r="N5" s="28">
        <f>K5*0.06</f>
        <v>0.50519999999999998</v>
      </c>
      <c r="O5" s="33">
        <f>SUM(K5:N5)</f>
        <v>9.9461999999999993</v>
      </c>
    </row>
    <row r="6" spans="1:15" ht="28.5" x14ac:dyDescent="0.2">
      <c r="A6" s="19">
        <v>2</v>
      </c>
      <c r="B6" s="20"/>
      <c r="C6" s="21" t="s">
        <v>20</v>
      </c>
      <c r="D6" s="21" t="s">
        <v>23</v>
      </c>
      <c r="E6" s="22">
        <v>5.28</v>
      </c>
      <c r="F6" s="22">
        <v>19.93</v>
      </c>
      <c r="G6" s="23">
        <f>E6+F6</f>
        <v>25.21</v>
      </c>
      <c r="H6" s="24">
        <v>30</v>
      </c>
      <c r="I6" s="25">
        <v>0.34</v>
      </c>
      <c r="J6" s="26">
        <f>I6*H6</f>
        <v>10.200000000000001</v>
      </c>
      <c r="K6" s="23">
        <f>G6+J6</f>
        <v>35.410000000000004</v>
      </c>
      <c r="L6" s="27">
        <v>1.6</v>
      </c>
      <c r="M6" s="28">
        <f>K6*0.05</f>
        <v>1.7705000000000002</v>
      </c>
      <c r="N6" s="28">
        <f>K6*0.06</f>
        <v>2.1246</v>
      </c>
      <c r="O6" s="33">
        <f>SUM(K6:N6)</f>
        <v>40.905100000000004</v>
      </c>
    </row>
    <row r="7" spans="1:15" ht="33.75" customHeight="1" x14ac:dyDescent="0.2">
      <c r="A7" s="19">
        <v>3</v>
      </c>
      <c r="B7" s="20"/>
      <c r="C7" s="21" t="s">
        <v>21</v>
      </c>
      <c r="D7" s="21" t="s">
        <v>24</v>
      </c>
      <c r="E7" s="22">
        <v>4.8</v>
      </c>
      <c r="F7" s="22">
        <v>9.7899999999999991</v>
      </c>
      <c r="G7" s="23">
        <f>E7+F7</f>
        <v>14.59</v>
      </c>
      <c r="H7" s="25">
        <v>15</v>
      </c>
      <c r="I7" s="25">
        <v>0.34</v>
      </c>
      <c r="J7" s="26">
        <f>I7*H7</f>
        <v>5.1000000000000005</v>
      </c>
      <c r="K7" s="23">
        <f>G7+J7</f>
        <v>19.690000000000001</v>
      </c>
      <c r="L7" s="27">
        <v>1</v>
      </c>
      <c r="M7" s="28">
        <f>K7*0.05</f>
        <v>0.98450000000000015</v>
      </c>
      <c r="N7" s="28">
        <f>K7*0.06</f>
        <v>1.1814</v>
      </c>
      <c r="O7" s="33">
        <f>SUM(K7:N7)</f>
        <v>22.855900000000002</v>
      </c>
    </row>
    <row r="8" spans="1:15" ht="18.75" x14ac:dyDescent="0.25">
      <c r="A8" s="19"/>
      <c r="B8" s="29"/>
      <c r="C8" s="30"/>
      <c r="D8" s="31"/>
      <c r="E8" s="30"/>
      <c r="F8" s="30"/>
      <c r="G8" s="30"/>
      <c r="H8" s="30"/>
      <c r="I8" s="30"/>
      <c r="J8" s="30"/>
      <c r="K8" s="30"/>
      <c r="L8" s="30"/>
      <c r="M8" s="30"/>
      <c r="N8" s="30"/>
      <c r="O8" s="32">
        <f>SUM(O5:O7)</f>
        <v>73.7072</v>
      </c>
    </row>
    <row r="9" spans="1:15" ht="18.75" x14ac:dyDescent="0.25">
      <c r="A9" s="19"/>
      <c r="B9" s="29"/>
      <c r="C9" s="34" t="s">
        <v>25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6"/>
    </row>
  </sheetData>
  <mergeCells count="8">
    <mergeCell ref="C9:O9"/>
    <mergeCell ref="C1:O1"/>
    <mergeCell ref="A2:D3"/>
    <mergeCell ref="E2:G2"/>
    <mergeCell ref="H2:J2"/>
    <mergeCell ref="K2:K3"/>
    <mergeCell ref="L2:N2"/>
    <mergeCell ref="O2:O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2023-12-12T08:30:02Z</dcterms:modified>
</cp:coreProperties>
</file>