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<sst xmlns="http://schemas.openxmlformats.org/spreadsheetml/2006/main" count="153" uniqueCount="85">
  <si>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</si>
  <si>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</si>
  <si>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</si>
  <si>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</si>
  <si>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</si>
  <si>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</si>
  <si>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</si>
  <si>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</si>
  <si>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</si>
  <si>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</si>
  <si>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</si>
  <si>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</si>
  <si>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</si>
  <si>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</si>
  <si>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</si>
  <si>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</si>
  <si>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</si>
  <si>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</si>
  <si>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</si>
  <si>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</si>
  <si>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号</t>
  </si>
  <si>
    <t>净重</t>
  </si>
  <si>
    <t>毛重</t>
  </si>
  <si>
    <t>REM0010522</t>
  </si>
  <si>
    <t>B41V左镜托</t>
  </si>
  <si>
    <t>PC+ABS</t>
  </si>
  <si>
    <t>MA3200IIS/1350</t>
  </si>
  <si>
    <t>灯镜</t>
  </si>
  <si>
    <t>REM0010548</t>
  </si>
  <si>
    <t>B41V右镜托</t>
  </si>
  <si>
    <t>REM0010528</t>
  </si>
  <si>
    <t>B41V左卡框</t>
  </si>
  <si>
    <t>ASA</t>
  </si>
  <si>
    <t>REM0010554</t>
  </si>
  <si>
    <t>B41V右卡框</t>
  </si>
  <si>
    <t>REM0010529</t>
  </si>
  <si>
    <t>B41V左镜脖</t>
  </si>
  <si>
    <t>MA2000/700</t>
  </si>
  <si>
    <t>REM0010555</t>
  </si>
  <si>
    <t>B41V右镜脖</t>
  </si>
  <si>
    <t>REM0010530</t>
  </si>
  <si>
    <t>B41V左镜壳</t>
  </si>
  <si>
    <t>MA8000III/6800</t>
  </si>
  <si>
    <t>REM0010556</t>
  </si>
  <si>
    <t>B41V右镜壳</t>
  </si>
  <si>
    <t>REM0010646</t>
  </si>
  <si>
    <t>B41V左镜壳下盖带迎宾灯孔</t>
  </si>
  <si>
    <t>REM0010647</t>
  </si>
  <si>
    <t>B41V右镜壳下盖带迎宾灯孔</t>
  </si>
  <si>
    <t>REM0010531</t>
  </si>
  <si>
    <t>B41V左镜壳下盖带雷达孔</t>
  </si>
  <si>
    <t>REM0010557</t>
  </si>
  <si>
    <t>B41V右镜壳下盖带雷达孔</t>
  </si>
  <si>
    <t>REM0010533</t>
  </si>
  <si>
    <t>B41V左镜座盖</t>
  </si>
  <si>
    <t>MA3800II/2250</t>
  </si>
  <si>
    <t>REM0010559</t>
  </si>
  <si>
    <t>B41V右镜座盖</t>
  </si>
  <si>
    <t>REM0010534</t>
  </si>
  <si>
    <t>B41V左镜座下盖</t>
  </si>
  <si>
    <t>REM0010560</t>
  </si>
  <si>
    <t>B41V右镜座下盖</t>
  </si>
  <si>
    <t>REM0010535</t>
  </si>
  <si>
    <t>B41V左电折基板</t>
  </si>
  <si>
    <t>PA66-GF45</t>
  </si>
  <si>
    <t>MA3200/1700</t>
  </si>
  <si>
    <t>REM0010561</t>
  </si>
  <si>
    <t>B41V右电折基板</t>
  </si>
  <si>
    <t>REM0010536</t>
  </si>
  <si>
    <t>B41V左护罩盖板带包胶</t>
  </si>
  <si>
    <t>PP+GF30</t>
  </si>
  <si>
    <t>IA2500II/B-J</t>
  </si>
  <si>
    <t>REM0010562</t>
  </si>
  <si>
    <t>B41V右护罩盖板带包胶</t>
  </si>
  <si>
    <t>REM0010544</t>
  </si>
  <si>
    <t>B41V左涉水雷达支架</t>
  </si>
  <si>
    <t>REM0010570</t>
  </si>
  <si>
    <t>B41V右涉水雷达支架</t>
  </si>
  <si>
    <t>REM0010539</t>
  </si>
  <si>
    <t>B41V左镜座垫</t>
  </si>
  <si>
    <t>TPEE1007</t>
  </si>
  <si>
    <t>MA1600IIS/570</t>
  </si>
  <si>
    <t>REM0010565</t>
  </si>
  <si>
    <t>B41V右镜座垫</t>
  </si>
  <si>
    <t>TPV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</si>
</sst>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000_ "/>
    <numFmt numFmtId="179" formatCode="0_ "/>
    <numFmt numFmtId="180" formatCode="_ * #,##0.00000_ ;_ * \-#,##0.00000_ ;_ * &quot;-&quot;??_ ;_ @_ "/>
    <numFmt numFmtId="181" formatCode="0.0000000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/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177" fontId="0" fillId="0" borderId="3" xfId="0" applyNumberFormat="1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3" xfId="0" applyFont="1" applyFill="1" applyBorder="1" applyAlignment="1">
      <alignment horizontal="left" vertical="center"/>
    </xf>
    <xf numFmtId="178" fontId="0" fillId="0" borderId="3" xfId="0" applyNumberFormat="1" applyFont="1" applyFill="1" applyBorder="1" applyAlignment="1">
      <alignment horizontal="left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 shrinkToFit="1"/>
    </xf>
    <xf numFmtId="179" fontId="0" fillId="0" borderId="3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shrinkToFit="1"/>
    </xf>
    <xf numFmtId="179" fontId="0" fillId="0" borderId="3" xfId="0" applyNumberFormat="1" applyFill="1" applyBorder="1">
      <alignment vertical="center"/>
    </xf>
    <xf numFmtId="180" fontId="0" fillId="0" borderId="3" xfId="1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3" fontId="0" fillId="0" borderId="3" xfId="1" applyFont="1" applyFill="1" applyBorder="1" applyAlignment="1">
      <alignment horizontal="center" vertical="center"/>
    </xf>
    <xf numFmtId="180" fontId="0" fillId="0" borderId="3" xfId="1" applyNumberFormat="1" applyFont="1" applyFill="1" applyBorder="1">
      <alignment vertical="center"/>
    </xf>
    <xf numFmtId="181" fontId="0" fillId="0" borderId="3" xfId="1" applyNumberFormat="1" applyFont="1" applyFill="1" applyBorder="1">
      <alignment vertical="center"/>
    </xf>
    <xf numFmtId="43" fontId="0" fillId="0" borderId="3" xfId="1" applyFont="1" applyFill="1" applyBorder="1">
      <alignment vertical="center"/>
    </xf>
    <xf numFmtId="181" fontId="0" fillId="0" borderId="3" xfId="1" applyNumberFormat="1" applyFont="1" applyFill="1" applyBorder="1" applyAlignment="1">
      <alignment vertical="center" wrapText="1"/>
    </xf>
    <xf numFmtId="43" fontId="0" fillId="0" borderId="3" xfId="1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topLeftCell="C1" workbookViewId="0">
      <selection activeCell="I35" sqref="I35"/>
    </sheetView>
  </sheetViews>
  <sheetFormatPr defaultColWidth="8.89166666666667" defaultRowHeight="13.5"/>
  <cols>
    <col min="1" max="1" width="8.89166666666667" style="1"/>
    <col min="2" max="2" width="12.4416666666667" style="1" customWidth="1"/>
    <col min="3" max="3" width="28" style="1" customWidth="1"/>
    <col min="4" max="4" width="14.5583333333333" style="1" customWidth="1"/>
    <col min="5" max="5" width="8.89166666666667" style="1"/>
    <col min="6" max="6" width="9.375" style="1"/>
    <col min="7" max="7" width="26.625" style="1" customWidth="1"/>
    <col min="8" max="8" width="8.89166666666667" style="1"/>
    <col min="9" max="9" width="13" style="1" customWidth="1"/>
    <col min="10" max="12" width="8.89166666666667" style="1"/>
    <col min="13" max="14" width="12.625" style="1"/>
    <col min="15" max="16" width="8.89166666666667" style="1"/>
    <col min="17" max="17" width="9.225" style="1"/>
    <col min="18" max="18" width="13.1083333333333" style="1" customWidth="1"/>
    <col min="19" max="19" width="12.8916666666667" style="1" customWidth="1"/>
    <col min="20" max="20" width="14.4416666666667" style="1" customWidth="1"/>
    <col min="21" max="16384" width="8.89166666666667" style="1"/>
  </cols>
  <sheetData>
    <row r="1" ht="14.25" customHeight="1" spans="1:21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/>
      <c r="G1" s="7" t="s">
        <v>5</v>
      </c>
      <c r="H1" s="8" t="s">
        <v>6</v>
      </c>
      <c r="I1" s="21" t="s">
        <v>7</v>
      </c>
      <c r="J1" s="22" t="s">
        <v>8</v>
      </c>
      <c r="K1" s="23" t="s">
        <v>9</v>
      </c>
      <c r="L1" s="24" t="s">
        <v>10</v>
      </c>
      <c r="M1" s="4" t="s">
        <v>11</v>
      </c>
      <c r="N1" s="24" t="s">
        <v>12</v>
      </c>
      <c r="O1" s="24" t="s">
        <v>13</v>
      </c>
      <c r="P1" s="7" t="s">
        <v>14</v>
      </c>
      <c r="Q1" s="28" t="s">
        <v>15</v>
      </c>
      <c r="R1" s="29" t="s">
        <v>16</v>
      </c>
      <c r="S1" s="29" t="s">
        <v>17</v>
      </c>
      <c r="T1" s="30" t="s">
        <v>18</v>
      </c>
      <c r="U1" s="4" t="s">
        <v>19</v>
      </c>
    </row>
    <row r="2" spans="1:21">
      <c r="A2" s="9" t="s">
        <v>20</v>
      </c>
      <c r="B2" s="3"/>
      <c r="C2" s="4"/>
      <c r="D2" s="4"/>
      <c r="E2" s="5" t="s">
        <v>21</v>
      </c>
      <c r="F2" s="6" t="s">
        <v>22</v>
      </c>
      <c r="G2" s="7"/>
      <c r="H2" s="8"/>
      <c r="I2" s="21"/>
      <c r="J2" s="22"/>
      <c r="K2" s="25"/>
      <c r="L2" s="24"/>
      <c r="M2" s="4"/>
      <c r="N2" s="24"/>
      <c r="O2" s="24"/>
      <c r="P2" s="7"/>
      <c r="Q2" s="28"/>
      <c r="R2" s="31"/>
      <c r="S2" s="31"/>
      <c r="T2" s="30"/>
      <c r="U2" s="4"/>
    </row>
    <row r="3" spans="1:21">
      <c r="A3" s="4">
        <v>1</v>
      </c>
      <c r="B3" s="10" t="s">
        <v>23</v>
      </c>
      <c r="C3" s="11" t="s">
        <v>24</v>
      </c>
      <c r="D3" s="11" t="s">
        <v>25</v>
      </c>
      <c r="E3" s="12"/>
      <c r="F3" s="13">
        <v>0.05356</v>
      </c>
      <c r="G3" s="14">
        <v>19.0265</v>
      </c>
      <c r="H3" s="15">
        <f t="shared" ref="H3:H28" si="0">F3*G3</f>
        <v>1.01905934</v>
      </c>
      <c r="I3" s="26" t="s">
        <v>26</v>
      </c>
      <c r="J3" s="27">
        <v>72</v>
      </c>
      <c r="K3" s="27">
        <f t="shared" ref="K3:K8" si="1">3600/J3</f>
        <v>50</v>
      </c>
      <c r="L3" s="14">
        <v>2</v>
      </c>
      <c r="M3" s="14">
        <v>66</v>
      </c>
      <c r="N3" s="14">
        <v>0.76</v>
      </c>
      <c r="O3" s="14">
        <v>22.5</v>
      </c>
      <c r="P3" s="15">
        <f t="shared" ref="P3:P28" si="2">O3/J3/L3</f>
        <v>0.15625</v>
      </c>
      <c r="Q3" s="32"/>
      <c r="R3" s="33">
        <f>0.0291/5</f>
        <v>0.00582</v>
      </c>
      <c r="S3" s="34"/>
      <c r="T3" s="15">
        <f t="shared" ref="T3:T28" si="3">(H3+P3+(M3*N3/J3/L3)/2)*1.11+Q3*1.03+R3+S3</f>
        <v>1.5037383674</v>
      </c>
      <c r="U3" s="14" t="s">
        <v>27</v>
      </c>
    </row>
    <row r="4" spans="1:21">
      <c r="A4" s="4">
        <v>2</v>
      </c>
      <c r="B4" s="10" t="s">
        <v>28</v>
      </c>
      <c r="C4" s="11" t="s">
        <v>29</v>
      </c>
      <c r="D4" s="11" t="s">
        <v>25</v>
      </c>
      <c r="E4" s="12"/>
      <c r="F4" s="13">
        <v>0.05356</v>
      </c>
      <c r="G4" s="14">
        <v>19.0265</v>
      </c>
      <c r="H4" s="15">
        <f t="shared" si="0"/>
        <v>1.01905934</v>
      </c>
      <c r="I4" s="26" t="s">
        <v>26</v>
      </c>
      <c r="J4" s="27">
        <v>72</v>
      </c>
      <c r="K4" s="27">
        <f t="shared" si="1"/>
        <v>50</v>
      </c>
      <c r="L4" s="14">
        <v>2</v>
      </c>
      <c r="M4" s="14">
        <v>66</v>
      </c>
      <c r="N4" s="14">
        <v>0.76</v>
      </c>
      <c r="O4" s="14">
        <v>22.5</v>
      </c>
      <c r="P4" s="15">
        <f t="shared" si="2"/>
        <v>0.15625</v>
      </c>
      <c r="Q4" s="32"/>
      <c r="R4" s="33">
        <f>0.0291/5</f>
        <v>0.00582</v>
      </c>
      <c r="S4" s="34"/>
      <c r="T4" s="15">
        <f t="shared" si="3"/>
        <v>1.5037383674</v>
      </c>
      <c r="U4" s="14" t="s">
        <v>27</v>
      </c>
    </row>
    <row r="5" spans="1:21">
      <c r="A5" s="4">
        <v>3</v>
      </c>
      <c r="B5" s="10" t="s">
        <v>30</v>
      </c>
      <c r="C5" s="11" t="s">
        <v>31</v>
      </c>
      <c r="D5" s="11" t="s">
        <v>32</v>
      </c>
      <c r="E5" s="12"/>
      <c r="F5" s="13">
        <v>0.14935</v>
      </c>
      <c r="G5" s="14">
        <v>23.4513</v>
      </c>
      <c r="H5" s="15">
        <f t="shared" si="0"/>
        <v>3.502451655</v>
      </c>
      <c r="I5" s="26" t="s">
        <v>26</v>
      </c>
      <c r="J5" s="27">
        <v>55</v>
      </c>
      <c r="K5" s="27">
        <f t="shared" si="1"/>
        <v>65.4545454545455</v>
      </c>
      <c r="L5" s="14">
        <v>2</v>
      </c>
      <c r="M5" s="14">
        <v>66</v>
      </c>
      <c r="N5" s="14">
        <v>0.76</v>
      </c>
      <c r="O5" s="14">
        <v>45</v>
      </c>
      <c r="P5" s="15">
        <f t="shared" si="2"/>
        <v>0.409090909090909</v>
      </c>
      <c r="Q5" s="32"/>
      <c r="R5" s="35">
        <v>0.43</v>
      </c>
      <c r="S5" s="36"/>
      <c r="T5" s="15">
        <f t="shared" si="3"/>
        <v>5.02489224614091</v>
      </c>
      <c r="U5" s="14" t="s">
        <v>27</v>
      </c>
    </row>
    <row r="6" spans="1:21">
      <c r="A6" s="4">
        <v>4</v>
      </c>
      <c r="B6" s="10" t="s">
        <v>33</v>
      </c>
      <c r="C6" s="11" t="s">
        <v>34</v>
      </c>
      <c r="D6" s="11" t="s">
        <v>32</v>
      </c>
      <c r="E6" s="12"/>
      <c r="F6" s="13">
        <v>0.14111</v>
      </c>
      <c r="G6" s="14">
        <v>23.4513</v>
      </c>
      <c r="H6" s="15">
        <f t="shared" si="0"/>
        <v>3.309212943</v>
      </c>
      <c r="I6" s="26" t="s">
        <v>26</v>
      </c>
      <c r="J6" s="27">
        <v>55</v>
      </c>
      <c r="K6" s="27">
        <f t="shared" si="1"/>
        <v>65.4545454545455</v>
      </c>
      <c r="L6" s="14">
        <v>2</v>
      </c>
      <c r="M6" s="14">
        <v>66</v>
      </c>
      <c r="N6" s="14">
        <v>0.76</v>
      </c>
      <c r="O6" s="14">
        <v>45</v>
      </c>
      <c r="P6" s="15">
        <f t="shared" si="2"/>
        <v>0.409090909090909</v>
      </c>
      <c r="Q6" s="32"/>
      <c r="R6" s="35">
        <v>0.43</v>
      </c>
      <c r="S6" s="36"/>
      <c r="T6" s="15">
        <f t="shared" si="3"/>
        <v>4.81039727582091</v>
      </c>
      <c r="U6" s="14" t="s">
        <v>27</v>
      </c>
    </row>
    <row r="7" spans="1:21">
      <c r="A7" s="4">
        <v>5</v>
      </c>
      <c r="B7" s="10" t="s">
        <v>35</v>
      </c>
      <c r="C7" s="11" t="s">
        <v>36</v>
      </c>
      <c r="D7" s="11" t="s">
        <v>32</v>
      </c>
      <c r="E7" s="12"/>
      <c r="F7" s="13">
        <v>0.01957</v>
      </c>
      <c r="G7" s="14">
        <v>23.4513</v>
      </c>
      <c r="H7" s="15">
        <f t="shared" si="0"/>
        <v>0.458941941</v>
      </c>
      <c r="I7" s="26" t="s">
        <v>37</v>
      </c>
      <c r="J7" s="27">
        <v>90</v>
      </c>
      <c r="K7" s="27">
        <f t="shared" si="1"/>
        <v>40</v>
      </c>
      <c r="L7" s="14">
        <v>2</v>
      </c>
      <c r="M7" s="14">
        <v>37.75</v>
      </c>
      <c r="N7" s="14">
        <v>0.76</v>
      </c>
      <c r="O7" s="14">
        <v>22.5</v>
      </c>
      <c r="P7" s="15">
        <f t="shared" si="2"/>
        <v>0.125</v>
      </c>
      <c r="Q7" s="32"/>
      <c r="R7" s="35">
        <v>0.00131</v>
      </c>
      <c r="S7" s="36"/>
      <c r="T7" s="15">
        <f t="shared" si="3"/>
        <v>0.737946387843333</v>
      </c>
      <c r="U7" s="14" t="s">
        <v>27</v>
      </c>
    </row>
    <row r="8" spans="1:21">
      <c r="A8" s="4">
        <v>6</v>
      </c>
      <c r="B8" s="10" t="s">
        <v>38</v>
      </c>
      <c r="C8" s="11" t="s">
        <v>39</v>
      </c>
      <c r="D8" s="11" t="s">
        <v>32</v>
      </c>
      <c r="E8" s="12"/>
      <c r="F8" s="13">
        <v>0.01957</v>
      </c>
      <c r="G8" s="14">
        <v>23.4513</v>
      </c>
      <c r="H8" s="15">
        <f t="shared" si="0"/>
        <v>0.458941941</v>
      </c>
      <c r="I8" s="26" t="s">
        <v>37</v>
      </c>
      <c r="J8" s="27">
        <v>90</v>
      </c>
      <c r="K8" s="27">
        <f t="shared" si="1"/>
        <v>40</v>
      </c>
      <c r="L8" s="14">
        <v>2</v>
      </c>
      <c r="M8" s="14">
        <v>37.75</v>
      </c>
      <c r="N8" s="14">
        <v>0.76</v>
      </c>
      <c r="O8" s="14">
        <v>22.5</v>
      </c>
      <c r="P8" s="15">
        <f t="shared" si="2"/>
        <v>0.125</v>
      </c>
      <c r="Q8" s="32"/>
      <c r="R8" s="35">
        <v>0.00131</v>
      </c>
      <c r="S8" s="36"/>
      <c r="T8" s="15">
        <f t="shared" si="3"/>
        <v>0.737946387843333</v>
      </c>
      <c r="U8" s="14" t="s">
        <v>27</v>
      </c>
    </row>
    <row r="9" spans="1:21">
      <c r="A9" s="4">
        <v>7</v>
      </c>
      <c r="B9" s="10" t="s">
        <v>40</v>
      </c>
      <c r="C9" s="11" t="s">
        <v>41</v>
      </c>
      <c r="D9" s="11" t="s">
        <v>32</v>
      </c>
      <c r="E9" s="12"/>
      <c r="F9" s="13">
        <v>0.29355</v>
      </c>
      <c r="G9" s="14">
        <v>23.4513</v>
      </c>
      <c r="H9" s="15">
        <f t="shared" si="0"/>
        <v>6.884129115</v>
      </c>
      <c r="I9" s="26" t="s">
        <v>42</v>
      </c>
      <c r="J9" s="27">
        <v>40</v>
      </c>
      <c r="K9" s="27">
        <v>95</v>
      </c>
      <c r="L9" s="14">
        <v>2</v>
      </c>
      <c r="M9" s="14">
        <v>119</v>
      </c>
      <c r="N9" s="14">
        <v>0.76</v>
      </c>
      <c r="O9" s="14">
        <v>45</v>
      </c>
      <c r="P9" s="15">
        <f t="shared" si="2"/>
        <v>0.5625</v>
      </c>
      <c r="Q9" s="32"/>
      <c r="R9" s="35">
        <v>0.43</v>
      </c>
      <c r="S9" s="36"/>
      <c r="T9" s="15">
        <f t="shared" si="3"/>
        <v>9.32318581765</v>
      </c>
      <c r="U9" s="14" t="s">
        <v>27</v>
      </c>
    </row>
    <row r="10" spans="1:21">
      <c r="A10" s="4">
        <v>8</v>
      </c>
      <c r="B10" s="10" t="s">
        <v>43</v>
      </c>
      <c r="C10" s="11" t="s">
        <v>44</v>
      </c>
      <c r="D10" s="11" t="s">
        <v>32</v>
      </c>
      <c r="E10" s="12"/>
      <c r="F10" s="13">
        <v>0.29355</v>
      </c>
      <c r="G10" s="14">
        <v>23.4513</v>
      </c>
      <c r="H10" s="15">
        <f t="shared" si="0"/>
        <v>6.884129115</v>
      </c>
      <c r="I10" s="26" t="s">
        <v>42</v>
      </c>
      <c r="J10" s="27">
        <v>40</v>
      </c>
      <c r="K10" s="27">
        <v>95</v>
      </c>
      <c r="L10" s="14">
        <v>2</v>
      </c>
      <c r="M10" s="14">
        <v>119</v>
      </c>
      <c r="N10" s="14">
        <v>0.76</v>
      </c>
      <c r="O10" s="14">
        <v>45</v>
      </c>
      <c r="P10" s="15">
        <f t="shared" si="2"/>
        <v>0.5625</v>
      </c>
      <c r="Q10" s="32"/>
      <c r="R10" s="33">
        <v>0.43</v>
      </c>
      <c r="S10" s="34"/>
      <c r="T10" s="15">
        <f t="shared" si="3"/>
        <v>9.32318581765</v>
      </c>
      <c r="U10" s="14" t="s">
        <v>27</v>
      </c>
    </row>
    <row r="11" spans="1:21">
      <c r="A11" s="4">
        <v>9</v>
      </c>
      <c r="B11" s="10" t="s">
        <v>45</v>
      </c>
      <c r="C11" s="16" t="s">
        <v>46</v>
      </c>
      <c r="D11" s="14" t="s">
        <v>32</v>
      </c>
      <c r="E11" s="12"/>
      <c r="F11" s="13">
        <v>0.05665</v>
      </c>
      <c r="G11" s="14">
        <v>23.4513</v>
      </c>
      <c r="H11" s="15">
        <f t="shared" si="0"/>
        <v>1.328516145</v>
      </c>
      <c r="I11" s="26" t="s">
        <v>26</v>
      </c>
      <c r="J11" s="27">
        <v>60</v>
      </c>
      <c r="K11" s="27">
        <f t="shared" ref="K11:K14" si="4">3600/J11</f>
        <v>60</v>
      </c>
      <c r="L11" s="14">
        <v>2</v>
      </c>
      <c r="M11" s="14">
        <v>66</v>
      </c>
      <c r="N11" s="14">
        <v>0.76</v>
      </c>
      <c r="O11" s="14">
        <v>22.5</v>
      </c>
      <c r="P11" s="15">
        <f t="shared" si="2"/>
        <v>0.1875</v>
      </c>
      <c r="Q11" s="32"/>
      <c r="R11" s="33">
        <v>0.43</v>
      </c>
      <c r="S11" s="34"/>
      <c r="T11" s="15">
        <f t="shared" si="3"/>
        <v>2.34476792095</v>
      </c>
      <c r="U11" s="14" t="s">
        <v>27</v>
      </c>
    </row>
    <row r="12" spans="1:21">
      <c r="A12" s="4">
        <v>10</v>
      </c>
      <c r="B12" s="10" t="s">
        <v>47</v>
      </c>
      <c r="C12" s="16" t="s">
        <v>48</v>
      </c>
      <c r="D12" s="14" t="s">
        <v>32</v>
      </c>
      <c r="E12" s="12"/>
      <c r="F12" s="13">
        <v>0.05665</v>
      </c>
      <c r="G12" s="14">
        <v>23.4513</v>
      </c>
      <c r="H12" s="15">
        <f t="shared" si="0"/>
        <v>1.328516145</v>
      </c>
      <c r="I12" s="26" t="s">
        <v>26</v>
      </c>
      <c r="J12" s="27">
        <v>60</v>
      </c>
      <c r="K12" s="27">
        <f t="shared" si="4"/>
        <v>60</v>
      </c>
      <c r="L12" s="14">
        <v>2</v>
      </c>
      <c r="M12" s="14">
        <v>66</v>
      </c>
      <c r="N12" s="14">
        <v>0.76</v>
      </c>
      <c r="O12" s="14">
        <v>22.5</v>
      </c>
      <c r="P12" s="15">
        <f t="shared" si="2"/>
        <v>0.1875</v>
      </c>
      <c r="Q12" s="32"/>
      <c r="R12" s="33">
        <v>0.43</v>
      </c>
      <c r="S12" s="34"/>
      <c r="T12" s="15">
        <f t="shared" si="3"/>
        <v>2.34476792095</v>
      </c>
      <c r="U12" s="14" t="s">
        <v>27</v>
      </c>
    </row>
    <row r="13" spans="1:21">
      <c r="A13" s="4">
        <v>11</v>
      </c>
      <c r="B13" s="10" t="s">
        <v>49</v>
      </c>
      <c r="C13" s="16" t="s">
        <v>50</v>
      </c>
      <c r="D13" s="11" t="s">
        <v>32</v>
      </c>
      <c r="E13" s="12"/>
      <c r="F13" s="13">
        <v>0.05665</v>
      </c>
      <c r="G13" s="14">
        <v>23.4513</v>
      </c>
      <c r="H13" s="15">
        <f t="shared" si="0"/>
        <v>1.328516145</v>
      </c>
      <c r="I13" s="26" t="s">
        <v>26</v>
      </c>
      <c r="J13" s="27">
        <v>60</v>
      </c>
      <c r="K13" s="27">
        <f t="shared" si="4"/>
        <v>60</v>
      </c>
      <c r="L13" s="14">
        <v>2</v>
      </c>
      <c r="M13" s="14">
        <v>66</v>
      </c>
      <c r="N13" s="14">
        <v>0.76</v>
      </c>
      <c r="O13" s="14">
        <v>22.5</v>
      </c>
      <c r="P13" s="15">
        <f t="shared" si="2"/>
        <v>0.1875</v>
      </c>
      <c r="Q13" s="32"/>
      <c r="R13" s="33">
        <v>0.43</v>
      </c>
      <c r="S13" s="34"/>
      <c r="T13" s="15">
        <f t="shared" si="3"/>
        <v>2.34476792095</v>
      </c>
      <c r="U13" s="14" t="s">
        <v>27</v>
      </c>
    </row>
    <row r="14" spans="1:21">
      <c r="A14" s="4">
        <v>12</v>
      </c>
      <c r="B14" s="10" t="s">
        <v>51</v>
      </c>
      <c r="C14" s="11" t="s">
        <v>52</v>
      </c>
      <c r="D14" s="11" t="s">
        <v>32</v>
      </c>
      <c r="E14" s="12"/>
      <c r="F14" s="13">
        <v>0.05665</v>
      </c>
      <c r="G14" s="14">
        <v>23.4513</v>
      </c>
      <c r="H14" s="15">
        <f t="shared" si="0"/>
        <v>1.328516145</v>
      </c>
      <c r="I14" s="26" t="s">
        <v>26</v>
      </c>
      <c r="J14" s="27">
        <v>60</v>
      </c>
      <c r="K14" s="27">
        <f t="shared" si="4"/>
        <v>60</v>
      </c>
      <c r="L14" s="14">
        <v>2</v>
      </c>
      <c r="M14" s="14">
        <v>66</v>
      </c>
      <c r="N14" s="14">
        <v>0.76</v>
      </c>
      <c r="O14" s="14">
        <v>22.5</v>
      </c>
      <c r="P14" s="15">
        <f t="shared" si="2"/>
        <v>0.1875</v>
      </c>
      <c r="Q14" s="32"/>
      <c r="R14" s="33">
        <v>0.43</v>
      </c>
      <c r="S14" s="34"/>
      <c r="T14" s="15">
        <f t="shared" si="3"/>
        <v>2.34476792095</v>
      </c>
      <c r="U14" s="14" t="s">
        <v>27</v>
      </c>
    </row>
    <row r="15" spans="1:21">
      <c r="A15" s="4">
        <v>13</v>
      </c>
      <c r="B15" s="10" t="s">
        <v>53</v>
      </c>
      <c r="C15" s="11" t="s">
        <v>54</v>
      </c>
      <c r="D15" s="11" t="s">
        <v>32</v>
      </c>
      <c r="E15" s="12"/>
      <c r="F15" s="13">
        <v>0.08137</v>
      </c>
      <c r="G15" s="14">
        <v>23.4513</v>
      </c>
      <c r="H15" s="15">
        <f t="shared" si="0"/>
        <v>1.908232281</v>
      </c>
      <c r="I15" s="26" t="s">
        <v>55</v>
      </c>
      <c r="J15" s="27">
        <v>65</v>
      </c>
      <c r="K15" s="27">
        <v>65</v>
      </c>
      <c r="L15" s="14">
        <v>2</v>
      </c>
      <c r="M15" s="14">
        <v>71.7</v>
      </c>
      <c r="N15" s="14">
        <v>0.76</v>
      </c>
      <c r="O15" s="14">
        <v>22.5</v>
      </c>
      <c r="P15" s="15">
        <f t="shared" si="2"/>
        <v>0.173076923076923</v>
      </c>
      <c r="Q15" s="32"/>
      <c r="R15" s="33">
        <v>0.43</v>
      </c>
      <c r="S15" s="34"/>
      <c r="T15" s="15">
        <f t="shared" si="3"/>
        <v>2.97289213960231</v>
      </c>
      <c r="U15" s="14" t="s">
        <v>27</v>
      </c>
    </row>
    <row r="16" spans="1:21">
      <c r="A16" s="4">
        <v>14</v>
      </c>
      <c r="B16" s="10" t="s">
        <v>56</v>
      </c>
      <c r="C16" s="11" t="s">
        <v>57</v>
      </c>
      <c r="D16" s="11" t="s">
        <v>32</v>
      </c>
      <c r="E16" s="13"/>
      <c r="F16" s="13">
        <v>0.08137</v>
      </c>
      <c r="G16" s="14">
        <v>23.4513</v>
      </c>
      <c r="H16" s="15">
        <f t="shared" si="0"/>
        <v>1.908232281</v>
      </c>
      <c r="I16" s="26" t="s">
        <v>55</v>
      </c>
      <c r="J16" s="27">
        <v>65</v>
      </c>
      <c r="K16" s="27">
        <v>65</v>
      </c>
      <c r="L16" s="14">
        <v>2</v>
      </c>
      <c r="M16" s="14">
        <v>71.7</v>
      </c>
      <c r="N16" s="14">
        <v>0.76</v>
      </c>
      <c r="O16" s="14">
        <v>22.5</v>
      </c>
      <c r="P16" s="15">
        <f t="shared" si="2"/>
        <v>0.173076923076923</v>
      </c>
      <c r="Q16" s="32"/>
      <c r="R16" s="33">
        <v>0.43</v>
      </c>
      <c r="S16" s="34"/>
      <c r="T16" s="15">
        <f t="shared" si="3"/>
        <v>2.97289213960231</v>
      </c>
      <c r="U16" s="14" t="s">
        <v>27</v>
      </c>
    </row>
    <row r="17" spans="1:21">
      <c r="A17" s="4">
        <v>15</v>
      </c>
      <c r="B17" s="10" t="s">
        <v>58</v>
      </c>
      <c r="C17" s="11" t="s">
        <v>59</v>
      </c>
      <c r="D17" s="11" t="s">
        <v>32</v>
      </c>
      <c r="E17" s="13"/>
      <c r="F17" s="13">
        <v>0.00927</v>
      </c>
      <c r="G17" s="14">
        <v>23.4513</v>
      </c>
      <c r="H17" s="15">
        <f t="shared" si="0"/>
        <v>0.217393551</v>
      </c>
      <c r="I17" s="26" t="s">
        <v>37</v>
      </c>
      <c r="J17" s="27">
        <v>80</v>
      </c>
      <c r="K17" s="27">
        <f t="shared" ref="K17:K28" si="5">3600/J17</f>
        <v>45</v>
      </c>
      <c r="L17" s="14">
        <v>2</v>
      </c>
      <c r="M17" s="14">
        <v>37.75</v>
      </c>
      <c r="N17" s="14">
        <v>0.76</v>
      </c>
      <c r="O17" s="14">
        <v>22.5</v>
      </c>
      <c r="P17" s="15">
        <f t="shared" si="2"/>
        <v>0.140625</v>
      </c>
      <c r="Q17" s="32"/>
      <c r="R17" s="33">
        <v>0.43</v>
      </c>
      <c r="S17" s="34"/>
      <c r="T17" s="15">
        <f t="shared" si="3"/>
        <v>0.92691902911</v>
      </c>
      <c r="U17" s="14" t="s">
        <v>27</v>
      </c>
    </row>
    <row r="18" spans="1:21">
      <c r="A18" s="4">
        <v>16</v>
      </c>
      <c r="B18" s="10" t="s">
        <v>60</v>
      </c>
      <c r="C18" s="11" t="s">
        <v>61</v>
      </c>
      <c r="D18" s="11" t="s">
        <v>32</v>
      </c>
      <c r="E18" s="13"/>
      <c r="F18" s="13">
        <v>0.00927</v>
      </c>
      <c r="G18" s="14">
        <v>23.4513</v>
      </c>
      <c r="H18" s="15">
        <f t="shared" si="0"/>
        <v>0.217393551</v>
      </c>
      <c r="I18" s="26" t="s">
        <v>37</v>
      </c>
      <c r="J18" s="27">
        <v>80</v>
      </c>
      <c r="K18" s="27">
        <f t="shared" si="5"/>
        <v>45</v>
      </c>
      <c r="L18" s="14">
        <v>2</v>
      </c>
      <c r="M18" s="14">
        <v>37.75</v>
      </c>
      <c r="N18" s="14">
        <v>0.76</v>
      </c>
      <c r="O18" s="14">
        <v>22.5</v>
      </c>
      <c r="P18" s="15">
        <f t="shared" si="2"/>
        <v>0.140625</v>
      </c>
      <c r="Q18" s="32"/>
      <c r="R18" s="33">
        <v>0.43</v>
      </c>
      <c r="S18" s="34"/>
      <c r="T18" s="15">
        <f t="shared" si="3"/>
        <v>0.92691902911</v>
      </c>
      <c r="U18" s="14" t="s">
        <v>27</v>
      </c>
    </row>
    <row r="19" spans="1:21">
      <c r="A19" s="4">
        <v>17</v>
      </c>
      <c r="B19" s="10" t="s">
        <v>62</v>
      </c>
      <c r="C19" s="11" t="s">
        <v>63</v>
      </c>
      <c r="D19" s="11" t="s">
        <v>64</v>
      </c>
      <c r="E19" s="13"/>
      <c r="F19" s="13">
        <v>0.309</v>
      </c>
      <c r="G19" s="14">
        <v>23.4513</v>
      </c>
      <c r="H19" s="15">
        <f t="shared" si="0"/>
        <v>7.2464517</v>
      </c>
      <c r="I19" s="26" t="s">
        <v>65</v>
      </c>
      <c r="J19" s="27">
        <v>55</v>
      </c>
      <c r="K19" s="27">
        <f t="shared" si="5"/>
        <v>65.4545454545455</v>
      </c>
      <c r="L19" s="14">
        <v>2</v>
      </c>
      <c r="M19" s="14">
        <v>84.4</v>
      </c>
      <c r="N19" s="14">
        <v>0.76</v>
      </c>
      <c r="O19" s="14">
        <v>22.5</v>
      </c>
      <c r="P19" s="15">
        <f t="shared" si="2"/>
        <v>0.204545454545455</v>
      </c>
      <c r="Q19" s="32"/>
      <c r="R19" s="33"/>
      <c r="S19" s="34"/>
      <c r="T19" s="15">
        <f t="shared" si="3"/>
        <v>8.59424247790909</v>
      </c>
      <c r="U19" s="14" t="s">
        <v>27</v>
      </c>
    </row>
    <row r="20" spans="1:21">
      <c r="A20" s="4">
        <v>18</v>
      </c>
      <c r="B20" s="10" t="s">
        <v>66</v>
      </c>
      <c r="C20" s="11" t="s">
        <v>67</v>
      </c>
      <c r="D20" s="11" t="s">
        <v>64</v>
      </c>
      <c r="E20" s="13"/>
      <c r="F20" s="13">
        <v>0.309</v>
      </c>
      <c r="G20" s="14">
        <v>23.4513</v>
      </c>
      <c r="H20" s="15">
        <f t="shared" si="0"/>
        <v>7.2464517</v>
      </c>
      <c r="I20" s="26" t="s">
        <v>65</v>
      </c>
      <c r="J20" s="27">
        <v>55</v>
      </c>
      <c r="K20" s="27">
        <f t="shared" si="5"/>
        <v>65.4545454545455</v>
      </c>
      <c r="L20" s="14">
        <v>2</v>
      </c>
      <c r="M20" s="14">
        <v>84.4</v>
      </c>
      <c r="N20" s="14">
        <v>0.76</v>
      </c>
      <c r="O20" s="14">
        <v>22.5</v>
      </c>
      <c r="P20" s="15">
        <f t="shared" si="2"/>
        <v>0.204545454545455</v>
      </c>
      <c r="Q20" s="32"/>
      <c r="R20" s="33"/>
      <c r="S20" s="34"/>
      <c r="T20" s="15">
        <f t="shared" si="3"/>
        <v>8.59424247790909</v>
      </c>
      <c r="U20" s="14" t="s">
        <v>27</v>
      </c>
    </row>
    <row r="21" spans="1:21">
      <c r="A21" s="4">
        <v>19</v>
      </c>
      <c r="B21" s="10" t="s">
        <v>68</v>
      </c>
      <c r="C21" s="11" t="s">
        <v>69</v>
      </c>
      <c r="D21" s="11" t="s">
        <v>70</v>
      </c>
      <c r="E21" s="13"/>
      <c r="F21" s="13">
        <v>0.00309</v>
      </c>
      <c r="G21" s="14">
        <v>16.9</v>
      </c>
      <c r="H21" s="15">
        <f t="shared" si="0"/>
        <v>0.052221</v>
      </c>
      <c r="I21" s="26" t="s">
        <v>71</v>
      </c>
      <c r="J21" s="27">
        <v>80</v>
      </c>
      <c r="K21" s="27">
        <f t="shared" si="5"/>
        <v>45</v>
      </c>
      <c r="L21" s="14">
        <v>2</v>
      </c>
      <c r="M21" s="14">
        <v>58.6</v>
      </c>
      <c r="N21" s="14">
        <v>0.76</v>
      </c>
      <c r="O21" s="14">
        <v>23.5</v>
      </c>
      <c r="P21" s="15">
        <f t="shared" si="2"/>
        <v>0.146875</v>
      </c>
      <c r="Q21" s="32"/>
      <c r="R21" s="33">
        <f>0.0131/5</f>
        <v>0.00262</v>
      </c>
      <c r="S21" s="34"/>
      <c r="T21" s="15">
        <f t="shared" si="3"/>
        <v>0.37810081</v>
      </c>
      <c r="U21" s="14" t="s">
        <v>27</v>
      </c>
    </row>
    <row r="22" spans="1:21">
      <c r="A22" s="4">
        <v>20</v>
      </c>
      <c r="B22" s="10" t="s">
        <v>72</v>
      </c>
      <c r="C22" s="11" t="s">
        <v>73</v>
      </c>
      <c r="D22" s="11" t="s">
        <v>70</v>
      </c>
      <c r="E22" s="13"/>
      <c r="F22" s="13">
        <v>0.00309</v>
      </c>
      <c r="G22" s="14">
        <v>16.9</v>
      </c>
      <c r="H22" s="15">
        <f t="shared" si="0"/>
        <v>0.052221</v>
      </c>
      <c r="I22" s="26" t="s">
        <v>71</v>
      </c>
      <c r="J22" s="27">
        <v>80</v>
      </c>
      <c r="K22" s="27">
        <f t="shared" si="5"/>
        <v>45</v>
      </c>
      <c r="L22" s="14">
        <v>2</v>
      </c>
      <c r="M22" s="14">
        <v>58.6</v>
      </c>
      <c r="N22" s="14">
        <v>0.76</v>
      </c>
      <c r="O22" s="14">
        <v>24.5</v>
      </c>
      <c r="P22" s="15">
        <f t="shared" si="2"/>
        <v>0.153125</v>
      </c>
      <c r="Q22" s="32"/>
      <c r="R22" s="33">
        <f>0.0131/5</f>
        <v>0.00262</v>
      </c>
      <c r="S22" s="34"/>
      <c r="T22" s="15">
        <f t="shared" si="3"/>
        <v>0.38503831</v>
      </c>
      <c r="U22" s="14" t="s">
        <v>27</v>
      </c>
    </row>
    <row r="23" spans="1:21">
      <c r="A23" s="4">
        <v>21</v>
      </c>
      <c r="B23" s="10" t="s">
        <v>74</v>
      </c>
      <c r="C23" s="11" t="s">
        <v>75</v>
      </c>
      <c r="D23" s="11" t="s">
        <v>64</v>
      </c>
      <c r="E23" s="13"/>
      <c r="F23" s="13">
        <v>0.01545</v>
      </c>
      <c r="G23" s="14">
        <v>23.4513</v>
      </c>
      <c r="H23" s="15">
        <f t="shared" si="0"/>
        <v>0.362322585</v>
      </c>
      <c r="I23" s="26" t="s">
        <v>65</v>
      </c>
      <c r="J23" s="27">
        <v>80</v>
      </c>
      <c r="K23" s="27">
        <f t="shared" si="5"/>
        <v>45</v>
      </c>
      <c r="L23" s="14">
        <v>2</v>
      </c>
      <c r="M23" s="14">
        <v>84.4</v>
      </c>
      <c r="N23" s="14">
        <v>0.76</v>
      </c>
      <c r="O23" s="14">
        <v>25.5</v>
      </c>
      <c r="P23" s="15">
        <f t="shared" si="2"/>
        <v>0.159375</v>
      </c>
      <c r="Q23" s="32"/>
      <c r="R23" s="33">
        <f>0.1307/100</f>
        <v>0.001307</v>
      </c>
      <c r="S23" s="34"/>
      <c r="T23" s="15">
        <f t="shared" si="3"/>
        <v>0.80289081935</v>
      </c>
      <c r="U23" s="14" t="s">
        <v>27</v>
      </c>
    </row>
    <row r="24" spans="1:21">
      <c r="A24" s="4">
        <v>22</v>
      </c>
      <c r="B24" s="10" t="s">
        <v>76</v>
      </c>
      <c r="C24" s="11" t="s">
        <v>77</v>
      </c>
      <c r="D24" s="11" t="s">
        <v>64</v>
      </c>
      <c r="E24" s="13"/>
      <c r="F24" s="13">
        <v>0.01545</v>
      </c>
      <c r="G24" s="14">
        <v>23.4513</v>
      </c>
      <c r="H24" s="15">
        <f t="shared" si="0"/>
        <v>0.362322585</v>
      </c>
      <c r="I24" s="26" t="s">
        <v>65</v>
      </c>
      <c r="J24" s="27">
        <v>80</v>
      </c>
      <c r="K24" s="27">
        <f t="shared" si="5"/>
        <v>45</v>
      </c>
      <c r="L24" s="14">
        <v>2</v>
      </c>
      <c r="M24" s="14">
        <v>84.4</v>
      </c>
      <c r="N24" s="14">
        <v>0.76</v>
      </c>
      <c r="O24" s="14">
        <v>26.5</v>
      </c>
      <c r="P24" s="15">
        <f t="shared" si="2"/>
        <v>0.165625</v>
      </c>
      <c r="Q24" s="32"/>
      <c r="R24" s="33">
        <f>0.1307/100</f>
        <v>0.001307</v>
      </c>
      <c r="S24" s="34"/>
      <c r="T24" s="15">
        <f t="shared" si="3"/>
        <v>0.80982831935</v>
      </c>
      <c r="U24" s="14" t="s">
        <v>27</v>
      </c>
    </row>
    <row r="25" spans="1:21">
      <c r="A25" s="4">
        <v>23</v>
      </c>
      <c r="B25" s="17" t="s">
        <v>78</v>
      </c>
      <c r="C25" s="17" t="s">
        <v>79</v>
      </c>
      <c r="D25" s="18" t="s">
        <v>80</v>
      </c>
      <c r="E25" s="14"/>
      <c r="F25" s="19">
        <v>0.055</v>
      </c>
      <c r="G25" s="14">
        <v>24.7788</v>
      </c>
      <c r="H25" s="15">
        <f t="shared" si="0"/>
        <v>1.362834</v>
      </c>
      <c r="I25" s="26" t="s">
        <v>81</v>
      </c>
      <c r="J25" s="14">
        <v>55</v>
      </c>
      <c r="K25" s="27">
        <f t="shared" si="5"/>
        <v>65.4545454545455</v>
      </c>
      <c r="L25" s="14">
        <v>2</v>
      </c>
      <c r="M25" s="14">
        <v>85.4</v>
      </c>
      <c r="N25" s="14">
        <v>1.76</v>
      </c>
      <c r="O25" s="14">
        <v>27.5</v>
      </c>
      <c r="P25" s="15">
        <f t="shared" si="2"/>
        <v>0.25</v>
      </c>
      <c r="Q25" s="32"/>
      <c r="R25" s="33"/>
      <c r="S25" s="34"/>
      <c r="T25" s="15">
        <f t="shared" si="3"/>
        <v>2.54859774</v>
      </c>
      <c r="U25" s="14" t="s">
        <v>27</v>
      </c>
    </row>
    <row r="26" spans="1:21">
      <c r="A26" s="4">
        <v>24</v>
      </c>
      <c r="B26" s="17" t="s">
        <v>82</v>
      </c>
      <c r="C26" s="17" t="s">
        <v>83</v>
      </c>
      <c r="D26" s="18" t="s">
        <v>80</v>
      </c>
      <c r="E26" s="14"/>
      <c r="F26" s="19">
        <v>0.055</v>
      </c>
      <c r="G26" s="14">
        <v>24.7788</v>
      </c>
      <c r="H26" s="15">
        <f t="shared" si="0"/>
        <v>1.362834</v>
      </c>
      <c r="I26" s="26" t="s">
        <v>81</v>
      </c>
      <c r="J26" s="14">
        <v>55</v>
      </c>
      <c r="K26" s="27">
        <f t="shared" si="5"/>
        <v>65.4545454545455</v>
      </c>
      <c r="L26" s="14">
        <v>2</v>
      </c>
      <c r="M26" s="14">
        <v>86.4</v>
      </c>
      <c r="N26" s="14">
        <v>2.76</v>
      </c>
      <c r="O26" s="14">
        <v>28.5</v>
      </c>
      <c r="P26" s="15">
        <f t="shared" si="2"/>
        <v>0.259090909090909</v>
      </c>
      <c r="Q26" s="32"/>
      <c r="R26" s="33"/>
      <c r="S26" s="34"/>
      <c r="T26" s="15">
        <f t="shared" si="3"/>
        <v>3.00349592181818</v>
      </c>
      <c r="U26" s="14" t="s">
        <v>27</v>
      </c>
    </row>
    <row r="27" spans="1:21">
      <c r="A27" s="4">
        <v>25</v>
      </c>
      <c r="B27" s="10" t="s">
        <v>68</v>
      </c>
      <c r="C27" s="11" t="s">
        <v>69</v>
      </c>
      <c r="D27" s="11" t="s">
        <v>84</v>
      </c>
      <c r="E27" s="13"/>
      <c r="F27" s="13">
        <v>0.00309</v>
      </c>
      <c r="G27" s="20">
        <v>26</v>
      </c>
      <c r="H27" s="15">
        <f t="shared" si="0"/>
        <v>0.08034</v>
      </c>
      <c r="I27" s="26" t="s">
        <v>71</v>
      </c>
      <c r="J27" s="27">
        <v>51.6666666666667</v>
      </c>
      <c r="K27" s="27">
        <f t="shared" si="5"/>
        <v>69.6774193548387</v>
      </c>
      <c r="L27" s="14">
        <v>2</v>
      </c>
      <c r="M27" s="14">
        <v>98.24</v>
      </c>
      <c r="N27" s="14">
        <v>2.56</v>
      </c>
      <c r="O27" s="14">
        <v>29.5</v>
      </c>
      <c r="P27" s="15">
        <f t="shared" si="2"/>
        <v>0.285483870967742</v>
      </c>
      <c r="Q27" s="20"/>
      <c r="R27" s="33">
        <f>0.0131/5</f>
        <v>0.00262</v>
      </c>
      <c r="S27" s="20"/>
      <c r="T27" s="15">
        <f t="shared" si="3"/>
        <v>1.75945280645161</v>
      </c>
      <c r="U27" s="20" t="s">
        <v>27</v>
      </c>
    </row>
    <row r="28" spans="1:21">
      <c r="A28" s="4">
        <v>26</v>
      </c>
      <c r="B28" s="10" t="s">
        <v>72</v>
      </c>
      <c r="C28" s="11" t="s">
        <v>73</v>
      </c>
      <c r="D28" s="11" t="s">
        <v>84</v>
      </c>
      <c r="E28" s="13"/>
      <c r="F28" s="13">
        <v>0.00309</v>
      </c>
      <c r="G28" s="20">
        <v>26</v>
      </c>
      <c r="H28" s="15">
        <f t="shared" si="0"/>
        <v>0.08034</v>
      </c>
      <c r="I28" s="26" t="s">
        <v>71</v>
      </c>
      <c r="J28" s="27">
        <v>45.952380952381</v>
      </c>
      <c r="K28" s="27">
        <f t="shared" si="5"/>
        <v>78.3419689119171</v>
      </c>
      <c r="L28" s="14">
        <v>2</v>
      </c>
      <c r="M28" s="14">
        <v>104.508571428571</v>
      </c>
      <c r="N28" s="14">
        <v>2.93142857142857</v>
      </c>
      <c r="O28" s="14">
        <v>30.5</v>
      </c>
      <c r="P28" s="15">
        <f t="shared" si="2"/>
        <v>0.331865284974093</v>
      </c>
      <c r="Q28" s="20"/>
      <c r="R28" s="33">
        <f>0.0131/5</f>
        <v>0.00262</v>
      </c>
      <c r="S28" s="20"/>
      <c r="T28" s="15">
        <f t="shared" si="3"/>
        <v>2.31022949829756</v>
      </c>
      <c r="U28" s="20" t="s">
        <v>27</v>
      </c>
    </row>
  </sheetData>
  <mergeCells count="19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conditionalFormatting sqref="B13">
    <cfRule type="duplicateValues" dxfId="0" priority="4"/>
    <cfRule type="duplicateValues" dxfId="0" priority="3"/>
  </conditionalFormatting>
  <conditionalFormatting sqref="B27:B28">
    <cfRule type="duplicateValues" dxfId="0" priority="2"/>
    <cfRule type="duplicateValues" dxfId="0" priority="1"/>
  </conditionalFormatting>
  <conditionalFormatting sqref="B3:B12 B14:B24"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2023-12-18T02:09:30Z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2700384B9F9045A18F605DB4EC81049C_12</vt:lpwstr>
  </property>
</Properties>
</file>