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7940" yWindow="1665"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Form'!$A$3:$O$44</definedName>
    <definedName name="INPUT">Input!$A$3:$O$41</definedName>
    <definedName name="mileage">#REF!</definedName>
    <definedName name="notes">Notes!#REF!</definedName>
    <definedName name="_xlnm.Print_Area" localSheetId="1">'Expense Form'!$A$1:$O$43</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2" i="2"/>
  <c r="O11"/>
  <c r="L10" l="1"/>
  <c r="K10"/>
  <c r="J10"/>
  <c r="I10"/>
  <c r="H10"/>
  <c r="O10" s="1"/>
  <c r="G10"/>
  <c r="D33" l="1"/>
  <c r="E33"/>
  <c r="F33"/>
  <c r="G33"/>
  <c r="H33"/>
  <c r="I33"/>
  <c r="J33"/>
  <c r="K33"/>
  <c r="L33"/>
  <c r="M33"/>
  <c r="O14" l="1"/>
  <c r="O15"/>
  <c r="O16"/>
  <c r="O17"/>
  <c r="O18"/>
  <c r="O19"/>
  <c r="O20"/>
  <c r="O21"/>
  <c r="O22"/>
  <c r="O33" l="1"/>
  <c r="N31"/>
  <c r="O31" s="1"/>
  <c r="M31"/>
  <c r="L31"/>
  <c r="K31"/>
  <c r="J31"/>
  <c r="I31"/>
  <c r="H31"/>
  <c r="G31"/>
  <c r="C31"/>
  <c r="C26"/>
  <c r="G26"/>
  <c r="H26"/>
  <c r="I26"/>
  <c r="J26"/>
  <c r="K26"/>
  <c r="L26"/>
  <c r="M26"/>
  <c r="N26"/>
  <c r="O26" s="1"/>
  <c r="C27"/>
  <c r="G27"/>
  <c r="H27"/>
  <c r="I27"/>
  <c r="J27"/>
  <c r="K27"/>
  <c r="L27"/>
  <c r="M27"/>
  <c r="N27"/>
  <c r="O27" s="1"/>
  <c r="C28"/>
  <c r="G28"/>
  <c r="H28"/>
  <c r="I28"/>
  <c r="J28"/>
  <c r="K28"/>
  <c r="L28"/>
  <c r="M28"/>
  <c r="N28"/>
  <c r="O28" s="1"/>
  <c r="C30"/>
  <c r="G30"/>
  <c r="H30"/>
  <c r="I30"/>
  <c r="J30"/>
  <c r="K30"/>
  <c r="L30"/>
  <c r="M30"/>
  <c r="N30"/>
  <c r="O30" s="1"/>
  <c r="C32"/>
  <c r="G32"/>
  <c r="H32"/>
  <c r="I32"/>
  <c r="J32"/>
  <c r="K32"/>
  <c r="L32"/>
  <c r="M32"/>
  <c r="N32"/>
  <c r="O32" s="1"/>
  <c r="C29"/>
  <c r="H29"/>
  <c r="I29"/>
  <c r="J29"/>
  <c r="K29"/>
  <c r="L29"/>
  <c r="M29"/>
  <c r="N29"/>
  <c r="O29" s="1"/>
  <c r="I30" i="1"/>
  <c r="I25"/>
  <c r="I26"/>
  <c r="I27"/>
  <c r="I28"/>
  <c r="I29"/>
  <c r="I31"/>
  <c r="I32"/>
  <c r="I33"/>
  <c r="I34"/>
  <c r="I35"/>
  <c r="I36"/>
  <c r="I37"/>
  <c r="I17"/>
  <c r="I18"/>
  <c r="I19"/>
  <c r="I20"/>
  <c r="I21"/>
  <c r="I22"/>
  <c r="I23"/>
  <c r="I24"/>
  <c r="Q31" i="2" l="1"/>
  <c r="Q28"/>
  <c r="Q27"/>
  <c r="Q26"/>
  <c r="Q30"/>
  <c r="Q32"/>
  <c r="G29"/>
  <c r="G25"/>
  <c r="H25"/>
  <c r="I25"/>
  <c r="J25"/>
  <c r="K25"/>
  <c r="L25"/>
  <c r="M25"/>
  <c r="N25"/>
  <c r="O25" s="1"/>
  <c r="P27" i="1"/>
  <c r="P28"/>
  <c r="P25"/>
  <c r="I16"/>
  <c r="I15"/>
  <c r="C25" i="2"/>
  <c r="I38" i="1"/>
  <c r="T15"/>
  <c r="O15" s="1"/>
  <c r="T16"/>
  <c r="T17"/>
  <c r="P17" s="1"/>
  <c r="Q17" s="1"/>
  <c r="S13" i="2" s="1"/>
  <c r="T18" i="1"/>
  <c r="P18" s="1"/>
  <c r="Q18" s="1"/>
  <c r="T19"/>
  <c r="P19" s="1"/>
  <c r="Q19" s="1"/>
  <c r="T20"/>
  <c r="P20" s="1"/>
  <c r="Q20" s="1"/>
  <c r="S25" i="2" s="1"/>
  <c r="T21" i="1"/>
  <c r="T22"/>
  <c r="P22" s="1"/>
  <c r="Q22" s="1"/>
  <c r="S27"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N33"/>
  <c r="M16" i="1"/>
  <c r="N16" s="1"/>
  <c r="P23"/>
  <c r="Q23" s="1"/>
  <c r="S28" i="2" s="1"/>
  <c r="M28" i="1"/>
  <c r="N28" s="1"/>
  <c r="M27"/>
  <c r="N27" s="1"/>
  <c r="Q25" i="2"/>
  <c r="P35" i="1"/>
  <c r="Q35" s="1"/>
  <c r="M34"/>
  <c r="N34" s="1"/>
  <c r="P34"/>
  <c r="Q34" s="1"/>
  <c r="M33"/>
  <c r="N33" s="1"/>
  <c r="P33"/>
  <c r="Q33" s="1"/>
  <c r="P31"/>
  <c r="Q31" s="1"/>
  <c r="P29"/>
  <c r="Q29" s="1"/>
  <c r="S29" i="2" s="1"/>
  <c r="M26" i="1"/>
  <c r="N26" s="1"/>
  <c r="P26"/>
  <c r="M25"/>
  <c r="N25" s="1"/>
  <c r="M24"/>
  <c r="N24" s="1"/>
  <c r="P24"/>
  <c r="P21"/>
  <c r="Q21" s="1"/>
  <c r="S26" i="2" s="1"/>
  <c r="P32" i="1"/>
  <c r="Q32" s="1"/>
  <c r="S32" i="2" s="1"/>
  <c r="P15" i="1"/>
  <c r="Q15" s="1"/>
  <c r="Q29" i="2"/>
  <c r="S31" l="1"/>
  <c r="S30"/>
  <c r="Q33"/>
  <c r="Q39" i="1"/>
  <c r="S10" i="2"/>
  <c r="S34" l="1"/>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<sst xmlns="http://schemas.openxmlformats.org/spreadsheetml/2006/main" count="229" uniqueCount="156">
  <si>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</si>
  <si>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</si>
  <si>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</si>
  <si>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</si>
  <si>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</si>
  <si>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</si>
  <si>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</si>
  <si>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</si>
  <si>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</si>
  <si>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</si>
  <si>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</si>
  <si>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</si>
  <si>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</si>
  <si>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</si>
  <si>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</si>
  <si>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</si>
  <si>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</si>
  <si>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</si>
  <si>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</si>
  <si>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</si>
  <si>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</si>
  <si>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</si>
  <si>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</si>
  <si>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</si>
  <si>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</si>
  <si>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</si>
  <si>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</si>
  <si>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</si>
  <si>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</si>
  <si>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</si>
  <si>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</si>
  <si>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</si>
  <si>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</si>
  <si>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</si>
  <si>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</si>
  <si>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</si>
  <si>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</si>
  <si>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</si>
  <si>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</si>
  <si>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</si>
  <si>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</si>
  <si>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</si>
  <si>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</si>
  <si>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</si>
  <si>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</si>
  <si>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</si>
  <si>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</si>
  <si>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</si>
  <si>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</si>
  <si>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</si>
  <si>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</si>
  <si>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</si>
  <si>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</si>
  <si>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</si>
  <si>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</si>
  <si>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</si>
  <si>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</si>
  <si>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</si>
  <si>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</si>
  <si>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</si>
  <si>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</si>
  <si>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</si>
  <si>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</si>
  <si>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</si>
  <si>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</si>
  <si>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</si>
  <si>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</si>
  <si>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</si>
  <si>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</si>
  <si>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</si>
  <si>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</si>
  <si>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</si>
  <si>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</si>
  <si>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</si>
  <si>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</si>
  <si>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</si>
  <si>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</si>
  <si>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</si>
  <si>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</si>
  <si>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</si>
  <si>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</si>
  <si>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</si>
  <si>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</si>
  <si>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</si>
  <si>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</si>
  <si>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</si>
  <si>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</si>
  <si>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</si>
  <si>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</si>
  <si>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</si>
  <si>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</si>
  <si>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</si>
  <si>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</si>
  <si>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</si>
  <si>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</si>
  <si>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</si>
  <si>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</si>
  <si>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</si>
  <si>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</si>
  <si>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</si>
  <si>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</si>
  <si>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</si>
  <si>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</si>
  <si>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</si>
  <si>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</si>
  <si>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</si>
  <si>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</si>
  <si>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</si>
  <si>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</si>
  <si>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</si>
  <si>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</si>
  <si>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</si>
  <si>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</si>
  <si>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</si>
  <si>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</si>
  <si>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</si>
  <si>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</si>
  <si>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</si>
  <si>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</si>
  <si>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</si>
  <si>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</si>
  <si>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</si>
  <si>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</si>
  <si>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</si>
  <si>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</si>
  <si>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</si>
  <si>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</si>
  <si>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</si>
  <si>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</si>
  <si>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</si>
  <si>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</si>
  <si>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</si>
  <si>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</si>
  <si>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</si>
  <si>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</si>
  <si>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</si>
  <si>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</si>
  <si>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</si>
  <si>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</si>
  <si>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</si>
  <si>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</si>
  <si>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</si>
  <si>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</si>
  <si>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</si>
  <si>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</si>
  <si>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</si>
  <si>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</si>
  <si>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</si>
  <si>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</si>
  <si>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</si>
  <si>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</si>
  <si>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气路系统项目（ZY2303）-市内交通费（66040006）</t>
    <phoneticPr fontId="0" type="noConversion"/>
  </si>
  <si>
    <t>外出驾车加油费</t>
    <phoneticPr fontId="37" type="noConversion"/>
  </si>
  <si>
    <t>安路普（北京）汽车技术有限公司</t>
    <phoneticPr fontId="2" type="noConversion"/>
  </si>
  <si>
    <t>通风加热VAVE项目（ZY2304）-市内交通费（66040006）</t>
    <phoneticPr fontId="0" type="noConversion"/>
  </si>
  <si>
    <t>外出公共交通费</t>
    <phoneticPr fontId="0" type="noConversion"/>
  </si>
</sst>
</file>

<file path=xl/styles.xml><?xml version="1.0" encoding="utf-8"?>
<styleSheet xmlns="http://schemas.openxmlformats.org/spreadsheetml/2006/main">
  <numFmts count="8">
    <numFmt numFmtId="7" formatCode="&quot;¥&quot;#,##0.00;&quot;¥&quot;\-#,##0.00"/>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6">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78" fontId="19" fillId="0" borderId="21" xfId="0" applyNumberFormat="1" applyFont="1" applyFill="1" applyBorder="1" applyAlignment="1">
      <alignment wrapText="1"/>
    </xf>
    <xf numFmtId="0" fontId="38" fillId="6" borderId="21" xfId="0" applyFont="1" applyFill="1" applyBorder="1" applyAlignment="1">
      <alignment horizontal="center" vertical="center" wrapText="1"/>
    </xf>
    <xf numFmtId="0" fontId="40" fillId="0" borderId="21" xfId="0" applyFont="1" applyFill="1" applyBorder="1" applyAlignment="1">
      <alignment vertical="center"/>
    </xf>
    <xf numFmtId="0" fontId="41" fillId="6" borderId="21" xfId="0" applyFont="1" applyFill="1" applyBorder="1" applyAlignment="1">
      <alignment horizontal="center" vertical="center" wrapText="1"/>
    </xf>
    <xf numFmtId="0" fontId="42" fillId="6" borderId="21" xfId="0" applyFont="1" applyFill="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39" fillId="0" borderId="21" xfId="0" applyFont="1" applyFill="1" applyBorder="1" applyAlignment="1">
      <alignment vertical="center"/>
    </xf>
    <xf numFmtId="0" fontId="20" fillId="0" borderId="0" xfId="0" applyFont="1" applyFill="1"/>
    <xf numFmtId="0" fontId="45" fillId="0" borderId="21" xfId="0" applyFont="1" applyBorder="1" applyAlignment="1">
      <alignment horizontal="center" vertical="center" wrapText="1"/>
    </xf>
    <xf numFmtId="7" fontId="44" fillId="6" borderId="21" xfId="0" applyNumberFormat="1" applyFont="1" applyFill="1" applyBorder="1" applyAlignment="1">
      <alignment horizontal="center" vertical="center" wrapText="1"/>
    </xf>
    <xf numFmtId="0" fontId="0" fillId="0" borderId="21" xfId="0" applyBorder="1" applyAlignment="1">
      <alignment horizontal="center" vertical="center"/>
    </xf>
    <xf numFmtId="0" fontId="43" fillId="0" borderId="21" xfId="0" applyFont="1" applyFill="1" applyBorder="1" applyAlignment="1">
      <alignment horizontal="center" vertical="center" wrapText="1"/>
    </xf>
    <xf numFmtId="7" fontId="44" fillId="6" borderId="21" xfId="0" applyNumberFormat="1" applyFont="1" applyFill="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3" fillId="0" borderId="22" xfId="0" applyFont="1" applyBorder="1" applyAlignment="1">
      <alignment horizontal="center" wrapText="1"/>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2" priority="6" stopIfTrue="1">
      <formula>"q42&gt;1"</formula>
    </cfRule>
  </conditionalFormatting>
  <conditionalFormatting sqref="Q40:Q46 Q14:Q38 B9:C13 A1:A13 D1:Q13 B1:C7 A14:P46 A16:Q16">
    <cfRule type="expression" dxfId="11" priority="7" stopIfTrue="1">
      <formula>$Q$39=1</formula>
    </cfRule>
  </conditionalFormatting>
  <conditionalFormatting sqref="Q39">
    <cfRule type="expression" dxfId="10" priority="8" stopIfTrue="1">
      <formula>$Q$39&gt;0</formula>
    </cfRule>
  </conditionalFormatting>
  <conditionalFormatting sqref="F21 H21 G20:G37 I17:I37 A18:A33 B16:B33 D20:D32 A15:I20">
    <cfRule type="expression" dxfId="9" priority="17" stopIfTrue="1">
      <formula>$Q$35=1</formula>
    </cfRule>
  </conditionalFormatting>
  <conditionalFormatting sqref="C21">
    <cfRule type="expression" dxfId="8" priority="3" stopIfTrue="1">
      <formula>$Q$35=1</formula>
    </cfRule>
  </conditionalFormatting>
  <conditionalFormatting sqref="E28:F38 A15:G37">
    <cfRule type="expression" dxfId="7" priority="2" stopIfTrue="1">
      <formula>$Q$38=1</formula>
    </cfRule>
  </conditionalFormatting>
  <conditionalFormatting sqref="B36">
    <cfRule type="expression" dxfId="6"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4"/>
  <sheetViews>
    <sheetView showGridLines="0" showZeros="0" tabSelected="1" view="pageLayout" topLeftCell="A4" zoomScale="70" zoomScaleNormal="75" zoomScalePageLayoutView="70" workbookViewId="0">
      <selection activeCell="N14" sqref="N14"/>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0"/>
    </row>
    <row r="2" spans="1:19" ht="27" customHeight="1">
      <c r="A2" s="138" t="s">
        <v>153</v>
      </c>
      <c r="B2" s="67"/>
      <c r="C2" s="67"/>
    </row>
    <row r="3" spans="1:19" ht="24" hidden="1" customHeight="1">
      <c r="B3" s="116"/>
      <c r="C3" s="116"/>
      <c r="H3" s="99"/>
      <c r="I3" s="55"/>
      <c r="J3" s="55"/>
    </row>
    <row r="4" spans="1:19" ht="37.5" customHeight="1">
      <c r="A4" s="139" t="s">
        <v>131</v>
      </c>
      <c r="B4" s="137"/>
      <c r="C4" s="117"/>
      <c r="G4" s="56"/>
      <c r="K4" s="57"/>
    </row>
    <row r="5" spans="1:19" ht="27.75" hidden="1">
      <c r="A5" s="118"/>
      <c r="B5" s="118"/>
      <c r="C5" s="117"/>
      <c r="G5" s="115"/>
      <c r="H5" s="57"/>
      <c r="I5" s="57"/>
      <c r="J5" s="57"/>
      <c r="K5" s="57"/>
      <c r="M5" s="58"/>
    </row>
    <row r="6" spans="1:19" ht="21">
      <c r="A6" s="125" t="s">
        <v>114</v>
      </c>
      <c r="B6" s="142">
        <v>45281</v>
      </c>
      <c r="C6" s="125" t="s">
        <v>145</v>
      </c>
      <c r="D6" s="126"/>
      <c r="E6" s="127" t="s">
        <v>127</v>
      </c>
      <c r="F6" s="143" t="s">
        <v>150</v>
      </c>
      <c r="G6" s="126"/>
      <c r="H6" s="126"/>
      <c r="I6" s="126"/>
      <c r="J6" s="126"/>
      <c r="K6" s="126"/>
      <c r="L6" s="127" t="s">
        <v>115</v>
      </c>
      <c r="M6" s="126"/>
    </row>
    <row r="7" spans="1:19" ht="22.5" customHeight="1">
      <c r="A7" s="156"/>
      <c r="B7" s="156"/>
      <c r="C7" s="156"/>
      <c r="D7" s="181" t="s">
        <v>134</v>
      </c>
      <c r="E7" s="181" t="s">
        <v>122</v>
      </c>
      <c r="F7" s="181" t="s">
        <v>123</v>
      </c>
      <c r="G7" s="181" t="s">
        <v>117</v>
      </c>
      <c r="H7" s="181" t="s">
        <v>135</v>
      </c>
      <c r="I7" s="181" t="s">
        <v>125</v>
      </c>
      <c r="J7" s="181" t="s">
        <v>136</v>
      </c>
      <c r="K7" s="181" t="s">
        <v>137</v>
      </c>
      <c r="L7" s="181" t="s">
        <v>138</v>
      </c>
      <c r="M7" s="181" t="s">
        <v>126</v>
      </c>
      <c r="N7" s="181" t="s">
        <v>124</v>
      </c>
      <c r="O7" s="181" t="s">
        <v>118</v>
      </c>
      <c r="P7" s="58"/>
      <c r="Q7" s="58"/>
      <c r="R7" s="58"/>
    </row>
    <row r="8" spans="1:19" ht="22.5" customHeight="1">
      <c r="A8" s="157" t="s">
        <v>116</v>
      </c>
      <c r="B8" s="157" t="s">
        <v>132</v>
      </c>
      <c r="C8" s="157" t="s">
        <v>133</v>
      </c>
      <c r="D8" s="181"/>
      <c r="E8" s="181"/>
      <c r="F8" s="181"/>
      <c r="G8" s="181"/>
      <c r="H8" s="181"/>
      <c r="I8" s="181"/>
      <c r="J8" s="181"/>
      <c r="K8" s="181"/>
      <c r="L8" s="181"/>
      <c r="M8" s="181"/>
      <c r="N8" s="181"/>
      <c r="O8" s="181"/>
      <c r="P8" s="58"/>
      <c r="Q8" s="58"/>
      <c r="R8" s="58"/>
    </row>
    <row r="9" spans="1:19">
      <c r="A9" s="158"/>
      <c r="B9" s="158"/>
      <c r="C9" s="158"/>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42.6" customHeight="1">
      <c r="A10" s="163">
        <v>1</v>
      </c>
      <c r="B10" s="164" t="s">
        <v>151</v>
      </c>
      <c r="C10" s="161" t="s">
        <v>152</v>
      </c>
      <c r="D10" s="145"/>
      <c r="E10" s="145">
        <v>200</v>
      </c>
      <c r="F10" s="145"/>
      <c r="G10" s="145">
        <f>IF(Input!$D15="Travel",F10,0)</f>
        <v>0</v>
      </c>
      <c r="H10" s="145">
        <f>IF(Input!$D15="Hotel  Accommodation",F10,0)</f>
        <v>0</v>
      </c>
      <c r="I10" s="145">
        <f>IF(Input!$D15="Hotel Food",F10,0)</f>
        <v>0</v>
      </c>
      <c r="J10" s="145">
        <f>IF(Input!$D15="Hotel  Telephone",F10,0)</f>
        <v>0</v>
      </c>
      <c r="K10" s="145">
        <f>IF(Input!$D15="Hotel  Other",F10,0)</f>
        <v>0</v>
      </c>
      <c r="L10" s="145">
        <f>IF(Input!$D15="Non-hotel Subsistence",F10,0)</f>
        <v>0</v>
      </c>
      <c r="M10" s="146"/>
      <c r="N10" s="165"/>
      <c r="O10" s="165">
        <f t="shared" ref="O10:O12" si="0">SUM(D10:N10)</f>
        <v>200</v>
      </c>
      <c r="Q10" s="103" t="e">
        <f>IF(#REF!&lt;&gt;SUM(G10:O10),"ERROR","O.K.")</f>
        <v>#REF!</v>
      </c>
      <c r="S10" s="103">
        <f>Input!Q15</f>
        <v>0</v>
      </c>
    </row>
    <row r="11" spans="1:19" s="103" customFormat="1" ht="42.6" customHeight="1">
      <c r="A11" s="163">
        <v>2</v>
      </c>
      <c r="B11" s="164" t="s">
        <v>151</v>
      </c>
      <c r="C11" s="161" t="s">
        <v>155</v>
      </c>
      <c r="D11" s="145"/>
      <c r="E11" s="145"/>
      <c r="F11" s="145"/>
      <c r="G11" s="145"/>
      <c r="H11" s="145"/>
      <c r="I11" s="145"/>
      <c r="J11" s="145"/>
      <c r="K11" s="145"/>
      <c r="L11" s="145"/>
      <c r="M11" s="146"/>
      <c r="N11" s="165">
        <v>35</v>
      </c>
      <c r="O11" s="165">
        <f t="shared" si="0"/>
        <v>35</v>
      </c>
      <c r="Q11" s="103" t="e">
        <f>IF(#REF!&lt;&gt;SUM(G11:O11),"ERROR","O.K.")</f>
        <v>#REF!</v>
      </c>
      <c r="S11" s="103">
        <f>Input!Q16</f>
        <v>0</v>
      </c>
    </row>
    <row r="12" spans="1:19" s="103" customFormat="1" ht="42.6" customHeight="1">
      <c r="A12" s="163">
        <v>3</v>
      </c>
      <c r="B12" s="164" t="s">
        <v>154</v>
      </c>
      <c r="C12" s="161" t="s">
        <v>155</v>
      </c>
      <c r="D12" s="145"/>
      <c r="E12" s="145"/>
      <c r="F12" s="145"/>
      <c r="G12" s="145"/>
      <c r="H12" s="159"/>
      <c r="I12" s="147"/>
      <c r="J12" s="145"/>
      <c r="K12" s="145"/>
      <c r="L12" s="145"/>
      <c r="M12" s="146"/>
      <c r="N12" s="165">
        <v>31.71</v>
      </c>
      <c r="O12" s="165">
        <f t="shared" si="0"/>
        <v>31.71</v>
      </c>
    </row>
    <row r="13" spans="1:19" s="103" customFormat="1" ht="42.6" customHeight="1">
      <c r="A13" s="163"/>
      <c r="B13" s="164"/>
      <c r="C13" s="161"/>
      <c r="D13" s="145"/>
      <c r="E13" s="145"/>
      <c r="F13" s="145"/>
      <c r="G13" s="145"/>
      <c r="H13" s="145"/>
      <c r="I13" s="145"/>
      <c r="J13" s="145"/>
      <c r="K13" s="145"/>
      <c r="L13" s="145"/>
      <c r="M13" s="148"/>
      <c r="N13" s="165"/>
      <c r="O13" s="165"/>
      <c r="Q13" s="103" t="e">
        <f>IF(#REF!&lt;&gt;SUM(G13:O13),"ERROR","O.K.")</f>
        <v>#REF!</v>
      </c>
      <c r="S13" s="103">
        <f>Input!Q17</f>
        <v>0</v>
      </c>
    </row>
    <row r="14" spans="1:19" s="103" customFormat="1" ht="42.6" customHeight="1">
      <c r="A14" s="163"/>
      <c r="B14" s="164"/>
      <c r="C14" s="161"/>
      <c r="D14" s="145"/>
      <c r="E14" s="145"/>
      <c r="F14" s="145"/>
      <c r="G14" s="145"/>
      <c r="H14" s="145"/>
      <c r="I14" s="145"/>
      <c r="J14" s="145"/>
      <c r="K14" s="145"/>
      <c r="L14" s="145"/>
      <c r="M14" s="146"/>
      <c r="N14" s="165"/>
      <c r="O14" s="165">
        <f t="shared" ref="O14:O22" si="1">N14</f>
        <v>0</v>
      </c>
      <c r="Q14" s="103" t="e">
        <f>IF(#REF!&lt;&gt;SUM(G14:O14),"ERROR","O.K.")</f>
        <v>#REF!</v>
      </c>
    </row>
    <row r="15" spans="1:19" s="103" customFormat="1" ht="42.6" customHeight="1">
      <c r="A15" s="163"/>
      <c r="B15" s="164"/>
      <c r="C15" s="161"/>
      <c r="D15" s="145"/>
      <c r="E15" s="145"/>
      <c r="F15" s="145"/>
      <c r="G15" s="145"/>
      <c r="H15" s="145"/>
      <c r="I15" s="145"/>
      <c r="J15" s="145"/>
      <c r="K15" s="145"/>
      <c r="L15" s="145"/>
      <c r="M15" s="146"/>
      <c r="N15" s="165"/>
      <c r="O15" s="165">
        <f t="shared" si="1"/>
        <v>0</v>
      </c>
      <c r="Q15" s="103" t="e">
        <f>IF(#REF!&lt;&gt;SUM(G15:O15),"ERROR","O.K.")</f>
        <v>#REF!</v>
      </c>
    </row>
    <row r="16" spans="1:19" s="103" customFormat="1" ht="42.6" customHeight="1">
      <c r="A16" s="163"/>
      <c r="B16" s="164"/>
      <c r="C16" s="161"/>
      <c r="D16" s="145"/>
      <c r="E16" s="145"/>
      <c r="F16" s="145"/>
      <c r="G16" s="145"/>
      <c r="H16" s="145"/>
      <c r="I16" s="145"/>
      <c r="J16" s="145"/>
      <c r="K16" s="145"/>
      <c r="L16" s="145"/>
      <c r="M16" s="149"/>
      <c r="N16" s="165"/>
      <c r="O16" s="165">
        <f t="shared" si="1"/>
        <v>0</v>
      </c>
      <c r="Q16" s="103" t="e">
        <f>IF(#REF!&lt;&gt;SUM(G16:O16),"ERROR","O.K.")</f>
        <v>#REF!</v>
      </c>
    </row>
    <row r="17" spans="1:19" s="103" customFormat="1" ht="42.6" customHeight="1">
      <c r="A17" s="163"/>
      <c r="B17" s="164"/>
      <c r="C17" s="161"/>
      <c r="D17" s="145"/>
      <c r="E17" s="145"/>
      <c r="F17" s="145"/>
      <c r="G17" s="145"/>
      <c r="H17" s="145"/>
      <c r="I17" s="145"/>
      <c r="J17" s="145"/>
      <c r="K17" s="145"/>
      <c r="L17" s="145"/>
      <c r="M17" s="146"/>
      <c r="N17" s="165"/>
      <c r="O17" s="165">
        <f t="shared" si="1"/>
        <v>0</v>
      </c>
    </row>
    <row r="18" spans="1:19" s="103" customFormat="1" ht="42.6" customHeight="1">
      <c r="A18" s="163"/>
      <c r="B18" s="164"/>
      <c r="C18" s="161"/>
      <c r="D18" s="145"/>
      <c r="E18" s="145"/>
      <c r="F18" s="145"/>
      <c r="G18" s="145"/>
      <c r="H18" s="145"/>
      <c r="I18" s="145"/>
      <c r="J18" s="145"/>
      <c r="K18" s="145"/>
      <c r="L18" s="145"/>
      <c r="M18" s="146"/>
      <c r="N18" s="165"/>
      <c r="O18" s="165">
        <f t="shared" si="1"/>
        <v>0</v>
      </c>
    </row>
    <row r="19" spans="1:19" s="103" customFormat="1" ht="42.6" customHeight="1">
      <c r="A19" s="163"/>
      <c r="B19" s="164"/>
      <c r="C19" s="161"/>
      <c r="D19" s="145"/>
      <c r="E19" s="145"/>
      <c r="F19" s="145"/>
      <c r="G19" s="145"/>
      <c r="H19" s="145"/>
      <c r="I19" s="145"/>
      <c r="J19" s="145"/>
      <c r="K19" s="145"/>
      <c r="L19" s="145"/>
      <c r="M19" s="146"/>
      <c r="N19" s="165"/>
      <c r="O19" s="165">
        <f t="shared" si="1"/>
        <v>0</v>
      </c>
    </row>
    <row r="20" spans="1:19" s="103" customFormat="1" ht="42.6" customHeight="1">
      <c r="A20" s="163"/>
      <c r="B20" s="164"/>
      <c r="C20" s="161"/>
      <c r="D20" s="145"/>
      <c r="E20" s="145"/>
      <c r="F20" s="145"/>
      <c r="G20" s="145"/>
      <c r="H20" s="145"/>
      <c r="I20" s="145"/>
      <c r="J20" s="145"/>
      <c r="K20" s="145"/>
      <c r="L20" s="145"/>
      <c r="M20" s="146"/>
      <c r="N20" s="165"/>
      <c r="O20" s="165">
        <f t="shared" si="1"/>
        <v>0</v>
      </c>
    </row>
    <row r="21" spans="1:19" s="103" customFormat="1" ht="42.6" customHeight="1">
      <c r="A21" s="163"/>
      <c r="B21" s="164"/>
      <c r="C21" s="161"/>
      <c r="D21" s="145"/>
      <c r="E21" s="145"/>
      <c r="F21" s="145"/>
      <c r="G21" s="145"/>
      <c r="H21" s="145"/>
      <c r="I21" s="145"/>
      <c r="J21" s="145"/>
      <c r="K21" s="145"/>
      <c r="L21" s="145"/>
      <c r="M21" s="146"/>
      <c r="N21" s="165"/>
      <c r="O21" s="165">
        <f t="shared" si="1"/>
        <v>0</v>
      </c>
    </row>
    <row r="22" spans="1:19" s="103" customFormat="1" ht="42.6" customHeight="1">
      <c r="A22" s="163"/>
      <c r="B22" s="164"/>
      <c r="C22" s="161"/>
      <c r="D22" s="145"/>
      <c r="E22" s="145"/>
      <c r="F22" s="145"/>
      <c r="G22" s="145"/>
      <c r="H22" s="145"/>
      <c r="I22" s="145"/>
      <c r="J22" s="145"/>
      <c r="K22" s="145"/>
      <c r="L22" s="145"/>
      <c r="M22" s="146"/>
      <c r="N22" s="165"/>
      <c r="O22" s="165">
        <f t="shared" si="1"/>
        <v>0</v>
      </c>
    </row>
    <row r="23" spans="1:19" s="103" customFormat="1" ht="42.6" customHeight="1">
      <c r="A23" s="163"/>
      <c r="B23" s="164"/>
      <c r="C23" s="161"/>
      <c r="D23" s="145"/>
      <c r="E23" s="145"/>
      <c r="F23" s="145"/>
      <c r="G23" s="145"/>
      <c r="H23" s="145"/>
      <c r="I23" s="145"/>
      <c r="J23" s="145"/>
      <c r="K23" s="145"/>
      <c r="L23" s="145"/>
      <c r="M23" s="146"/>
      <c r="N23" s="162"/>
      <c r="O23" s="162"/>
    </row>
    <row r="24" spans="1:19" s="103" customFormat="1" ht="42.6" customHeight="1">
      <c r="A24" s="163"/>
      <c r="B24" s="164"/>
      <c r="C24" s="161"/>
      <c r="D24" s="145"/>
      <c r="E24" s="145"/>
      <c r="F24" s="145"/>
      <c r="G24" s="145"/>
      <c r="H24" s="145"/>
      <c r="I24" s="145"/>
      <c r="J24" s="145"/>
      <c r="K24" s="145"/>
      <c r="L24" s="145"/>
      <c r="M24" s="146"/>
      <c r="N24" s="162"/>
      <c r="O24" s="162"/>
    </row>
    <row r="25" spans="1:19" s="103" customFormat="1" ht="27.75" hidden="1" customHeight="1">
      <c r="A25" s="150">
        <v>11</v>
      </c>
      <c r="B25" s="151"/>
      <c r="C25" s="152" t="str">
        <f>T(Input!C25)</f>
        <v/>
      </c>
      <c r="D25" s="153"/>
      <c r="E25" s="153"/>
      <c r="F25" s="153"/>
      <c r="G25" s="153">
        <f>IF(Input!$D25="Travel",F25,0)</f>
        <v>0</v>
      </c>
      <c r="H25" s="153">
        <f>IF(Input!$D25="Hotel  Accommodation",F25,0)</f>
        <v>0</v>
      </c>
      <c r="I25" s="153">
        <f>IF(Input!$D25="Hotel Food",F25,0)</f>
        <v>0</v>
      </c>
      <c r="J25" s="153">
        <f>IF(Input!$D25="Hotel  Telephone",F25,0)</f>
        <v>0</v>
      </c>
      <c r="K25" s="153">
        <f>IF(Input!$D25="Hotel  Other",F25,0)</f>
        <v>0</v>
      </c>
      <c r="L25" s="153">
        <f>IF(Input!$D25="Non-hotel Subsistence",F25,0)</f>
        <v>0</v>
      </c>
      <c r="M25" s="154">
        <f>IF(Input!$D25="Entertaining",F25,0)</f>
        <v>0</v>
      </c>
      <c r="N25" s="153">
        <f>IF(Input!$D25="Training",F25,0)</f>
        <v>0</v>
      </c>
      <c r="O25" s="155">
        <f t="shared" ref="O25:O32" si="2">SUM(D25,N25)</f>
        <v>0</v>
      </c>
      <c r="Q25" s="103" t="e">
        <f>IF(#REF!&lt;&gt;SUM(G25:O25),"ERROR","O.K.")</f>
        <v>#REF!</v>
      </c>
      <c r="S25" s="103">
        <f>Input!Q20</f>
        <v>0</v>
      </c>
    </row>
    <row r="26" spans="1:19" s="103" customFormat="1" ht="27.75" hidden="1" customHeight="1">
      <c r="A26" s="144">
        <v>12</v>
      </c>
      <c r="B26" s="104"/>
      <c r="C26" s="100" t="str">
        <f>T(Input!C26)</f>
        <v/>
      </c>
      <c r="D26" s="101"/>
      <c r="E26" s="101"/>
      <c r="F26" s="101"/>
      <c r="G26" s="101">
        <f>IF(Input!$D26="Travel",F26,0)</f>
        <v>0</v>
      </c>
      <c r="H26" s="101">
        <f>IF(Input!$D26="Hotel  Accommodation",F26,0)</f>
        <v>0</v>
      </c>
      <c r="I26" s="101">
        <f>IF(Input!$D26="Hotel Food",F26,0)</f>
        <v>0</v>
      </c>
      <c r="J26" s="101">
        <f>IF(Input!$D26="Hotel  Telephone",F26,0)</f>
        <v>0</v>
      </c>
      <c r="K26" s="101">
        <f>IF(Input!$D26="Hotel  Other",F26,0)</f>
        <v>0</v>
      </c>
      <c r="L26" s="101">
        <f>IF(Input!$D26="Non-hotel Subsistence",F26,0)</f>
        <v>0</v>
      </c>
      <c r="M26" s="102">
        <f>IF(Input!$D26="Entertaining",F26,0)</f>
        <v>0</v>
      </c>
      <c r="N26" s="101">
        <f>IF(Input!$D26="Training",F26,0)</f>
        <v>0</v>
      </c>
      <c r="O26" s="130">
        <f t="shared" si="2"/>
        <v>0</v>
      </c>
      <c r="Q26" s="103" t="e">
        <f>IF(#REF!&lt;&gt;SUM(G26:O26),"ERROR","O.K.")</f>
        <v>#REF!</v>
      </c>
      <c r="S26" s="103">
        <f>Input!Q21</f>
        <v>0</v>
      </c>
    </row>
    <row r="27" spans="1:19" s="103" customFormat="1" ht="27.75" hidden="1" customHeight="1">
      <c r="A27" s="144">
        <v>13</v>
      </c>
      <c r="B27" s="104"/>
      <c r="C27" s="100" t="str">
        <f>T(Input!C28)</f>
        <v/>
      </c>
      <c r="D27" s="101"/>
      <c r="E27" s="101"/>
      <c r="F27" s="101"/>
      <c r="G27" s="101">
        <f>IF(Input!$D27="Travel",F27,0)</f>
        <v>0</v>
      </c>
      <c r="H27" s="101">
        <f>IF(Input!$D27="Hotel  Accommodation",F27,0)</f>
        <v>0</v>
      </c>
      <c r="I27" s="101">
        <f>IF(Input!$D27="Hotel Food",F27,0)</f>
        <v>0</v>
      </c>
      <c r="J27" s="101">
        <f>IF(Input!$D27="Hotel  Telephone",F27,0)</f>
        <v>0</v>
      </c>
      <c r="K27" s="101">
        <f>IF(Input!$D27="Hotel  Other",F27,0)</f>
        <v>0</v>
      </c>
      <c r="L27" s="101">
        <f>IF(Input!$D27="Non-hotel Subsistence",F27,0)</f>
        <v>0</v>
      </c>
      <c r="M27" s="102">
        <f>IF(Input!$D27="Entertaining",F27,0)</f>
        <v>0</v>
      </c>
      <c r="N27" s="101">
        <f>IF(Input!$D27="Training",F27,0)</f>
        <v>0</v>
      </c>
      <c r="O27" s="130">
        <f t="shared" si="2"/>
        <v>0</v>
      </c>
      <c r="Q27" s="103" t="e">
        <f>IF(#REF!&lt;&gt;SUM(G27:O27),"ERROR","O.K.")</f>
        <v>#REF!</v>
      </c>
      <c r="S27" s="103">
        <f>Input!Q22</f>
        <v>0</v>
      </c>
    </row>
    <row r="28" spans="1:19" s="103" customFormat="1" ht="27.75" hidden="1" customHeight="1">
      <c r="A28" s="144">
        <v>14</v>
      </c>
      <c r="B28" s="104"/>
      <c r="C28" s="100" t="str">
        <f>T(Input!C29)</f>
        <v/>
      </c>
      <c r="D28" s="101"/>
      <c r="E28" s="101"/>
      <c r="F28" s="101"/>
      <c r="G28" s="101">
        <f>IF(Input!$D28="Travel",F28,0)</f>
        <v>0</v>
      </c>
      <c r="H28" s="101">
        <f>IF(Input!$D28="Hotel  Accommodation",F28,0)</f>
        <v>0</v>
      </c>
      <c r="I28" s="101">
        <f>IF(Input!$D28="Hotel Food",F28,0)</f>
        <v>0</v>
      </c>
      <c r="J28" s="101">
        <f>IF(Input!$D28="Hotel  Telephone",F28,0)</f>
        <v>0</v>
      </c>
      <c r="K28" s="101">
        <f>IF(Input!$D28="Hotel  Other",F28,0)</f>
        <v>0</v>
      </c>
      <c r="L28" s="101">
        <f>IF(Input!$D28="Non-hotel Subsistence",F28,0)</f>
        <v>0</v>
      </c>
      <c r="M28" s="102">
        <f>IF(Input!$D28="Entertaining",F28,0)</f>
        <v>0</v>
      </c>
      <c r="N28" s="101">
        <f>IF(Input!$D28="Training",F28,0)</f>
        <v>0</v>
      </c>
      <c r="O28" s="130">
        <f t="shared" si="2"/>
        <v>0</v>
      </c>
      <c r="Q28" s="103" t="e">
        <f>IF(#REF!&lt;&gt;SUM(G28:O28),"ERROR","O.K.")</f>
        <v>#REF!</v>
      </c>
      <c r="S28" s="103">
        <f>Input!Q23</f>
        <v>0</v>
      </c>
    </row>
    <row r="29" spans="1:19" s="103" customFormat="1" ht="27.75" hidden="1" customHeight="1">
      <c r="A29" s="144">
        <v>15</v>
      </c>
      <c r="B29" s="104"/>
      <c r="C29" s="100" t="str">
        <f>T(Input!C30)</f>
        <v/>
      </c>
      <c r="D29" s="101"/>
      <c r="E29" s="101"/>
      <c r="F29" s="101"/>
      <c r="G29" s="101">
        <f>IF(Input!$D29="Travel",F29,0)</f>
        <v>0</v>
      </c>
      <c r="H29" s="101">
        <f>IF(Input!$D29="Hotel  Accommodation",F29,0)</f>
        <v>0</v>
      </c>
      <c r="I29" s="101">
        <f>IF(Input!$D29="Hotel Food",F29,0)</f>
        <v>0</v>
      </c>
      <c r="J29" s="101">
        <f>IF(Input!$D29="Hotel  Telephone",F29,0)</f>
        <v>0</v>
      </c>
      <c r="K29" s="101">
        <f>IF(Input!$D29="Hotel  Other",F29,0)</f>
        <v>0</v>
      </c>
      <c r="L29" s="101">
        <f>IF(Input!$D29="Non-hotel Subsistence",F29,0)</f>
        <v>0</v>
      </c>
      <c r="M29" s="102">
        <f>IF(Input!$D29="Entertaining",F29,0)</f>
        <v>0</v>
      </c>
      <c r="N29" s="101">
        <f>IF(Input!$D29="Training",F29,0)</f>
        <v>0</v>
      </c>
      <c r="O29" s="130">
        <f t="shared" si="2"/>
        <v>0</v>
      </c>
      <c r="Q29" s="103" t="e">
        <f>IF(#REF!&lt;&gt;SUM(G29:O29),"ERROR","O.K.")</f>
        <v>#REF!</v>
      </c>
      <c r="S29" s="103">
        <f>Input!Q29</f>
        <v>0</v>
      </c>
    </row>
    <row r="30" spans="1:19" s="103" customFormat="1" ht="27.75" hidden="1" customHeight="1">
      <c r="A30" s="144">
        <v>16</v>
      </c>
      <c r="B30" s="104"/>
      <c r="C30" s="100" t="str">
        <f>T(Input!C31)</f>
        <v/>
      </c>
      <c r="D30" s="101"/>
      <c r="E30" s="101"/>
      <c r="F30" s="101"/>
      <c r="G30" s="101">
        <f>IF(Input!$D30="Travel",F30,0)</f>
        <v>0</v>
      </c>
      <c r="H30" s="101">
        <f>IF(Input!$D30="Hotel  Accommodation",F30,0)</f>
        <v>0</v>
      </c>
      <c r="I30" s="101">
        <f>IF(Input!$D30="Hotel Food",F30,0)</f>
        <v>0</v>
      </c>
      <c r="J30" s="101">
        <f>IF(Input!$D30="Hotel  Telephone",F30,0)</f>
        <v>0</v>
      </c>
      <c r="K30" s="101">
        <f>IF(Input!$D30="Hotel  Other",F30,0)</f>
        <v>0</v>
      </c>
      <c r="L30" s="101">
        <f>IF(Input!$D30="Non-hotel Subsistence",F30,0)</f>
        <v>0</v>
      </c>
      <c r="M30" s="102">
        <f>IF(Input!$D30="Entertaining",F30,0)</f>
        <v>0</v>
      </c>
      <c r="N30" s="101">
        <f>IF(Input!$D30="Training",F30,0)</f>
        <v>0</v>
      </c>
      <c r="O30" s="130">
        <f t="shared" si="2"/>
        <v>0</v>
      </c>
      <c r="Q30" s="103" t="e">
        <f>IF(#REF!&lt;&gt;SUM(G30:O30),"ERROR","O.K.")</f>
        <v>#REF!</v>
      </c>
      <c r="S30" s="103">
        <f>Input!Q31</f>
        <v>0</v>
      </c>
    </row>
    <row r="31" spans="1:19" s="103" customFormat="1" ht="27.75" hidden="1" customHeight="1">
      <c r="A31" s="144">
        <v>17</v>
      </c>
      <c r="B31" s="104"/>
      <c r="C31" s="100" t="str">
        <f>T(Input!C31)</f>
        <v/>
      </c>
      <c r="D31" s="101"/>
      <c r="E31" s="101"/>
      <c r="F31" s="101"/>
      <c r="G31" s="101">
        <f>IF(Input!$D30="Travel",F31,0)</f>
        <v>0</v>
      </c>
      <c r="H31" s="101">
        <f>IF(Input!$D30="Hotel  Accommodation",F31,0)</f>
        <v>0</v>
      </c>
      <c r="I31" s="101">
        <f>IF(Input!$D30="Hotel Food",F31,0)</f>
        <v>0</v>
      </c>
      <c r="J31" s="101">
        <f>IF(Input!$D30="Hotel  Telephone",F31,0)</f>
        <v>0</v>
      </c>
      <c r="K31" s="101">
        <f>IF(Input!$D30="Hotel  Other",F31,0)</f>
        <v>0</v>
      </c>
      <c r="L31" s="101">
        <f>IF(Input!$D30="Non-hotel Subsistence",F31,0)</f>
        <v>0</v>
      </c>
      <c r="M31" s="102">
        <f>IF(Input!$D30="Entertaining",F31,0)</f>
        <v>0</v>
      </c>
      <c r="N31" s="101">
        <f>IF(Input!$D30="Training",F31,0)</f>
        <v>0</v>
      </c>
      <c r="O31" s="130">
        <f t="shared" si="2"/>
        <v>0</v>
      </c>
      <c r="Q31" s="103" t="e">
        <f>IF(#REF!&lt;&gt;SUM(G31:O31),"ERROR","O.K.")</f>
        <v>#REF!</v>
      </c>
      <c r="S31" s="103">
        <f>Input!Q31</f>
        <v>0</v>
      </c>
    </row>
    <row r="32" spans="1:19" s="103" customFormat="1" ht="27.75" hidden="1" customHeight="1">
      <c r="A32" s="144">
        <v>18</v>
      </c>
      <c r="B32" s="104"/>
      <c r="C32" s="100" t="str">
        <f>T(Input!C32)</f>
        <v/>
      </c>
      <c r="D32" s="101"/>
      <c r="E32" s="101"/>
      <c r="F32" s="119"/>
      <c r="G32" s="119">
        <f>IF(Input!$D31="Travel",F32,0)</f>
        <v>0</v>
      </c>
      <c r="H32" s="119">
        <f>IF(Input!$D31="Hotel  Accommodation",F32,0)</f>
        <v>0</v>
      </c>
      <c r="I32" s="119">
        <f>IF(Input!$D31="Hotel Food",F32,0)</f>
        <v>0</v>
      </c>
      <c r="J32" s="119">
        <f>IF(Input!$D31="Hotel  Telephone",F32,0)</f>
        <v>0</v>
      </c>
      <c r="K32" s="119">
        <f>IF(Input!$D31="Hotel  Other",F32,0)</f>
        <v>0</v>
      </c>
      <c r="L32" s="119">
        <f>IF(Input!$D31="Non-hotel Subsistence",F32,0)</f>
        <v>0</v>
      </c>
      <c r="M32" s="120">
        <f>IF(Input!$D31="Entertaining",F32,0)</f>
        <v>0</v>
      </c>
      <c r="N32" s="119">
        <f>IF(Input!$D31="Training",F32,0)</f>
        <v>0</v>
      </c>
      <c r="O32" s="130">
        <f t="shared" si="2"/>
        <v>0</v>
      </c>
      <c r="Q32" s="103" t="e">
        <f>IF(#REF!&lt;&gt;SUM(G32:O32),"ERROR","O.K.")</f>
        <v>#REF!</v>
      </c>
      <c r="S32" s="103">
        <f>Input!Q32</f>
        <v>0</v>
      </c>
    </row>
    <row r="33" spans="1:19" ht="18.75" customHeight="1">
      <c r="A33" s="59"/>
      <c r="B33" s="128" t="s">
        <v>119</v>
      </c>
      <c r="C33" s="129"/>
      <c r="D33" s="131">
        <f t="shared" ref="D33:M33" si="3">SUM(D10:D32)</f>
        <v>0</v>
      </c>
      <c r="E33" s="131">
        <f t="shared" si="3"/>
        <v>200</v>
      </c>
      <c r="F33" s="131">
        <f t="shared" si="3"/>
        <v>0</v>
      </c>
      <c r="G33" s="131">
        <f t="shared" si="3"/>
        <v>0</v>
      </c>
      <c r="H33" s="131">
        <f t="shared" si="3"/>
        <v>0</v>
      </c>
      <c r="I33" s="131">
        <f t="shared" si="3"/>
        <v>0</v>
      </c>
      <c r="J33" s="131">
        <f t="shared" si="3"/>
        <v>0</v>
      </c>
      <c r="K33" s="131">
        <f t="shared" si="3"/>
        <v>0</v>
      </c>
      <c r="L33" s="131">
        <f t="shared" si="3"/>
        <v>0</v>
      </c>
      <c r="M33" s="131">
        <f t="shared" si="3"/>
        <v>0</v>
      </c>
      <c r="N33" s="131">
        <f t="shared" ref="N33" si="4">SUM(N10:N32)</f>
        <v>66.710000000000008</v>
      </c>
      <c r="O33" s="131">
        <f>SUM(O10:O24)</f>
        <v>266.70999999999998</v>
      </c>
      <c r="Q33" s="54" t="e">
        <f>IF(#REF!&lt;&gt;Input!I40,"ERROR","O.K.")</f>
        <v>#REF!</v>
      </c>
    </row>
    <row r="34" spans="1:19" s="85" customFormat="1" ht="22.5" customHeight="1">
      <c r="A34" s="169" t="s">
        <v>143</v>
      </c>
      <c r="B34" s="169"/>
      <c r="C34" s="141" t="s">
        <v>144</v>
      </c>
      <c r="D34" s="169" t="s">
        <v>140</v>
      </c>
      <c r="E34" s="169"/>
      <c r="F34" s="170"/>
      <c r="G34" s="169" t="s">
        <v>141</v>
      </c>
      <c r="H34" s="169"/>
      <c r="I34" s="170"/>
      <c r="J34" s="169" t="s">
        <v>142</v>
      </c>
      <c r="K34" s="169"/>
      <c r="L34" s="170"/>
      <c r="M34" s="171" t="s">
        <v>120</v>
      </c>
      <c r="N34" s="171"/>
      <c r="O34" s="171"/>
      <c r="S34" s="85">
        <f>SUM(S10:S33)</f>
        <v>0</v>
      </c>
    </row>
    <row r="35" spans="1:19" ht="20.25" customHeight="1">
      <c r="A35" s="169"/>
      <c r="B35" s="169"/>
      <c r="C35" s="169"/>
      <c r="D35" s="169"/>
      <c r="E35" s="169"/>
      <c r="F35" s="169"/>
      <c r="G35" s="174"/>
      <c r="H35" s="175"/>
      <c r="I35" s="175"/>
      <c r="J35" s="169"/>
      <c r="K35" s="169"/>
      <c r="L35" s="169"/>
      <c r="M35" s="180"/>
      <c r="N35" s="180"/>
      <c r="O35" s="180"/>
    </row>
    <row r="36" spans="1:19" ht="21.75" hidden="1" customHeight="1">
      <c r="A36" s="169"/>
      <c r="B36" s="169"/>
      <c r="C36" s="169"/>
      <c r="D36" s="169"/>
      <c r="E36" s="169"/>
      <c r="F36" s="169"/>
      <c r="G36" s="176"/>
      <c r="H36" s="177"/>
      <c r="I36" s="177"/>
      <c r="J36" s="169"/>
      <c r="K36" s="169"/>
      <c r="L36" s="169"/>
      <c r="M36" s="180"/>
      <c r="N36" s="180"/>
      <c r="O36" s="180"/>
    </row>
    <row r="37" spans="1:19" ht="21.75" hidden="1" customHeight="1">
      <c r="A37" s="169"/>
      <c r="B37" s="169"/>
      <c r="C37" s="169"/>
      <c r="D37" s="169"/>
      <c r="E37" s="169"/>
      <c r="F37" s="169"/>
      <c r="G37" s="176"/>
      <c r="H37" s="177"/>
      <c r="I37" s="177"/>
      <c r="J37" s="169"/>
      <c r="K37" s="169"/>
      <c r="L37" s="169"/>
      <c r="M37" s="180"/>
      <c r="N37" s="180"/>
      <c r="O37" s="180"/>
    </row>
    <row r="38" spans="1:19" ht="21.75" customHeight="1">
      <c r="A38" s="169"/>
      <c r="B38" s="169"/>
      <c r="C38" s="169"/>
      <c r="D38" s="169"/>
      <c r="E38" s="169"/>
      <c r="F38" s="169"/>
      <c r="G38" s="176"/>
      <c r="H38" s="177"/>
      <c r="I38" s="177"/>
      <c r="J38" s="169"/>
      <c r="K38" s="169"/>
      <c r="L38" s="169"/>
      <c r="M38" s="180"/>
      <c r="N38" s="180"/>
      <c r="O38" s="180"/>
    </row>
    <row r="39" spans="1:19" ht="19.5" customHeight="1">
      <c r="A39" s="169"/>
      <c r="B39" s="169"/>
      <c r="C39" s="169"/>
      <c r="D39" s="169"/>
      <c r="E39" s="169"/>
      <c r="F39" s="169"/>
      <c r="G39" s="176"/>
      <c r="H39" s="177"/>
      <c r="I39" s="177"/>
      <c r="J39" s="169"/>
      <c r="K39" s="169"/>
      <c r="L39" s="169"/>
      <c r="M39" s="180"/>
      <c r="N39" s="180"/>
      <c r="O39" s="180"/>
    </row>
    <row r="40" spans="1:19" ht="7.5" customHeight="1">
      <c r="A40" s="169"/>
      <c r="B40" s="169"/>
      <c r="C40" s="169"/>
      <c r="D40" s="169"/>
      <c r="E40" s="169"/>
      <c r="F40" s="169"/>
      <c r="G40" s="178"/>
      <c r="H40" s="179"/>
      <c r="I40" s="179"/>
      <c r="J40" s="169"/>
      <c r="K40" s="169"/>
      <c r="L40" s="169"/>
      <c r="M40" s="180"/>
      <c r="N40" s="180"/>
      <c r="O40" s="180"/>
    </row>
    <row r="41" spans="1:19" ht="41.25" customHeight="1">
      <c r="A41" s="64"/>
      <c r="B41" s="65"/>
      <c r="D41" s="60"/>
      <c r="E41" s="60"/>
      <c r="F41" s="60"/>
      <c r="G41" s="60"/>
      <c r="H41" s="60"/>
      <c r="I41" s="60"/>
      <c r="J41" s="60"/>
      <c r="K41" s="135" t="s">
        <v>128</v>
      </c>
      <c r="L41" s="135"/>
      <c r="M41" s="172" t="s">
        <v>146</v>
      </c>
      <c r="N41" s="172"/>
      <c r="O41" s="172"/>
    </row>
    <row r="42" spans="1:19" ht="36.75" customHeight="1">
      <c r="A42" s="64"/>
      <c r="B42" s="64"/>
      <c r="C42" s="121" t="s">
        <v>139</v>
      </c>
      <c r="K42" s="136" t="s">
        <v>129</v>
      </c>
      <c r="L42" s="136"/>
      <c r="M42" s="173" t="s">
        <v>147</v>
      </c>
      <c r="N42" s="173"/>
      <c r="O42" s="173"/>
    </row>
    <row r="43" spans="1:19" ht="42.75" customHeight="1">
      <c r="A43" s="122"/>
      <c r="B43" s="123"/>
      <c r="C43" s="124"/>
      <c r="D43" s="132" t="s">
        <v>121</v>
      </c>
      <c r="E43" s="166" t="s">
        <v>149</v>
      </c>
      <c r="F43" s="167"/>
      <c r="G43" s="134"/>
      <c r="H43" s="133"/>
      <c r="I43" s="133"/>
      <c r="J43" s="133"/>
      <c r="K43" s="136" t="s">
        <v>130</v>
      </c>
      <c r="L43" s="136"/>
      <c r="M43" s="168" t="s">
        <v>148</v>
      </c>
      <c r="N43" s="168"/>
      <c r="O43" s="168"/>
    </row>
    <row r="44" spans="1:19">
      <c r="A44" s="64"/>
      <c r="B44" s="64"/>
      <c r="C44" s="64"/>
      <c r="D44" s="64"/>
      <c r="E44" s="64"/>
      <c r="F44" s="64"/>
      <c r="G44" s="64"/>
      <c r="H44" s="64"/>
      <c r="I44" s="64"/>
      <c r="J44" s="64"/>
      <c r="K44" s="64"/>
      <c r="L44" s="64"/>
      <c r="M44" s="64"/>
      <c r="N44" s="64"/>
      <c r="O44" s="64"/>
    </row>
  </sheetData>
  <mergeCells count="27">
    <mergeCell ref="O7:O8"/>
    <mergeCell ref="D7:D8"/>
    <mergeCell ref="F7:F8"/>
    <mergeCell ref="E7:E8"/>
    <mergeCell ref="N7:N8"/>
    <mergeCell ref="M7:M8"/>
    <mergeCell ref="L7:L8"/>
    <mergeCell ref="G7:G8"/>
    <mergeCell ref="H7:H8"/>
    <mergeCell ref="I7:I8"/>
    <mergeCell ref="J7:J8"/>
    <mergeCell ref="K7:K8"/>
    <mergeCell ref="E43:F43"/>
    <mergeCell ref="M43:O43"/>
    <mergeCell ref="A34:B34"/>
    <mergeCell ref="D34:F34"/>
    <mergeCell ref="M34:O34"/>
    <mergeCell ref="M41:O41"/>
    <mergeCell ref="M42:O42"/>
    <mergeCell ref="A35:B40"/>
    <mergeCell ref="C35:C40"/>
    <mergeCell ref="D35:F40"/>
    <mergeCell ref="G34:I34"/>
    <mergeCell ref="G35:I40"/>
    <mergeCell ref="J35:L40"/>
    <mergeCell ref="J34:L34"/>
    <mergeCell ref="M35:O40"/>
  </mergeCells>
  <phoneticPr fontId="0" type="noConversion"/>
  <conditionalFormatting sqref="G1:H2 B1:B4 A1:A2 D1:F6 H3:H6 G4:G6 I1:O6 A4:B4 D9:M11 A6:A24 B11:E11 C1:C24 A25:O33 B10:O10 B7:B24 A11:B12 B12:M24 N9:O24">
    <cfRule type="expression" dxfId="5" priority="75" stopIfTrue="1">
      <formula>$S$34&gt;0</formula>
    </cfRule>
  </conditionalFormatting>
  <conditionalFormatting sqref="H12 E6 B2:B3 A2 A6 C2:C6 L6 D9:O9 D7:O7 A4">
    <cfRule type="expression" dxfId="4" priority="184" stopIfTrue="1">
      <formula>$R$32&gt;0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4" t="s">
        <v>89</v>
      </c>
      <c r="B1" s="184"/>
      <c r="C1" s="184"/>
    </row>
    <row r="3" spans="1:3" ht="37.5" customHeight="1">
      <c r="A3" s="91">
        <v>1</v>
      </c>
      <c r="B3" s="183" t="s">
        <v>88</v>
      </c>
      <c r="C3" s="183"/>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2" t="s">
        <v>90</v>
      </c>
      <c r="C14" s="182"/>
    </row>
    <row r="15" spans="1:3">
      <c r="A15" s="91"/>
    </row>
    <row r="16" spans="1:3">
      <c r="A16" s="91">
        <v>3</v>
      </c>
      <c r="B16" t="s">
        <v>85</v>
      </c>
    </row>
    <row r="17" spans="1:3">
      <c r="A17" s="91"/>
    </row>
    <row r="18" spans="1:3">
      <c r="A18" s="91">
        <v>4</v>
      </c>
      <c r="B18" t="s">
        <v>86</v>
      </c>
    </row>
    <row r="19" spans="1:3">
      <c r="A19" s="91"/>
    </row>
    <row r="20" spans="1:3" ht="26.25" customHeight="1">
      <c r="A20" s="91">
        <v>5</v>
      </c>
      <c r="B20" s="182" t="s">
        <v>93</v>
      </c>
      <c r="C20" s="182"/>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2023-04-14T06:12:25Z</cp:lastPrinted>
  <dcterms:created xsi:type="dcterms:W3CDTF">1998-01-13T09:32:03Z</dcterms:created>
  <dcterms:modified xsi:type="dcterms:W3CDTF">2023-12-21T00:48:10Z</dcterms:modified>
</cp:coreProperties>
</file>