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C:\Users\Administrator\Desktop\Workplace_Log\2023\2023年第四季度\2352\2023年9-12月备用金采购\无票部分\"/>
    </mc:Choice>
  </mc:AlternateContent>
  <xr:revisionPtr revIDLastSave="0" documentId="13_ncr:1_{9509B9D9-9270-4015-9B3A-4FF3A6D2BD7F}" xr6:coauthVersionLast="47" xr6:coauthVersionMax="47" xr10:uidLastSave="{00000000-0000-0000-0000-000000000000}"/>
  <bookViews>
    <workbookView xWindow="-28920" yWindow="-1095" windowWidth="29040" windowHeight="158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Form'!$A$3:$O$44</definedName>
    <definedName name="INPUT">Input!$A$3:$O$41</definedName>
    <definedName name="mileage">#REF!</definedName>
    <definedName name="notes">Notes!#REF!</definedName>
    <definedName name="_xlnm.Print_Area" localSheetId="1">'Expense Form'!$A$1:$O$43</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11" i="2" l="1"/>
  <c r="N31" i="2" l="1"/>
  <c r="O31" i="2" s="1"/>
  <c r="M31" i="2"/>
  <c r="L31" i="2"/>
  <c r="K31" i="2"/>
  <c r="J31" i="2"/>
  <c r="I31" i="2"/>
  <c r="H31" i="2"/>
  <c r="G31" i="2"/>
  <c r="C31" i="2"/>
  <c r="C26" i="2"/>
  <c r="G26" i="2"/>
  <c r="H26" i="2"/>
  <c r="I26" i="2"/>
  <c r="J26" i="2"/>
  <c r="K26" i="2"/>
  <c r="L26" i="2"/>
  <c r="M26" i="2"/>
  <c r="N26" i="2"/>
  <c r="O26" i="2" s="1"/>
  <c r="C27" i="2"/>
  <c r="G27" i="2"/>
  <c r="H27" i="2"/>
  <c r="I27" i="2"/>
  <c r="J27" i="2"/>
  <c r="K27" i="2"/>
  <c r="L27" i="2"/>
  <c r="M27" i="2"/>
  <c r="N27" i="2"/>
  <c r="O27" i="2" s="1"/>
  <c r="C28" i="2"/>
  <c r="G28" i="2"/>
  <c r="H28" i="2"/>
  <c r="I28" i="2"/>
  <c r="J28" i="2"/>
  <c r="K28" i="2"/>
  <c r="L28" i="2"/>
  <c r="M28" i="2"/>
  <c r="N28" i="2"/>
  <c r="O28" i="2" s="1"/>
  <c r="C30" i="2"/>
  <c r="G30" i="2"/>
  <c r="H30" i="2"/>
  <c r="I30" i="2"/>
  <c r="J30" i="2"/>
  <c r="K30" i="2"/>
  <c r="L30" i="2"/>
  <c r="M30" i="2"/>
  <c r="N30" i="2"/>
  <c r="O30" i="2" s="1"/>
  <c r="C32" i="2"/>
  <c r="G32" i="2"/>
  <c r="H32" i="2"/>
  <c r="I32" i="2"/>
  <c r="J32" i="2"/>
  <c r="K32" i="2"/>
  <c r="L32" i="2"/>
  <c r="M32" i="2"/>
  <c r="N32" i="2"/>
  <c r="O32" i="2" s="1"/>
  <c r="C29" i="2"/>
  <c r="H29" i="2"/>
  <c r="I29" i="2"/>
  <c r="J29" i="2"/>
  <c r="K29" i="2"/>
  <c r="L29" i="2"/>
  <c r="M29" i="2"/>
  <c r="N29" i="2"/>
  <c r="O29" i="2" s="1"/>
  <c r="I30" i="1"/>
  <c r="I25" i="1"/>
  <c r="I26" i="1"/>
  <c r="I27" i="1"/>
  <c r="I28" i="1"/>
  <c r="I29" i="1"/>
  <c r="I31" i="1"/>
  <c r="I32" i="1"/>
  <c r="I33" i="1"/>
  <c r="I34" i="1"/>
  <c r="I35" i="1"/>
  <c r="I36" i="1"/>
  <c r="I37" i="1"/>
  <c r="I17" i="1"/>
  <c r="I18" i="1"/>
  <c r="I19" i="1"/>
  <c r="I20" i="1"/>
  <c r="I21" i="1"/>
  <c r="I22" i="1"/>
  <c r="I23" i="1"/>
  <c r="I24" i="1"/>
  <c r="Q31" i="2" l="1"/>
  <c r="Q28" i="2"/>
  <c r="Q27" i="2"/>
  <c r="Q26" i="2"/>
  <c r="Q30" i="2"/>
  <c r="Q32" i="2"/>
  <c r="G29" i="2"/>
  <c r="H11" i="2"/>
  <c r="I11" i="2"/>
  <c r="J11" i="2"/>
  <c r="K11" i="2"/>
  <c r="L11" i="2"/>
  <c r="G25" i="2"/>
  <c r="H25" i="2"/>
  <c r="I25" i="2"/>
  <c r="J25" i="2"/>
  <c r="K25" i="2"/>
  <c r="L25" i="2"/>
  <c r="M25" i="2"/>
  <c r="N25" i="2"/>
  <c r="O25" i="2" s="1"/>
  <c r="P27" i="1"/>
  <c r="P28" i="1"/>
  <c r="P25" i="1"/>
  <c r="I16" i="1"/>
  <c r="I15" i="1"/>
  <c r="C25" i="2"/>
  <c r="I38" i="1"/>
  <c r="L10" i="2"/>
  <c r="H10" i="2"/>
  <c r="T15" i="1"/>
  <c r="O15" i="1" s="1"/>
  <c r="T16" i="1"/>
  <c r="T17" i="1"/>
  <c r="P17" i="1" s="1"/>
  <c r="Q17" i="1" s="1"/>
  <c r="S13" i="2" s="1"/>
  <c r="T18" i="1"/>
  <c r="P18" i="1" s="1"/>
  <c r="Q18" i="1" s="1"/>
  <c r="T19" i="1"/>
  <c r="P19" i="1" s="1"/>
  <c r="Q19" i="1" s="1"/>
  <c r="T20" i="1"/>
  <c r="P20" i="1" s="1"/>
  <c r="Q20" i="1" s="1"/>
  <c r="S25" i="2" s="1"/>
  <c r="T21" i="1"/>
  <c r="T22" i="1"/>
  <c r="P22" i="1" s="1"/>
  <c r="Q22" i="1" s="1"/>
  <c r="S27" i="2" s="1"/>
  <c r="T23" i="1"/>
  <c r="T29" i="1"/>
  <c r="T31" i="1"/>
  <c r="T32" i="1"/>
  <c r="T33" i="1"/>
  <c r="T34" i="1"/>
  <c r="T35" i="1"/>
  <c r="T36" i="1"/>
  <c r="P36" i="1" s="1"/>
  <c r="Q36" i="1" s="1"/>
  <c r="T37" i="1"/>
  <c r="P37" i="1" s="1"/>
  <c r="Q37" i="1" s="1"/>
  <c r="T38" i="1"/>
  <c r="P38" i="1" s="1"/>
  <c r="Q38" i="1" s="1"/>
  <c r="K10" i="2"/>
  <c r="J10" i="2"/>
  <c r="I10" i="2"/>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s="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M15" i="1" l="1"/>
  <c r="N15" i="1" s="1"/>
  <c r="P16" i="1"/>
  <c r="Q16" i="1" s="1"/>
  <c r="S11" i="2" s="1"/>
  <c r="M16" i="1"/>
  <c r="N16" i="1" s="1"/>
  <c r="P23" i="1"/>
  <c r="Q23" i="1" s="1"/>
  <c r="S28" i="2" s="1"/>
  <c r="M28" i="1"/>
  <c r="N28" i="1" s="1"/>
  <c r="M27" i="1"/>
  <c r="N27" i="1" s="1"/>
  <c r="Q25" i="2"/>
  <c r="P35" i="1"/>
  <c r="Q35" i="1" s="1"/>
  <c r="M34" i="1"/>
  <c r="N34" i="1" s="1"/>
  <c r="P34" i="1"/>
  <c r="Q34" i="1" s="1"/>
  <c r="M33" i="1"/>
  <c r="N33" i="1" s="1"/>
  <c r="P33" i="1"/>
  <c r="Q33" i="1" s="1"/>
  <c r="P31" i="1"/>
  <c r="Q31" i="1" s="1"/>
  <c r="P29" i="1"/>
  <c r="Q29" i="1" s="1"/>
  <c r="S29" i="2" s="1"/>
  <c r="M26" i="1"/>
  <c r="N26" i="1" s="1"/>
  <c r="P26" i="1"/>
  <c r="M25" i="1"/>
  <c r="N25" i="1" s="1"/>
  <c r="M24" i="1"/>
  <c r="N24" i="1" s="1"/>
  <c r="P24" i="1"/>
  <c r="P21" i="1"/>
  <c r="Q21" i="1" s="1"/>
  <c r="S26" i="2" s="1"/>
  <c r="P32" i="1"/>
  <c r="Q32" i="1" s="1"/>
  <c r="S32" i="2" s="1"/>
  <c r="P15" i="1"/>
  <c r="Q15" i="1" s="1"/>
  <c r="Q29" i="2"/>
  <c r="S31" i="2" l="1"/>
  <c r="S30" i="2"/>
  <c r="G11" i="2"/>
  <c r="Q33" i="2"/>
  <c r="Q39" i="1"/>
  <c r="G10" i="2"/>
  <c r="O10" i="2" s="1"/>
  <c r="O33" i="2" s="1"/>
  <c r="S10" i="2"/>
  <c r="S34" i="2" l="1"/>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<sst xmlns="http://schemas.openxmlformats.org/spreadsheetml/2006/main" count="225" uniqueCount="154">
  <si>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</si>
  <si>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</si>
  <si>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</si>
  <si>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</si>
  <si>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</si>
  <si>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</si>
  <si>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</si>
  <si>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</si>
  <si>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</si>
  <si>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</si>
  <si>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</si>
  <si>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</si>
  <si>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</si>
  <si>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</si>
  <si>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</si>
  <si>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</si>
  <si>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</si>
  <si>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</si>
  <si>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</si>
  <si>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</si>
  <si>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</si>
  <si>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</si>
  <si>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</si>
  <si>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</si>
  <si>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</si>
  <si>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</si>
  <si>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</si>
  <si>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</si>
  <si>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</si>
  <si>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</si>
  <si>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</si>
  <si>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</si>
  <si>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</si>
  <si>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</si>
  <si>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</si>
  <si>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</si>
  <si>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</si>
  <si>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</si>
  <si>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</si>
  <si>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</si>
  <si>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</si>
  <si>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</si>
  <si>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</si>
  <si>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</si>
  <si>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</si>
  <si>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</si>
  <si>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</si>
  <si>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</si>
  <si>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</si>
  <si>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</si>
  <si>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</si>
  <si>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</si>
  <si>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</si>
  <si>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</si>
  <si>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</si>
  <si>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</si>
  <si>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</si>
  <si>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</si>
  <si>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</si>
  <si>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</si>
  <si>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</si>
  <si>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</si>
  <si>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</si>
  <si>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</si>
  <si>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</si>
  <si>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</si>
  <si>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</si>
  <si>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</si>
  <si>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</si>
  <si>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</si>
  <si>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</si>
  <si>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</si>
  <si>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</si>
  <si>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</si>
  <si>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</si>
  <si>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</si>
  <si>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</si>
  <si>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</si>
  <si>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</si>
  <si>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</si>
  <si>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</si>
  <si>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</si>
  <si>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</si>
  <si>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</si>
  <si>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</si>
  <si>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</si>
  <si>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</si>
  <si>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</si>
  <si>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</si>
  <si>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</si>
  <si>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</si>
  <si>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</si>
  <si>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</si>
  <si>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</si>
  <si>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</si>
  <si>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</si>
  <si>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</si>
  <si>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</si>
  <si>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</si>
  <si>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</si>
  <si>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</si>
  <si>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</si>
  <si>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</si>
  <si>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</si>
  <si>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</si>
  <si>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</si>
  <si>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</si>
  <si>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</si>
  <si>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</si>
  <si>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</si>
  <si>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</si>
  <si>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</si>
  <si>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</si>
  <si>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</si>
  <si>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</si>
  <si>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</si>
  <si>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</si>
  <si>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</si>
  <si>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</si>
  <si>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</si>
  <si>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</si>
  <si>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</si>
  <si>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</si>
  <si>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</si>
  <si>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</si>
  <si>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</si>
  <si>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</si>
  <si>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</si>
  <si>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</si>
  <si>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</si>
  <si>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</si>
  <si>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</si>
  <si>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</si>
  <si>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</si>
  <si>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</si>
  <si>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</si>
  <si>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</si>
  <si>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</si>
  <si>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</si>
  <si>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</si>
  <si>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</si>
  <si>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</si>
  <si>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</si>
  <si>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</si>
  <si>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</si>
  <si>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</si>
  <si>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</si>
  <si>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</si>
  <si>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</si>
  <si>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</si>
  <si>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</si>
  <si>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</si>
  <si>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外出驾车加油费</t>
    <phoneticPr fontId="0" type="noConversion"/>
  </si>
  <si>
    <t>商用车集成式智能空气弹簧（ZY2147）-市内交通费（66040006）</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</si>
</sst>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5"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64">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8" fillId="0" borderId="21" xfId="0" applyFont="1" applyBorder="1" applyAlignment="1">
      <alignment wrapText="1"/>
    </xf>
    <xf numFmtId="178" fontId="18" fillId="0" borderId="21" xfId="0" applyNumberFormat="1" applyFont="1" applyBorder="1" applyAlignment="1">
      <alignment wrapText="1"/>
    </xf>
    <xf numFmtId="178" fontId="18" fillId="0" borderId="25" xfId="0" applyNumberFormat="1" applyFont="1" applyBorder="1" applyAlignment="1">
      <alignment wrapText="1"/>
    </xf>
    <xf numFmtId="0" fontId="18" fillId="0" borderId="0" xfId="0" applyFont="1" applyAlignment="1">
      <alignment wrapText="1"/>
    </xf>
    <xf numFmtId="0" fontId="19"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Border="1" applyAlignment="1">
      <alignment wrapText="1"/>
    </xf>
    <xf numFmtId="178" fontId="18" fillId="0" borderId="28" xfId="0" applyNumberFormat="1" applyFont="1" applyBorder="1" applyAlignment="1">
      <alignment wrapText="1"/>
    </xf>
    <xf numFmtId="0" fontId="25" fillId="0" borderId="0" xfId="0" applyFont="1"/>
    <xf numFmtId="15" fontId="4" fillId="0" borderId="0" xfId="0" applyNumberFormat="1" applyFont="1"/>
    <xf numFmtId="0" fontId="4" fillId="0" borderId="0" xfId="0" applyFont="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Border="1" applyAlignment="1">
      <alignment wrapText="1"/>
    </xf>
    <xf numFmtId="178" fontId="28" fillId="0" borderId="21" xfId="0" applyNumberFormat="1" applyFont="1" applyBorder="1" applyAlignment="1">
      <alignment horizontal="centerContinuous"/>
    </xf>
    <xf numFmtId="0" fontId="23" fillId="0" borderId="0" xfId="0" applyFont="1"/>
    <xf numFmtId="0" fontId="23" fillId="0" borderId="29" xfId="0" applyFont="1" applyBorder="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Border="1" applyAlignment="1">
      <alignment horizontal="center" vertical="center" wrapText="1"/>
    </xf>
    <xf numFmtId="178" fontId="19" fillId="0" borderId="21" xfId="0" applyNumberFormat="1" applyFont="1" applyBorder="1" applyAlignment="1">
      <alignment wrapText="1"/>
    </xf>
    <xf numFmtId="0" fontId="37" fillId="6" borderId="21" xfId="0" applyFont="1" applyFill="1" applyBorder="1" applyAlignment="1">
      <alignment horizontal="center" vertical="center" wrapText="1"/>
    </xf>
    <xf numFmtId="0" fontId="39" fillId="0" borderId="21" xfId="0" applyFont="1" applyBorder="1" applyAlignment="1">
      <alignment vertical="center"/>
    </xf>
    <xf numFmtId="0" fontId="40" fillId="6" borderId="21" xfId="0" applyFont="1" applyFill="1" applyBorder="1" applyAlignment="1">
      <alignment horizontal="center" vertical="center" wrapText="1"/>
    </xf>
    <xf numFmtId="0" fontId="41" fillId="6" borderId="21" xfId="0" applyFont="1" applyFill="1" applyBorder="1" applyAlignment="1">
      <alignment horizontal="center" vertical="center" wrapText="1"/>
    </xf>
    <xf numFmtId="182" fontId="18" fillId="0" borderId="24" xfId="0" applyNumberFormat="1" applyFont="1" applyBorder="1" applyAlignment="1">
      <alignment horizontal="center" vertical="center" wrapText="1"/>
    </xf>
    <xf numFmtId="0" fontId="19" fillId="0" borderId="24" xfId="0" applyFont="1" applyBorder="1" applyAlignment="1">
      <alignment wrapText="1"/>
    </xf>
    <xf numFmtId="0" fontId="18" fillId="0" borderId="24" xfId="0" applyFont="1" applyBorder="1" applyAlignment="1">
      <alignment wrapText="1"/>
    </xf>
    <xf numFmtId="178" fontId="18" fillId="0" borderId="24" xfId="0" applyNumberFormat="1" applyFont="1" applyBorder="1" applyAlignment="1">
      <alignment wrapText="1"/>
    </xf>
    <xf numFmtId="178" fontId="18" fillId="0" borderId="31" xfId="0" applyNumberFormat="1" applyFont="1" applyBorder="1" applyAlignment="1">
      <alignment wrapText="1"/>
    </xf>
    <xf numFmtId="178" fontId="27" fillId="0" borderId="24" xfId="0" applyNumberFormat="1" applyFont="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38" fillId="0" borderId="21" xfId="0" applyFont="1" applyBorder="1" applyAlignment="1">
      <alignment vertical="center"/>
    </xf>
    <xf numFmtId="0" fontId="20" fillId="0" borderId="0" xfId="0" applyFont="1"/>
    <xf numFmtId="0" fontId="44" fillId="0" borderId="21" xfId="0" applyFont="1" applyBorder="1" applyAlignment="1">
      <alignment horizontal="center" vertical="center" wrapText="1"/>
    </xf>
    <xf numFmtId="7" fontId="43" fillId="6"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2"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3" fillId="0" borderId="22" xfId="0" applyFont="1" applyBorder="1" applyAlignment="1">
      <alignment horizontal="center" wrapText="1"/>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640E4DE5-2E36-0744-E1E4-8B9A9872F5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1994647</xdr:colOff>
      <xdr:row>0</xdr:row>
      <xdr:rowOff>212911</xdr:rowOff>
    </xdr:from>
    <xdr:to>
      <xdr:col>7</xdr:col>
      <xdr:colOff>960030</xdr:colOff>
      <xdr:row>3</xdr:row>
      <xdr:rowOff>399287</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614147" y="212911"/>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8" priority="2" stopIfTrue="1">
      <formula>$Q$38=1</formula>
    </cfRule>
  </conditionalFormatting>
  <conditionalFormatting sqref="A15:I20 B16:B33 I17:I37 A18:A33 D20:D32 G20:G37 F21 H21">
    <cfRule type="expression" dxfId="7" priority="17" stopIfTrue="1">
      <formula>$Q$35=1</formula>
    </cfRule>
  </conditionalFormatting>
  <conditionalFormatting sqref="A14:P46 A16:Q16 B1:C7 A1:A13 D1:Q13 B9:C13 Q14:Q38 Q40:Q46">
    <cfRule type="expression" dxfId="6" priority="7" stopIfTrue="1">
      <formula>$Q$39=1</formula>
    </cfRule>
  </conditionalFormatting>
  <conditionalFormatting sqref="A47:Q65537">
    <cfRule type="expression" dxfId="5" priority="6" stopIfTrue="1">
      <formula>"q42&gt;1"</formula>
    </cfRule>
  </conditionalFormatting>
  <conditionalFormatting sqref="B36">
    <cfRule type="expression" dxfId="4" priority="1" stopIfTrue="1">
      <formula>$Q$35=1</formula>
    </cfRule>
  </conditionalFormatting>
  <conditionalFormatting sqref="C21">
    <cfRule type="expression" dxfId="3" priority="3" stopIfTrue="1">
      <formula>$Q$35=1</formula>
    </cfRule>
  </conditionalFormatting>
  <conditionalFormatting sqref="Q39">
    <cfRule type="expression" dxfId="2"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43"/>
  <sheetViews>
    <sheetView showGridLines="0" showZeros="0" tabSelected="1" view="pageLayout" topLeftCell="D1" zoomScale="115" zoomScaleNormal="75" zoomScalePageLayoutView="115" workbookViewId="0">
      <selection activeCell="N11" sqref="N11"/>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5" width="17" style="43" customWidth="1"/>
    <col min="16" max="16" width="0.33203125" style="43"/>
    <col min="17" max="17" width="10.1640625" style="43" bestFit="1" customWidth="1"/>
    <col min="18" max="30" width="0" style="43" hidden="1" customWidth="1"/>
    <col min="31" max="16384" width="0.33203125" style="43"/>
  </cols>
  <sheetData>
    <row r="1" spans="1:19" ht="19.5" x14ac:dyDescent="0.25">
      <c r="A1" s="140"/>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45260</v>
      </c>
      <c r="C6" s="108" t="s">
        <v>146</v>
      </c>
      <c r="D6" s="109"/>
      <c r="E6" s="110" t="s">
        <v>127</v>
      </c>
      <c r="F6" s="123" t="s">
        <v>151</v>
      </c>
      <c r="G6" s="109"/>
      <c r="H6" s="109"/>
      <c r="I6" s="109"/>
      <c r="J6" s="109"/>
      <c r="K6" s="109"/>
      <c r="L6" s="110" t="s">
        <v>115</v>
      </c>
      <c r="M6" s="109"/>
    </row>
    <row r="7" spans="1:19" ht="22.5" customHeight="1" x14ac:dyDescent="0.25">
      <c r="A7" s="136"/>
      <c r="B7" s="136"/>
      <c r="C7" s="136"/>
      <c r="D7" s="160" t="s">
        <v>135</v>
      </c>
      <c r="E7" s="160" t="s">
        <v>122</v>
      </c>
      <c r="F7" s="160" t="s">
        <v>123</v>
      </c>
      <c r="G7" s="160" t="s">
        <v>117</v>
      </c>
      <c r="H7" s="160" t="s">
        <v>136</v>
      </c>
      <c r="I7" s="160" t="s">
        <v>125</v>
      </c>
      <c r="J7" s="160" t="s">
        <v>137</v>
      </c>
      <c r="K7" s="160" t="s">
        <v>138</v>
      </c>
      <c r="L7" s="160" t="s">
        <v>139</v>
      </c>
      <c r="M7" s="160" t="s">
        <v>126</v>
      </c>
      <c r="N7" s="160" t="s">
        <v>124</v>
      </c>
      <c r="O7" s="160" t="s">
        <v>118</v>
      </c>
      <c r="P7" s="46"/>
      <c r="Q7" s="46"/>
      <c r="R7" s="46"/>
    </row>
    <row r="8" spans="1:19" ht="22.5" customHeight="1" x14ac:dyDescent="0.2">
      <c r="A8" s="137" t="s">
        <v>116</v>
      </c>
      <c r="B8" s="137" t="s">
        <v>133</v>
      </c>
      <c r="C8" s="137" t="s">
        <v>134</v>
      </c>
      <c r="D8" s="160"/>
      <c r="E8" s="160"/>
      <c r="F8" s="160"/>
      <c r="G8" s="160"/>
      <c r="H8" s="160"/>
      <c r="I8" s="160"/>
      <c r="J8" s="160"/>
      <c r="K8" s="160"/>
      <c r="L8" s="160"/>
      <c r="M8" s="160"/>
      <c r="N8" s="160"/>
      <c r="O8" s="160"/>
      <c r="P8" s="46"/>
      <c r="Q8" s="46"/>
      <c r="R8" s="46"/>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42.6" customHeight="1" x14ac:dyDescent="0.25">
      <c r="A10" s="143">
        <v>1</v>
      </c>
      <c r="B10" s="144" t="s">
        <v>153</v>
      </c>
      <c r="C10" s="141" t="s">
        <v>152</v>
      </c>
      <c r="D10" s="125"/>
      <c r="E10" s="125">
        <v>332.55</v>
      </c>
      <c r="F10" s="125"/>
      <c r="G10" s="125">
        <f>IF(Input!$D15="Travel",F10,0)</f>
        <v>0</v>
      </c>
      <c r="H10" s="125">
        <f>IF(Input!$D15="Hotel  Accommodation",F10,0)</f>
        <v>0</v>
      </c>
      <c r="I10" s="125">
        <f>IF(Input!$D15="Hotel Food",F10,0)</f>
        <v>0</v>
      </c>
      <c r="J10" s="125">
        <f>IF(Input!$D15="Hotel  Telephone",F10,0)</f>
        <v>0</v>
      </c>
      <c r="K10" s="125">
        <f>IF(Input!$D15="Hotel  Other",F10,0)</f>
        <v>0</v>
      </c>
      <c r="L10" s="125">
        <f>IF(Input!$D15="Non-hotel Subsistence",F10,0)</f>
        <v>0</v>
      </c>
      <c r="M10" s="126"/>
      <c r="N10" s="142"/>
      <c r="O10" s="142">
        <f>SUM(D10:N10)</f>
        <v>332.55</v>
      </c>
      <c r="Q10" s="87" t="e">
        <f>IF(#REF!&lt;&gt;SUM(G10:O10),"ERROR","O.K.")</f>
        <v>#REF!</v>
      </c>
      <c r="S10" s="87">
        <f>Input!Q15</f>
        <v>0</v>
      </c>
    </row>
    <row r="11" spans="1:19" s="87" customFormat="1" ht="42.6" customHeight="1" x14ac:dyDescent="0.25">
      <c r="A11" s="143"/>
      <c r="B11" s="144"/>
      <c r="C11" s="141"/>
      <c r="D11" s="125"/>
      <c r="E11" s="125"/>
      <c r="F11" s="125"/>
      <c r="G11" s="125">
        <f>IF(Input!$D16="Travel",F11,0)</f>
        <v>0</v>
      </c>
      <c r="H11" s="125">
        <f>IF(Input!$D16="Hotel  Accommodation",F11,0)</f>
        <v>0</v>
      </c>
      <c r="I11" s="125">
        <f>IF(Input!$D16="Hotel Food",F11,0)</f>
        <v>0</v>
      </c>
      <c r="J11" s="125">
        <f>IF(Input!$D16="Hotel  Telephone",F11,0)</f>
        <v>0</v>
      </c>
      <c r="K11" s="125">
        <f>IF(Input!$D16="Hotel  Other",F11,0)</f>
        <v>0</v>
      </c>
      <c r="L11" s="125">
        <f>IF(Input!$D16="Non-hotel Subsistence",F11,0)</f>
        <v>0</v>
      </c>
      <c r="M11" s="126"/>
      <c r="N11" s="142"/>
      <c r="O11" s="142">
        <f t="shared" ref="O11" si="0">SUM(D11:N11)</f>
        <v>0</v>
      </c>
      <c r="Q11" s="87" t="e">
        <f>IF(#REF!&lt;&gt;SUM(G11:O11),"ERROR","O.K.")</f>
        <v>#REF!</v>
      </c>
      <c r="S11" s="87">
        <f>Input!Q16</f>
        <v>0</v>
      </c>
    </row>
    <row r="12" spans="1:19" s="87" customFormat="1" ht="42.6" customHeight="1" x14ac:dyDescent="0.25">
      <c r="A12" s="143"/>
      <c r="B12" s="144"/>
      <c r="C12" s="141"/>
      <c r="D12" s="125"/>
      <c r="E12" s="125"/>
      <c r="F12" s="125"/>
      <c r="G12" s="125"/>
      <c r="H12" s="139"/>
      <c r="I12" s="127"/>
      <c r="J12" s="125"/>
      <c r="K12" s="125"/>
      <c r="L12" s="125"/>
      <c r="M12" s="126"/>
      <c r="N12" s="142"/>
      <c r="O12" s="142"/>
    </row>
    <row r="13" spans="1:19" s="87" customFormat="1" ht="42.6" customHeight="1" x14ac:dyDescent="0.25">
      <c r="A13" s="143"/>
      <c r="B13" s="144"/>
      <c r="C13" s="141"/>
      <c r="D13" s="125"/>
      <c r="E13" s="125"/>
      <c r="F13" s="125"/>
      <c r="G13" s="125"/>
      <c r="H13" s="125"/>
      <c r="I13" s="125"/>
      <c r="J13" s="125"/>
      <c r="K13" s="125"/>
      <c r="L13" s="125"/>
      <c r="M13" s="128"/>
      <c r="N13" s="142"/>
      <c r="O13" s="142"/>
      <c r="Q13" s="87" t="e">
        <f>IF(#REF!&lt;&gt;SUM(G13:O13),"ERROR","O.K.")</f>
        <v>#REF!</v>
      </c>
      <c r="S13" s="87">
        <f>Input!Q17</f>
        <v>0</v>
      </c>
    </row>
    <row r="14" spans="1:19" s="87" customFormat="1" ht="42.6" customHeight="1" x14ac:dyDescent="0.25">
      <c r="A14" s="143"/>
      <c r="B14" s="144"/>
      <c r="C14" s="141"/>
      <c r="D14" s="125"/>
      <c r="E14" s="125"/>
      <c r="F14" s="125"/>
      <c r="G14" s="125"/>
      <c r="H14" s="125"/>
      <c r="I14" s="125"/>
      <c r="J14" s="125"/>
      <c r="K14" s="125"/>
      <c r="L14" s="125"/>
      <c r="M14" s="126"/>
      <c r="N14" s="142"/>
      <c r="O14" s="142"/>
      <c r="Q14" s="87" t="e">
        <f>IF(#REF!&lt;&gt;SUM(G14:O14),"ERROR","O.K.")</f>
        <v>#REF!</v>
      </c>
    </row>
    <row r="15" spans="1:19" s="87" customFormat="1" ht="42.6" customHeight="1" x14ac:dyDescent="0.25">
      <c r="A15" s="143"/>
      <c r="B15" s="144"/>
      <c r="C15" s="141"/>
      <c r="D15" s="125"/>
      <c r="E15" s="125"/>
      <c r="F15" s="125"/>
      <c r="G15" s="125"/>
      <c r="H15" s="125"/>
      <c r="I15" s="125"/>
      <c r="J15" s="125"/>
      <c r="K15" s="125"/>
      <c r="L15" s="125"/>
      <c r="M15" s="126"/>
      <c r="N15" s="142"/>
      <c r="O15" s="142"/>
      <c r="Q15" s="87" t="e">
        <f>IF(#REF!&lt;&gt;SUM(G15:O15),"ERROR","O.K.")</f>
        <v>#REF!</v>
      </c>
    </row>
    <row r="16" spans="1:19" s="87" customFormat="1" ht="42.6" customHeight="1" x14ac:dyDescent="0.25">
      <c r="A16" s="143"/>
      <c r="B16" s="144"/>
      <c r="C16" s="141"/>
      <c r="D16" s="125"/>
      <c r="E16" s="125"/>
      <c r="F16" s="125"/>
      <c r="G16" s="125"/>
      <c r="H16" s="125"/>
      <c r="I16" s="125"/>
      <c r="J16" s="125"/>
      <c r="K16" s="125"/>
      <c r="L16" s="125"/>
      <c r="M16" s="129"/>
      <c r="N16" s="142"/>
      <c r="O16" s="142"/>
      <c r="Q16" s="87" t="e">
        <f>IF(#REF!&lt;&gt;SUM(G16:O16),"ERROR","O.K.")</f>
        <v>#REF!</v>
      </c>
    </row>
    <row r="17" spans="1:19" s="87" customFormat="1" ht="42.6" customHeight="1" x14ac:dyDescent="0.25">
      <c r="A17" s="143"/>
      <c r="B17" s="144"/>
      <c r="C17" s="141"/>
      <c r="D17" s="125"/>
      <c r="E17" s="125"/>
      <c r="F17" s="125"/>
      <c r="G17" s="125"/>
      <c r="H17" s="125"/>
      <c r="I17" s="125"/>
      <c r="J17" s="125"/>
      <c r="K17" s="125"/>
      <c r="L17" s="125"/>
      <c r="M17" s="126"/>
      <c r="N17" s="142"/>
      <c r="O17" s="142"/>
    </row>
    <row r="18" spans="1:19" s="87" customFormat="1" ht="42.6" customHeight="1" x14ac:dyDescent="0.25">
      <c r="A18" s="143"/>
      <c r="B18" s="144"/>
      <c r="C18" s="141"/>
      <c r="D18" s="125"/>
      <c r="E18" s="125"/>
      <c r="F18" s="125"/>
      <c r="G18" s="125"/>
      <c r="H18" s="125"/>
      <c r="I18" s="125"/>
      <c r="J18" s="125"/>
      <c r="K18" s="125"/>
      <c r="L18" s="125"/>
      <c r="M18" s="126"/>
      <c r="N18" s="142"/>
      <c r="O18" s="142"/>
    </row>
    <row r="19" spans="1:19" s="87" customFormat="1" ht="42.6" customHeight="1" x14ac:dyDescent="0.25">
      <c r="A19" s="143"/>
      <c r="B19" s="144"/>
      <c r="C19" s="141"/>
      <c r="D19" s="125"/>
      <c r="E19" s="125"/>
      <c r="F19" s="125"/>
      <c r="G19" s="125"/>
      <c r="H19" s="125"/>
      <c r="I19" s="125"/>
      <c r="J19" s="125"/>
      <c r="K19" s="125"/>
      <c r="L19" s="125"/>
      <c r="M19" s="126"/>
      <c r="N19" s="142"/>
      <c r="O19" s="142"/>
    </row>
    <row r="20" spans="1:19" s="87" customFormat="1" ht="42.6" customHeight="1" x14ac:dyDescent="0.25">
      <c r="A20" s="143"/>
      <c r="B20" s="144"/>
      <c r="C20" s="141"/>
      <c r="D20" s="125"/>
      <c r="E20" s="125"/>
      <c r="F20" s="125"/>
      <c r="G20" s="125"/>
      <c r="H20" s="125"/>
      <c r="I20" s="125"/>
      <c r="J20" s="125"/>
      <c r="K20" s="125"/>
      <c r="L20" s="125"/>
      <c r="M20" s="126"/>
      <c r="N20" s="142"/>
      <c r="O20" s="142"/>
    </row>
    <row r="21" spans="1:19" s="87" customFormat="1" ht="42.6" customHeight="1" x14ac:dyDescent="0.25">
      <c r="A21" s="143"/>
      <c r="B21" s="144"/>
      <c r="C21" s="141"/>
      <c r="D21" s="125"/>
      <c r="E21" s="125"/>
      <c r="F21" s="125"/>
      <c r="G21" s="125"/>
      <c r="H21" s="125"/>
      <c r="I21" s="125"/>
      <c r="J21" s="125"/>
      <c r="K21" s="125"/>
      <c r="L21" s="125"/>
      <c r="M21" s="126"/>
      <c r="N21" s="142"/>
      <c r="O21" s="142"/>
    </row>
    <row r="22" spans="1:19" s="87" customFormat="1" ht="42.6" customHeight="1" x14ac:dyDescent="0.25">
      <c r="A22" s="143"/>
      <c r="B22" s="144"/>
      <c r="C22" s="141"/>
      <c r="D22" s="125"/>
      <c r="E22" s="125"/>
      <c r="F22" s="125"/>
      <c r="G22" s="125"/>
      <c r="H22" s="125"/>
      <c r="I22" s="125"/>
      <c r="J22" s="125"/>
      <c r="K22" s="125"/>
      <c r="L22" s="125"/>
      <c r="M22" s="126"/>
      <c r="N22" s="142"/>
      <c r="O22" s="142"/>
    </row>
    <row r="23" spans="1:19" s="87" customFormat="1" ht="42.6" customHeight="1" x14ac:dyDescent="0.25">
      <c r="A23" s="143"/>
      <c r="B23" s="144"/>
      <c r="C23" s="141"/>
      <c r="D23" s="125"/>
      <c r="E23" s="125"/>
      <c r="F23" s="125"/>
      <c r="G23" s="125"/>
      <c r="H23" s="125"/>
      <c r="I23" s="125"/>
      <c r="J23" s="125"/>
      <c r="K23" s="125"/>
      <c r="L23" s="125"/>
      <c r="M23" s="126"/>
      <c r="N23" s="142"/>
      <c r="O23" s="142"/>
    </row>
    <row r="24" spans="1:19" s="87" customFormat="1" ht="42.6" customHeight="1" x14ac:dyDescent="0.25">
      <c r="A24" s="143"/>
      <c r="B24" s="144"/>
      <c r="C24" s="141"/>
      <c r="D24" s="125"/>
      <c r="E24" s="125"/>
      <c r="F24" s="125"/>
      <c r="G24" s="125"/>
      <c r="H24" s="125"/>
      <c r="I24" s="125"/>
      <c r="J24" s="125"/>
      <c r="K24" s="125"/>
      <c r="L24" s="125"/>
      <c r="M24" s="126"/>
      <c r="N24" s="142"/>
      <c r="O24" s="142"/>
    </row>
    <row r="25" spans="1:19" s="87" customFormat="1" ht="27.75" hidden="1" customHeight="1" x14ac:dyDescent="0.3">
      <c r="A25" s="130">
        <v>11</v>
      </c>
      <c r="B25" s="131"/>
      <c r="C25" s="132" t="str">
        <f>T(Input!C25)</f>
        <v/>
      </c>
      <c r="D25" s="133"/>
      <c r="E25" s="133"/>
      <c r="F25" s="133"/>
      <c r="G25" s="133">
        <f>IF(Input!$D25="Travel",F25,0)</f>
        <v>0</v>
      </c>
      <c r="H25" s="133">
        <f>IF(Input!$D25="Hotel  Accommodation",F25,0)</f>
        <v>0</v>
      </c>
      <c r="I25" s="133">
        <f>IF(Input!$D25="Hotel Food",F25,0)</f>
        <v>0</v>
      </c>
      <c r="J25" s="133">
        <f>IF(Input!$D25="Hotel  Telephone",F25,0)</f>
        <v>0</v>
      </c>
      <c r="K25" s="133">
        <f>IF(Input!$D25="Hotel  Other",F25,0)</f>
        <v>0</v>
      </c>
      <c r="L25" s="133">
        <f>IF(Input!$D25="Non-hotel Subsistence",F25,0)</f>
        <v>0</v>
      </c>
      <c r="M25" s="134">
        <f>IF(Input!$D25="Entertaining",F25,0)</f>
        <v>0</v>
      </c>
      <c r="N25" s="133">
        <f>IF(Input!$D25="Training",F25,0)</f>
        <v>0</v>
      </c>
      <c r="O25" s="135">
        <f t="shared" ref="O25:O32" si="1">SUM(D25,N25)</f>
        <v>0</v>
      </c>
      <c r="Q25" s="87" t="e">
        <f>IF(#REF!&lt;&gt;SUM(G25:O25),"ERROR","O.K.")</f>
        <v>#REF!</v>
      </c>
      <c r="S25" s="87">
        <f>Input!Q20</f>
        <v>0</v>
      </c>
    </row>
    <row r="26" spans="1:19" s="87" customFormat="1" ht="27.75" hidden="1" customHeight="1" x14ac:dyDescent="0.3">
      <c r="A26" s="124">
        <v>12</v>
      </c>
      <c r="B26" s="88"/>
      <c r="C26" s="84" t="str">
        <f>T(Input!C26)</f>
        <v/>
      </c>
      <c r="D26" s="85"/>
      <c r="E26" s="85"/>
      <c r="F26" s="85"/>
      <c r="G26" s="85">
        <f>IF(Input!$D26="Travel",F26,0)</f>
        <v>0</v>
      </c>
      <c r="H26" s="85">
        <f>IF(Input!$D26="Hotel  Accommodation",F26,0)</f>
        <v>0</v>
      </c>
      <c r="I26" s="85">
        <f>IF(Input!$D26="Hotel Food",F26,0)</f>
        <v>0</v>
      </c>
      <c r="J26" s="85">
        <f>IF(Input!$D26="Hotel  Telephone",F26,0)</f>
        <v>0</v>
      </c>
      <c r="K26" s="85">
        <f>IF(Input!$D26="Hotel  Other",F26,0)</f>
        <v>0</v>
      </c>
      <c r="L26" s="85">
        <f>IF(Input!$D26="Non-hotel Subsistence",F26,0)</f>
        <v>0</v>
      </c>
      <c r="M26" s="86">
        <f>IF(Input!$D26="Entertaining",F26,0)</f>
        <v>0</v>
      </c>
      <c r="N26" s="85">
        <f>IF(Input!$D26="Training",F26,0)</f>
        <v>0</v>
      </c>
      <c r="O26" s="113">
        <f t="shared" si="1"/>
        <v>0</v>
      </c>
      <c r="Q26" s="87" t="e">
        <f>IF(#REF!&lt;&gt;SUM(G26:O26),"ERROR","O.K.")</f>
        <v>#REF!</v>
      </c>
      <c r="S26" s="87">
        <f>Input!Q21</f>
        <v>0</v>
      </c>
    </row>
    <row r="27" spans="1:19" s="87" customFormat="1" ht="27.75" hidden="1" customHeight="1" x14ac:dyDescent="0.3">
      <c r="A27" s="124">
        <v>13</v>
      </c>
      <c r="B27" s="88"/>
      <c r="C27" s="84" t="str">
        <f>T(Input!C28)</f>
        <v/>
      </c>
      <c r="D27" s="85"/>
      <c r="E27" s="85"/>
      <c r="F27" s="85"/>
      <c r="G27" s="85">
        <f>IF(Input!$D27="Travel",F27,0)</f>
        <v>0</v>
      </c>
      <c r="H27" s="85">
        <f>IF(Input!$D27="Hotel  Accommodation",F27,0)</f>
        <v>0</v>
      </c>
      <c r="I27" s="85">
        <f>IF(Input!$D27="Hotel Food",F27,0)</f>
        <v>0</v>
      </c>
      <c r="J27" s="85">
        <f>IF(Input!$D27="Hotel  Telephone",F27,0)</f>
        <v>0</v>
      </c>
      <c r="K27" s="85">
        <f>IF(Input!$D27="Hotel  Other",F27,0)</f>
        <v>0</v>
      </c>
      <c r="L27" s="85">
        <f>IF(Input!$D27="Non-hotel Subsistence",F27,0)</f>
        <v>0</v>
      </c>
      <c r="M27" s="86">
        <f>IF(Input!$D27="Entertaining",F27,0)</f>
        <v>0</v>
      </c>
      <c r="N27" s="85">
        <f>IF(Input!$D27="Training",F27,0)</f>
        <v>0</v>
      </c>
      <c r="O27" s="113">
        <f t="shared" si="1"/>
        <v>0</v>
      </c>
      <c r="Q27" s="87" t="e">
        <f>IF(#REF!&lt;&gt;SUM(G27:O27),"ERROR","O.K.")</f>
        <v>#REF!</v>
      </c>
      <c r="S27" s="87">
        <f>Input!Q22</f>
        <v>0</v>
      </c>
    </row>
    <row r="28" spans="1:19" s="87" customFormat="1" ht="27.75" hidden="1" customHeight="1" x14ac:dyDescent="0.3">
      <c r="A28" s="124">
        <v>14</v>
      </c>
      <c r="B28" s="88"/>
      <c r="C28" s="84" t="str">
        <f>T(Input!C29)</f>
        <v/>
      </c>
      <c r="D28" s="85"/>
      <c r="E28" s="85"/>
      <c r="F28" s="85"/>
      <c r="G28" s="85">
        <f>IF(Input!$D28="Travel",F28,0)</f>
        <v>0</v>
      </c>
      <c r="H28" s="85">
        <f>IF(Input!$D28="Hotel  Accommodation",F28,0)</f>
        <v>0</v>
      </c>
      <c r="I28" s="85">
        <f>IF(Input!$D28="Hotel Food",F28,0)</f>
        <v>0</v>
      </c>
      <c r="J28" s="85">
        <f>IF(Input!$D28="Hotel  Telephone",F28,0)</f>
        <v>0</v>
      </c>
      <c r="K28" s="85">
        <f>IF(Input!$D28="Hotel  Other",F28,0)</f>
        <v>0</v>
      </c>
      <c r="L28" s="85">
        <f>IF(Input!$D28="Non-hotel Subsistence",F28,0)</f>
        <v>0</v>
      </c>
      <c r="M28" s="86">
        <f>IF(Input!$D28="Entertaining",F28,0)</f>
        <v>0</v>
      </c>
      <c r="N28" s="85">
        <f>IF(Input!$D28="Training",F28,0)</f>
        <v>0</v>
      </c>
      <c r="O28" s="113">
        <f t="shared" si="1"/>
        <v>0</v>
      </c>
      <c r="Q28" s="87" t="e">
        <f>IF(#REF!&lt;&gt;SUM(G28:O28),"ERROR","O.K.")</f>
        <v>#REF!</v>
      </c>
      <c r="S28" s="87">
        <f>Input!Q23</f>
        <v>0</v>
      </c>
    </row>
    <row r="29" spans="1:19" s="87" customFormat="1" ht="27.75" hidden="1" customHeight="1" x14ac:dyDescent="0.3">
      <c r="A29" s="124">
        <v>15</v>
      </c>
      <c r="B29" s="88"/>
      <c r="C29" s="84" t="str">
        <f>T(Input!C30)</f>
        <v/>
      </c>
      <c r="D29" s="85"/>
      <c r="E29" s="85"/>
      <c r="F29" s="85"/>
      <c r="G29" s="85">
        <f>IF(Input!$D29="Travel",F29,0)</f>
        <v>0</v>
      </c>
      <c r="H29" s="85">
        <f>IF(Input!$D29="Hotel  Accommodation",F29,0)</f>
        <v>0</v>
      </c>
      <c r="I29" s="85">
        <f>IF(Input!$D29="Hotel Food",F29,0)</f>
        <v>0</v>
      </c>
      <c r="J29" s="85">
        <f>IF(Input!$D29="Hotel  Telephone",F29,0)</f>
        <v>0</v>
      </c>
      <c r="K29" s="85">
        <f>IF(Input!$D29="Hotel  Other",F29,0)</f>
        <v>0</v>
      </c>
      <c r="L29" s="85">
        <f>IF(Input!$D29="Non-hotel Subsistence",F29,0)</f>
        <v>0</v>
      </c>
      <c r="M29" s="86">
        <f>IF(Input!$D29="Entertaining",F29,0)</f>
        <v>0</v>
      </c>
      <c r="N29" s="85">
        <f>IF(Input!$D29="Training",F29,0)</f>
        <v>0</v>
      </c>
      <c r="O29" s="113">
        <f t="shared" si="1"/>
        <v>0</v>
      </c>
      <c r="Q29" s="87" t="e">
        <f>IF(#REF!&lt;&gt;SUM(G29:O29),"ERROR","O.K.")</f>
        <v>#REF!</v>
      </c>
      <c r="S29" s="87">
        <f>Input!Q29</f>
        <v>0</v>
      </c>
    </row>
    <row r="30" spans="1:19" s="87" customFormat="1" ht="27.75" hidden="1" customHeight="1" x14ac:dyDescent="0.3">
      <c r="A30" s="124">
        <v>16</v>
      </c>
      <c r="B30" s="88"/>
      <c r="C30" s="84" t="str">
        <f>T(Input!C31)</f>
        <v/>
      </c>
      <c r="D30" s="85"/>
      <c r="E30" s="85"/>
      <c r="F30" s="85"/>
      <c r="G30" s="85">
        <f>IF(Input!$D30="Travel",F30,0)</f>
        <v>0</v>
      </c>
      <c r="H30" s="85">
        <f>IF(Input!$D30="Hotel  Accommodation",F30,0)</f>
        <v>0</v>
      </c>
      <c r="I30" s="85">
        <f>IF(Input!$D30="Hotel Food",F30,0)</f>
        <v>0</v>
      </c>
      <c r="J30" s="85">
        <f>IF(Input!$D30="Hotel  Telephone",F30,0)</f>
        <v>0</v>
      </c>
      <c r="K30" s="85">
        <f>IF(Input!$D30="Hotel  Other",F30,0)</f>
        <v>0</v>
      </c>
      <c r="L30" s="85">
        <f>IF(Input!$D30="Non-hotel Subsistence",F30,0)</f>
        <v>0</v>
      </c>
      <c r="M30" s="86">
        <f>IF(Input!$D30="Entertaining",F30,0)</f>
        <v>0</v>
      </c>
      <c r="N30" s="85">
        <f>IF(Input!$D30="Training",F30,0)</f>
        <v>0</v>
      </c>
      <c r="O30" s="113">
        <f t="shared" si="1"/>
        <v>0</v>
      </c>
      <c r="Q30" s="87" t="e">
        <f>IF(#REF!&lt;&gt;SUM(G30:O30),"ERROR","O.K.")</f>
        <v>#REF!</v>
      </c>
      <c r="S30" s="87">
        <f>Input!Q31</f>
        <v>0</v>
      </c>
    </row>
    <row r="31" spans="1:19" s="87" customFormat="1" ht="27.75" hidden="1" customHeight="1" x14ac:dyDescent="0.3">
      <c r="A31" s="124">
        <v>17</v>
      </c>
      <c r="B31" s="88"/>
      <c r="C31" s="84" t="str">
        <f>T(Input!C31)</f>
        <v/>
      </c>
      <c r="D31" s="85"/>
      <c r="E31" s="85"/>
      <c r="F31" s="85"/>
      <c r="G31" s="85">
        <f>IF(Input!$D30="Travel",F31,0)</f>
        <v>0</v>
      </c>
      <c r="H31" s="85">
        <f>IF(Input!$D30="Hotel  Accommodation",F31,0)</f>
        <v>0</v>
      </c>
      <c r="I31" s="85">
        <f>IF(Input!$D30="Hotel Food",F31,0)</f>
        <v>0</v>
      </c>
      <c r="J31" s="85">
        <f>IF(Input!$D30="Hotel  Telephone",F31,0)</f>
        <v>0</v>
      </c>
      <c r="K31" s="85">
        <f>IF(Input!$D30="Hotel  Other",F31,0)</f>
        <v>0</v>
      </c>
      <c r="L31" s="85">
        <f>IF(Input!$D30="Non-hotel Subsistence",F31,0)</f>
        <v>0</v>
      </c>
      <c r="M31" s="86">
        <f>IF(Input!$D30="Entertaining",F31,0)</f>
        <v>0</v>
      </c>
      <c r="N31" s="85">
        <f>IF(Input!$D30="Training",F31,0)</f>
        <v>0</v>
      </c>
      <c r="O31" s="113">
        <f t="shared" si="1"/>
        <v>0</v>
      </c>
      <c r="Q31" s="87" t="e">
        <f>IF(#REF!&lt;&gt;SUM(G31:O31),"ERROR","O.K.")</f>
        <v>#REF!</v>
      </c>
      <c r="S31" s="87">
        <f>Input!Q31</f>
        <v>0</v>
      </c>
    </row>
    <row r="32" spans="1:19" s="87" customFormat="1" ht="27.75" hidden="1" customHeight="1" x14ac:dyDescent="0.3">
      <c r="A32" s="124">
        <v>18</v>
      </c>
      <c r="B32" s="88"/>
      <c r="C32" s="84" t="str">
        <f>T(Input!C32)</f>
        <v/>
      </c>
      <c r="D32" s="85"/>
      <c r="E32" s="85"/>
      <c r="F32" s="103"/>
      <c r="G32" s="103">
        <f>IF(Input!$D31="Travel",F32,0)</f>
        <v>0</v>
      </c>
      <c r="H32" s="103">
        <f>IF(Input!$D31="Hotel  Accommodation",F32,0)</f>
        <v>0</v>
      </c>
      <c r="I32" s="103">
        <f>IF(Input!$D31="Hotel Food",F32,0)</f>
        <v>0</v>
      </c>
      <c r="J32" s="103">
        <f>IF(Input!$D31="Hotel  Telephone",F32,0)</f>
        <v>0</v>
      </c>
      <c r="K32" s="103">
        <f>IF(Input!$D31="Hotel  Other",F32,0)</f>
        <v>0</v>
      </c>
      <c r="L32" s="103">
        <f>IF(Input!$D31="Non-hotel Subsistence",F32,0)</f>
        <v>0</v>
      </c>
      <c r="M32" s="104">
        <f>IF(Input!$D31="Entertaining",F32,0)</f>
        <v>0</v>
      </c>
      <c r="N32" s="103">
        <f>IF(Input!$D31="Training",F32,0)</f>
        <v>0</v>
      </c>
      <c r="O32" s="113">
        <f t="shared" si="1"/>
        <v>0</v>
      </c>
      <c r="Q32" s="87" t="e">
        <f>IF(#REF!&lt;&gt;SUM(G32:O32),"ERROR","O.K.")</f>
        <v>#REF!</v>
      </c>
      <c r="S32" s="87">
        <f>Input!Q32</f>
        <v>0</v>
      </c>
    </row>
    <row r="33" spans="1:19" ht="18.75" customHeight="1" x14ac:dyDescent="0.3">
      <c r="A33" s="47"/>
      <c r="B33" s="111" t="s">
        <v>119</v>
      </c>
      <c r="C33" s="112"/>
      <c r="D33" s="113"/>
      <c r="E33" s="114"/>
      <c r="F33" s="114"/>
      <c r="G33" s="114"/>
      <c r="H33" s="114"/>
      <c r="I33" s="114"/>
      <c r="J33" s="114"/>
      <c r="K33" s="114"/>
      <c r="L33" s="114"/>
      <c r="M33" s="114"/>
      <c r="N33" s="114"/>
      <c r="O33" s="114">
        <f>SUM(O10:O24)</f>
        <v>332.55</v>
      </c>
      <c r="Q33" s="43" t="e">
        <f>IF(#REF!&lt;&gt;Input!I40,"ERROR","O.K.")</f>
        <v>#REF!</v>
      </c>
    </row>
    <row r="34" spans="1:19" s="70" customFormat="1" ht="22.5" customHeight="1" x14ac:dyDescent="0.2">
      <c r="A34" s="148" t="s">
        <v>144</v>
      </c>
      <c r="B34" s="148"/>
      <c r="C34" s="121" t="s">
        <v>145</v>
      </c>
      <c r="D34" s="148" t="s">
        <v>141</v>
      </c>
      <c r="E34" s="148"/>
      <c r="F34" s="149"/>
      <c r="G34" s="148" t="s">
        <v>142</v>
      </c>
      <c r="H34" s="148"/>
      <c r="I34" s="149"/>
      <c r="J34" s="148" t="s">
        <v>143</v>
      </c>
      <c r="K34" s="148"/>
      <c r="L34" s="149"/>
      <c r="M34" s="150" t="s">
        <v>120</v>
      </c>
      <c r="N34" s="150"/>
      <c r="O34" s="150"/>
      <c r="S34" s="70">
        <f>SUM(S10:S33)</f>
        <v>0</v>
      </c>
    </row>
    <row r="35" spans="1:19" ht="20.25" customHeight="1" x14ac:dyDescent="0.2">
      <c r="A35" s="148"/>
      <c r="B35" s="148"/>
      <c r="C35" s="148"/>
      <c r="D35" s="148"/>
      <c r="E35" s="148"/>
      <c r="F35" s="148"/>
      <c r="G35" s="153"/>
      <c r="H35" s="154"/>
      <c r="I35" s="154"/>
      <c r="J35" s="148"/>
      <c r="K35" s="148"/>
      <c r="L35" s="148"/>
      <c r="M35" s="159"/>
      <c r="N35" s="159"/>
      <c r="O35" s="159"/>
    </row>
    <row r="36" spans="1:19" ht="21.75" hidden="1" customHeight="1" x14ac:dyDescent="0.2">
      <c r="A36" s="148"/>
      <c r="B36" s="148"/>
      <c r="C36" s="148"/>
      <c r="D36" s="148"/>
      <c r="E36" s="148"/>
      <c r="F36" s="148"/>
      <c r="G36" s="155"/>
      <c r="H36" s="156"/>
      <c r="I36" s="156"/>
      <c r="J36" s="148"/>
      <c r="K36" s="148"/>
      <c r="L36" s="148"/>
      <c r="M36" s="159"/>
      <c r="N36" s="159"/>
      <c r="O36" s="159"/>
    </row>
    <row r="37" spans="1:19" ht="21.75" hidden="1" customHeight="1" x14ac:dyDescent="0.2">
      <c r="A37" s="148"/>
      <c r="B37" s="148"/>
      <c r="C37" s="148"/>
      <c r="D37" s="148"/>
      <c r="E37" s="148"/>
      <c r="F37" s="148"/>
      <c r="G37" s="155"/>
      <c r="H37" s="156"/>
      <c r="I37" s="156"/>
      <c r="J37" s="148"/>
      <c r="K37" s="148"/>
      <c r="L37" s="148"/>
      <c r="M37" s="159"/>
      <c r="N37" s="159"/>
      <c r="O37" s="159"/>
    </row>
    <row r="38" spans="1:19" ht="21.75" customHeight="1" x14ac:dyDescent="0.2">
      <c r="A38" s="148"/>
      <c r="B38" s="148"/>
      <c r="C38" s="148"/>
      <c r="D38" s="148"/>
      <c r="E38" s="148"/>
      <c r="F38" s="148"/>
      <c r="G38" s="155"/>
      <c r="H38" s="156"/>
      <c r="I38" s="156"/>
      <c r="J38" s="148"/>
      <c r="K38" s="148"/>
      <c r="L38" s="148"/>
      <c r="M38" s="159"/>
      <c r="N38" s="159"/>
      <c r="O38" s="159"/>
    </row>
    <row r="39" spans="1:19" ht="19.5" customHeight="1" x14ac:dyDescent="0.2">
      <c r="A39" s="148"/>
      <c r="B39" s="148"/>
      <c r="C39" s="148"/>
      <c r="D39" s="148"/>
      <c r="E39" s="148"/>
      <c r="F39" s="148"/>
      <c r="G39" s="155"/>
      <c r="H39" s="156"/>
      <c r="I39" s="156"/>
      <c r="J39" s="148"/>
      <c r="K39" s="148"/>
      <c r="L39" s="148"/>
      <c r="M39" s="159"/>
      <c r="N39" s="159"/>
      <c r="O39" s="159"/>
    </row>
    <row r="40" spans="1:19" ht="7.5" customHeight="1" x14ac:dyDescent="0.2">
      <c r="A40" s="148"/>
      <c r="B40" s="148"/>
      <c r="C40" s="148"/>
      <c r="D40" s="148"/>
      <c r="E40" s="148"/>
      <c r="F40" s="148"/>
      <c r="G40" s="157"/>
      <c r="H40" s="158"/>
      <c r="I40" s="158"/>
      <c r="J40" s="148"/>
      <c r="K40" s="148"/>
      <c r="L40" s="148"/>
      <c r="M40" s="159"/>
      <c r="N40" s="159"/>
      <c r="O40" s="159"/>
    </row>
    <row r="41" spans="1:19" ht="41.25" customHeight="1" x14ac:dyDescent="0.25">
      <c r="B41" s="52"/>
      <c r="D41" s="48"/>
      <c r="E41" s="48"/>
      <c r="F41" s="48"/>
      <c r="G41" s="48"/>
      <c r="H41" s="48"/>
      <c r="I41" s="48"/>
      <c r="J41" s="48"/>
      <c r="K41" s="116" t="s">
        <v>128</v>
      </c>
      <c r="L41" s="116"/>
      <c r="M41" s="151" t="s">
        <v>147</v>
      </c>
      <c r="N41" s="151"/>
      <c r="O41" s="151"/>
    </row>
    <row r="42" spans="1:19" ht="36.75" customHeight="1" x14ac:dyDescent="0.25">
      <c r="C42" s="105" t="s">
        <v>140</v>
      </c>
      <c r="K42" s="115" t="s">
        <v>129</v>
      </c>
      <c r="L42" s="115"/>
      <c r="M42" s="152" t="s">
        <v>148</v>
      </c>
      <c r="N42" s="152"/>
      <c r="O42" s="152"/>
    </row>
    <row r="43" spans="1:19" ht="42.75" customHeight="1" x14ac:dyDescent="0.3">
      <c r="A43" s="45"/>
      <c r="B43" s="106"/>
      <c r="C43" s="107"/>
      <c r="D43" s="115" t="s">
        <v>121</v>
      </c>
      <c r="E43" s="145" t="s">
        <v>150</v>
      </c>
      <c r="F43" s="146"/>
      <c r="G43" s="1"/>
      <c r="H43" s="1"/>
      <c r="I43" s="1"/>
      <c r="J43" s="1"/>
      <c r="K43" s="115" t="s">
        <v>130</v>
      </c>
      <c r="L43" s="115"/>
      <c r="M43" s="147" t="s">
        <v>149</v>
      </c>
      <c r="N43" s="147"/>
      <c r="O43" s="147"/>
    </row>
  </sheetData>
  <mergeCells count="27">
    <mergeCell ref="O7:O8"/>
    <mergeCell ref="D7:D8"/>
    <mergeCell ref="F7:F8"/>
    <mergeCell ref="E7:E8"/>
    <mergeCell ref="N7:N8"/>
    <mergeCell ref="M7:M8"/>
    <mergeCell ref="L7:L8"/>
    <mergeCell ref="G7:G8"/>
    <mergeCell ref="H7:H8"/>
    <mergeCell ref="I7:I8"/>
    <mergeCell ref="J7:J8"/>
    <mergeCell ref="K7:K8"/>
    <mergeCell ref="E43:F43"/>
    <mergeCell ref="M43:O43"/>
    <mergeCell ref="A34:B34"/>
    <mergeCell ref="D34:F34"/>
    <mergeCell ref="M34:O34"/>
    <mergeCell ref="M41:O41"/>
    <mergeCell ref="M42:O42"/>
    <mergeCell ref="A35:B40"/>
    <mergeCell ref="C35:C40"/>
    <mergeCell ref="D35:F40"/>
    <mergeCell ref="G34:I34"/>
    <mergeCell ref="G35:I40"/>
    <mergeCell ref="J35:L40"/>
    <mergeCell ref="J34:L34"/>
    <mergeCell ref="M35:O40"/>
  </mergeCells>
  <phoneticPr fontId="0" type="noConversion"/>
  <conditionalFormatting sqref="A1:A2 G1:H2 B1:B4 D1:F6 I1:O6 C1:C24 H3:H6 A4:B4 G4:G6 A6:A24 B7:B24 D9:M11 N9:O24 B11:E11 B12:M24 A25:O33">
    <cfRule type="expression" dxfId="1" priority="75" stopIfTrue="1">
      <formula>$S$34&gt;0</formula>
    </cfRule>
  </conditionalFormatting>
  <conditionalFormatting sqref="A2 B2:B3 C2:C6 A4 A6 E6 L6 D9:O9 H12 D7:O7">
    <cfRule type="expression" dxfId="0" priority="184" stopIfTrue="1">
      <formula>$R$32&gt;0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63" t="s">
        <v>89</v>
      </c>
      <c r="B1" s="163"/>
      <c r="C1" s="163"/>
    </row>
    <row r="3" spans="1:3" ht="37.5" customHeight="1" x14ac:dyDescent="0.2">
      <c r="A3" s="76">
        <v>1</v>
      </c>
      <c r="B3" s="162" t="s">
        <v>88</v>
      </c>
      <c r="C3" s="162"/>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61" t="s">
        <v>90</v>
      </c>
      <c r="C14" s="161"/>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61" t="s">
        <v>93</v>
      </c>
      <c r="C20" s="161"/>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2023-04-14T06:12:25Z</cp:lastPrinted>
  <dcterms:created xsi:type="dcterms:W3CDTF">1998-01-13T09:32:03Z</dcterms:created>
  <dcterms:modified xsi:type="dcterms:W3CDTF">2023-12-21T11:04:06Z</dcterms:modified>
</cp:coreProperties>
</file>