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11月份（底稿）" sheetId="15" r:id="rId1"/>
  </sheets>
  <definedNames>
    <definedName name="_xlnm.Print_Area" localSheetId="0">'11月份（底稿）'!$A$1:$AP$53</definedName>
    <definedName name="_xlnm.Print_Titles" localSheetId="0">'11月份（底稿）'!$3:$4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N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叉车补助300</t>
        </r>
      </text>
    </comment>
  </commentList>
</comments>
</file>

<file path=xl/sharedStrings.xml><?xml version="1.0" encoding="utf-8"?>
<sst xmlns="http://schemas.openxmlformats.org/spreadsheetml/2006/main" count="118" uniqueCount="46">
  <si>
    <t xml:space="preserve">          </t>
  </si>
  <si>
    <t xml:space="preserve"> </t>
  </si>
  <si>
    <t>潍坊光华荣昌汽车技术有限公司2023年11月份考勤表     WFGR-ZG-RS-034附4</t>
  </si>
  <si>
    <t>供应商：潍坊光升人力资源有限公司</t>
  </si>
  <si>
    <t>序</t>
  </si>
  <si>
    <t xml:space="preserve">  日期      姓名</t>
  </si>
  <si>
    <t>正常出勤（小时）</t>
  </si>
  <si>
    <t>加班工时
（小时）</t>
  </si>
  <si>
    <t>总工时
（小时）</t>
  </si>
  <si>
    <t>正常
工时费</t>
  </si>
  <si>
    <t>加班
工时费</t>
  </si>
  <si>
    <t>系数</t>
  </si>
  <si>
    <t>全勤奖</t>
  </si>
  <si>
    <t>其他</t>
  </si>
  <si>
    <t>工时费
合计</t>
  </si>
  <si>
    <t>号</t>
  </si>
  <si>
    <t>三</t>
  </si>
  <si>
    <t>四</t>
  </si>
  <si>
    <t>五</t>
  </si>
  <si>
    <t>六</t>
  </si>
  <si>
    <t>日</t>
  </si>
  <si>
    <t>一</t>
  </si>
  <si>
    <t>二</t>
  </si>
  <si>
    <t>李寅旺</t>
  </si>
  <si>
    <t>△</t>
  </si>
  <si>
    <t>赵连明</t>
  </si>
  <si>
    <t>郝利杰</t>
  </si>
  <si>
    <t>李亚民</t>
  </si>
  <si>
    <t>徐晓东</t>
  </si>
  <si>
    <t>张永强</t>
  </si>
  <si>
    <t>李增平</t>
  </si>
  <si>
    <t>张强</t>
  </si>
  <si>
    <t>张林</t>
  </si>
  <si>
    <t>李忠海</t>
  </si>
  <si>
    <t>张佳检</t>
  </si>
  <si>
    <t>周宗禄</t>
  </si>
  <si>
    <t>韩加昌</t>
  </si>
  <si>
    <t>郭国祥</t>
  </si>
  <si>
    <t>小时数（h）</t>
  </si>
  <si>
    <t>工时费（元）=正常出勤工时*20元+加班工时*25元</t>
  </si>
  <si>
    <t>服务费（元）=人数*800元(不满月的按800/30*实际出勤天数）</t>
  </si>
  <si>
    <t>其他（元）</t>
  </si>
  <si>
    <t>11月社保</t>
  </si>
  <si>
    <t>进项（元）=（工时费+服务费）*1%</t>
  </si>
  <si>
    <t>发票金额（元）=工时费+服务费+进项税</t>
  </si>
  <si>
    <t xml:space="preserve">             编制：                                        审核：                                           批准：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</si>
</sst>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6" applyNumberFormat="0" applyAlignment="0" applyProtection="0">
      <alignment vertical="center"/>
    </xf>
    <xf numFmtId="0" fontId="25" fillId="5" borderId="27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7" fillId="6" borderId="28" applyNumberFormat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distributed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distributed"/>
    </xf>
    <xf numFmtId="0" fontId="9" fillId="0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>
      <alignment vertical="center"/>
    </xf>
    <xf numFmtId="0" fontId="14" fillId="0" borderId="5" xfId="0" applyFont="1" applyFill="1" applyBorder="1">
      <alignment vertical="center"/>
    </xf>
    <xf numFmtId="0" fontId="15" fillId="0" borderId="5" xfId="0" applyFont="1" applyFill="1" applyBorder="1">
      <alignment vertical="center"/>
    </xf>
    <xf numFmtId="0" fontId="14" fillId="0" borderId="7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7" fontId="11" fillId="0" borderId="13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77" fontId="11" fillId="0" borderId="14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77" fontId="11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77" fontId="11" fillId="0" borderId="18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4" fillId="0" borderId="15" xfId="0" applyFont="1" applyFill="1" applyBorder="1">
      <alignment vertical="center"/>
    </xf>
    <xf numFmtId="0" fontId="4" fillId="0" borderId="16" xfId="0" applyFont="1" applyFill="1" applyBorder="1">
      <alignment vertical="center"/>
    </xf>
    <xf numFmtId="0" fontId="4" fillId="0" borderId="17" xfId="0" applyFont="1" applyFill="1" applyBorder="1">
      <alignment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177" fontId="11" fillId="0" borderId="19" xfId="0" applyNumberFormat="1" applyFont="1" applyFill="1" applyBorder="1" applyAlignment="1">
      <alignment horizontal="center" vertical="center"/>
    </xf>
    <xf numFmtId="177" fontId="11" fillId="0" borderId="20" xfId="0" applyNumberFormat="1" applyFont="1" applyFill="1" applyBorder="1" applyAlignment="1">
      <alignment horizontal="center" vertical="center"/>
    </xf>
    <xf numFmtId="177" fontId="11" fillId="0" borderId="21" xfId="0" applyNumberFormat="1" applyFont="1" applyFill="1" applyBorder="1" applyAlignment="1">
      <alignment horizontal="center" vertical="center"/>
    </xf>
    <xf numFmtId="177" fontId="11" fillId="0" borderId="19" xfId="0" applyNumberFormat="1" applyFont="1" applyFill="1" applyBorder="1" applyAlignment="1">
      <alignment horizontal="center" vertical="center"/>
    </xf>
    <xf numFmtId="177" fontId="11" fillId="0" borderId="20" xfId="0" applyNumberFormat="1" applyFont="1" applyFill="1" applyBorder="1" applyAlignment="1">
      <alignment horizontal="center" vertical="center"/>
    </xf>
    <xf numFmtId="177" fontId="11" fillId="0" borderId="21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177" fontId="11" fillId="0" borderId="15" xfId="0" applyNumberFormat="1" applyFont="1" applyFill="1" applyBorder="1" applyAlignment="1">
      <alignment horizontal="center" vertical="center"/>
    </xf>
    <xf numFmtId="177" fontId="11" fillId="0" borderId="16" xfId="0" applyNumberFormat="1" applyFont="1" applyFill="1" applyBorder="1" applyAlignment="1">
      <alignment horizontal="center" vertical="center"/>
    </xf>
    <xf numFmtId="177" fontId="11" fillId="0" borderId="1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171450</xdr:colOff>
      <xdr:row>0</xdr:row>
      <xdr:rowOff>38100</xdr:rowOff>
    </xdr:from>
    <xdr:to>
      <xdr:col>2</xdr:col>
      <xdr:colOff>238125</xdr:colOff>
      <xdr:row>0</xdr:row>
      <xdr:rowOff>530225</xdr:rowOff>
    </xdr:to>
    <xdr:pic>
      <xdr:nvPicPr>
        <xdr:cNvPr id="2" name="Picture 1" descr="光华荣昌修改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71450" y="38100"/>
          <a:ext cx="78105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0</xdr:row>
      <xdr:rowOff>104775</xdr:rowOff>
    </xdr:from>
    <xdr:to>
      <xdr:col>3</xdr:col>
      <xdr:colOff>9525</xdr:colOff>
      <xdr:row>0</xdr:row>
      <xdr:rowOff>104775</xdr:rowOff>
    </xdr:to>
    <xdr:pic>
      <xdr:nvPicPr>
        <xdr:cNvPr id="3" name="Picture 1" descr="光华荣昌修改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19075" y="104775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0</xdr:row>
      <xdr:rowOff>104775</xdr:rowOff>
    </xdr:from>
    <xdr:to>
      <xdr:col>3</xdr:col>
      <xdr:colOff>9525</xdr:colOff>
      <xdr:row>0</xdr:row>
      <xdr:rowOff>104775</xdr:rowOff>
    </xdr:to>
    <xdr:pic>
      <xdr:nvPicPr>
        <xdr:cNvPr id="4" name="Picture 1" descr="光华荣昌修改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19075" y="104775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0</xdr:row>
      <xdr:rowOff>104775</xdr:rowOff>
    </xdr:from>
    <xdr:to>
      <xdr:col>3</xdr:col>
      <xdr:colOff>9525</xdr:colOff>
      <xdr:row>0</xdr:row>
      <xdr:rowOff>104775</xdr:rowOff>
    </xdr:to>
    <xdr:pic>
      <xdr:nvPicPr>
        <xdr:cNvPr id="5" name="Picture 1" descr="光华荣昌修改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19075" y="104775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0</xdr:row>
      <xdr:rowOff>104775</xdr:rowOff>
    </xdr:from>
    <xdr:to>
      <xdr:col>3</xdr:col>
      <xdr:colOff>9525</xdr:colOff>
      <xdr:row>0</xdr:row>
      <xdr:rowOff>104775</xdr:rowOff>
    </xdr:to>
    <xdr:pic>
      <xdr:nvPicPr>
        <xdr:cNvPr id="6" name="Picture 1" descr="光华荣昌修改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19075" y="104775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3"/>
  <sheetViews>
    <sheetView tabSelected="1" zoomScale="90" zoomScaleNormal="90" workbookViewId="0">
      <pane xSplit="2" ySplit="4" topLeftCell="C5" activePane="bottomRight" state="frozen"/>
      <selection/>
      <selection pane="topRight"/>
      <selection pane="bottomLeft"/>
      <selection pane="bottomRight" activeCell="P16" sqref="P16"/>
    </sheetView>
  </sheetViews>
  <sheetFormatPr defaultColWidth="9" defaultRowHeight="14.25"/>
  <cols>
    <col min="1" max="1" width="2.875" style="1" customWidth="1"/>
    <col min="2" max="2" width="6.5" style="4" customWidth="1"/>
    <col min="3" max="21" width="3.625" style="1" customWidth="1"/>
    <col min="22" max="22" width="4.3" style="1" customWidth="1"/>
    <col min="23" max="23" width="4.575" style="1" customWidth="1"/>
    <col min="24" max="32" width="3.625" style="1" customWidth="1"/>
    <col min="33" max="33" width="4.575" style="1" hidden="1" customWidth="1"/>
    <col min="34" max="34" width="8.60833333333333" style="1" customWidth="1"/>
    <col min="35" max="35" width="7.875" style="1" customWidth="1"/>
    <col min="36" max="36" width="6.94166666666667" style="1" customWidth="1"/>
    <col min="37" max="37" width="8.375" style="1" customWidth="1"/>
    <col min="38" max="38" width="8.125" style="1" customWidth="1"/>
    <col min="39" max="39" width="5" style="1" customWidth="1"/>
    <col min="40" max="41" width="6.875" style="1" customWidth="1"/>
    <col min="42" max="42" width="7.90833333333333" style="1" customWidth="1"/>
    <col min="43" max="16364" width="9" style="1"/>
    <col min="16365" max="16365" width="9" style="5"/>
    <col min="16366" max="16384" width="9" style="1"/>
  </cols>
  <sheetData>
    <row r="1" s="1" customFormat="1" ht="47" customHeight="1" spans="1:42">
      <c r="A1" s="6" t="s">
        <v>0</v>
      </c>
      <c r="B1" s="7" t="s">
        <v>1</v>
      </c>
      <c r="C1" s="7"/>
      <c r="D1" s="7"/>
      <c r="E1" s="8" t="s">
        <v>2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</row>
    <row r="2" s="1" customFormat="1" ht="17" customHeight="1" spans="1:36">
      <c r="A2" s="9" t="s">
        <v>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65"/>
    </row>
    <row r="3" s="2" customFormat="1" ht="12.95" customHeight="1" spans="1:42">
      <c r="A3" s="10" t="s">
        <v>4</v>
      </c>
      <c r="B3" s="11" t="s">
        <v>5</v>
      </c>
      <c r="C3" s="12">
        <v>1</v>
      </c>
      <c r="D3" s="12">
        <v>2</v>
      </c>
      <c r="E3" s="12">
        <v>3</v>
      </c>
      <c r="F3" s="13">
        <v>4</v>
      </c>
      <c r="G3" s="13">
        <v>5</v>
      </c>
      <c r="H3" s="12">
        <v>6</v>
      </c>
      <c r="I3" s="41">
        <v>7</v>
      </c>
      <c r="J3" s="41">
        <v>8</v>
      </c>
      <c r="K3" s="41">
        <v>9</v>
      </c>
      <c r="L3" s="41">
        <v>10</v>
      </c>
      <c r="M3" s="13">
        <v>11</v>
      </c>
      <c r="N3" s="13">
        <v>12</v>
      </c>
      <c r="O3" s="41">
        <v>13</v>
      </c>
      <c r="P3" s="12">
        <v>14</v>
      </c>
      <c r="Q3" s="12">
        <v>15</v>
      </c>
      <c r="R3" s="41">
        <v>16</v>
      </c>
      <c r="S3" s="41">
        <v>17</v>
      </c>
      <c r="T3" s="13">
        <v>18</v>
      </c>
      <c r="U3" s="13">
        <v>19</v>
      </c>
      <c r="V3" s="41">
        <v>20</v>
      </c>
      <c r="W3" s="12">
        <v>21</v>
      </c>
      <c r="X3" s="12">
        <v>22</v>
      </c>
      <c r="Y3" s="41">
        <v>23</v>
      </c>
      <c r="Z3" s="41">
        <v>24</v>
      </c>
      <c r="AA3" s="13">
        <v>25</v>
      </c>
      <c r="AB3" s="13">
        <v>26</v>
      </c>
      <c r="AC3" s="41">
        <v>27</v>
      </c>
      <c r="AD3" s="12">
        <v>28</v>
      </c>
      <c r="AE3" s="12">
        <v>29</v>
      </c>
      <c r="AF3" s="41">
        <v>30</v>
      </c>
      <c r="AG3" s="41"/>
      <c r="AH3" s="66" t="s">
        <v>6</v>
      </c>
      <c r="AI3" s="66" t="s">
        <v>7</v>
      </c>
      <c r="AJ3" s="66" t="s">
        <v>8</v>
      </c>
      <c r="AK3" s="66" t="s">
        <v>9</v>
      </c>
      <c r="AL3" s="66" t="s">
        <v>10</v>
      </c>
      <c r="AM3" s="67" t="s">
        <v>11</v>
      </c>
      <c r="AN3" s="67" t="s">
        <v>12</v>
      </c>
      <c r="AO3" s="67" t="s">
        <v>13</v>
      </c>
      <c r="AP3" s="102" t="s">
        <v>14</v>
      </c>
    </row>
    <row r="4" s="2" customFormat="1" ht="14.1" customHeight="1" spans="1:42">
      <c r="A4" s="14" t="s">
        <v>15</v>
      </c>
      <c r="B4" s="15"/>
      <c r="C4" s="16" t="s">
        <v>16</v>
      </c>
      <c r="D4" s="16" t="s">
        <v>17</v>
      </c>
      <c r="E4" s="16" t="s">
        <v>18</v>
      </c>
      <c r="F4" s="17" t="s">
        <v>19</v>
      </c>
      <c r="G4" s="17" t="s">
        <v>20</v>
      </c>
      <c r="H4" s="18" t="s">
        <v>21</v>
      </c>
      <c r="I4" s="18" t="s">
        <v>22</v>
      </c>
      <c r="J4" s="18" t="s">
        <v>16</v>
      </c>
      <c r="K4" s="18" t="s">
        <v>17</v>
      </c>
      <c r="L4" s="18" t="s">
        <v>18</v>
      </c>
      <c r="M4" s="17" t="s">
        <v>19</v>
      </c>
      <c r="N4" s="17" t="s">
        <v>20</v>
      </c>
      <c r="O4" s="18" t="s">
        <v>21</v>
      </c>
      <c r="P4" s="18" t="s">
        <v>22</v>
      </c>
      <c r="Q4" s="18" t="s">
        <v>16</v>
      </c>
      <c r="R4" s="18" t="s">
        <v>17</v>
      </c>
      <c r="S4" s="18" t="s">
        <v>18</v>
      </c>
      <c r="T4" s="17" t="s">
        <v>19</v>
      </c>
      <c r="U4" s="17" t="s">
        <v>20</v>
      </c>
      <c r="V4" s="18" t="s">
        <v>21</v>
      </c>
      <c r="W4" s="18" t="s">
        <v>22</v>
      </c>
      <c r="X4" s="18" t="s">
        <v>16</v>
      </c>
      <c r="Y4" s="18" t="s">
        <v>17</v>
      </c>
      <c r="Z4" s="18" t="s">
        <v>18</v>
      </c>
      <c r="AA4" s="17" t="s">
        <v>19</v>
      </c>
      <c r="AB4" s="17" t="s">
        <v>20</v>
      </c>
      <c r="AC4" s="18" t="s">
        <v>21</v>
      </c>
      <c r="AD4" s="18" t="s">
        <v>22</v>
      </c>
      <c r="AE4" s="16" t="s">
        <v>16</v>
      </c>
      <c r="AF4" s="16" t="s">
        <v>17</v>
      </c>
      <c r="AG4" s="18"/>
      <c r="AH4" s="68"/>
      <c r="AI4" s="68"/>
      <c r="AJ4" s="68"/>
      <c r="AK4" s="68"/>
      <c r="AL4" s="68"/>
      <c r="AM4" s="69"/>
      <c r="AN4" s="69"/>
      <c r="AO4" s="69"/>
      <c r="AP4" s="103"/>
    </row>
    <row r="5" s="3" customFormat="1" ht="15" customHeight="1" spans="1:42">
      <c r="A5" s="19">
        <v>1</v>
      </c>
      <c r="B5" s="20" t="s">
        <v>23</v>
      </c>
      <c r="C5" s="21"/>
      <c r="D5" s="21">
        <v>4</v>
      </c>
      <c r="E5" s="21">
        <v>4</v>
      </c>
      <c r="F5" s="21"/>
      <c r="G5" s="22"/>
      <c r="H5" s="22">
        <v>4</v>
      </c>
      <c r="I5" s="22">
        <v>4</v>
      </c>
      <c r="J5" s="21">
        <v>4</v>
      </c>
      <c r="K5" s="21">
        <v>4</v>
      </c>
      <c r="L5" s="22">
        <v>4</v>
      </c>
      <c r="M5" s="22">
        <v>4</v>
      </c>
      <c r="N5" s="21">
        <v>4</v>
      </c>
      <c r="O5" s="21">
        <v>4</v>
      </c>
      <c r="P5" s="22">
        <v>4</v>
      </c>
      <c r="Q5" s="21">
        <v>4</v>
      </c>
      <c r="R5" s="21">
        <v>4</v>
      </c>
      <c r="S5" s="22">
        <v>4</v>
      </c>
      <c r="T5" s="22">
        <v>4</v>
      </c>
      <c r="U5" s="21"/>
      <c r="V5" s="22">
        <v>4</v>
      </c>
      <c r="W5" s="49" t="s">
        <v>24</v>
      </c>
      <c r="X5" s="22">
        <v>4</v>
      </c>
      <c r="Y5" s="49" t="s">
        <v>24</v>
      </c>
      <c r="Z5" s="32" t="s">
        <v>24</v>
      </c>
      <c r="AA5" s="32" t="s">
        <v>24</v>
      </c>
      <c r="AB5" s="49" t="s">
        <v>24</v>
      </c>
      <c r="AC5" s="60" t="s">
        <v>24</v>
      </c>
      <c r="AD5" s="46">
        <v>1.5</v>
      </c>
      <c r="AE5" s="22">
        <v>4</v>
      </c>
      <c r="AF5" s="22">
        <v>4</v>
      </c>
      <c r="AG5" s="70"/>
      <c r="AH5" s="71">
        <f>SUM(C5:E6,H5:L6,O5:S6,V5:Z6,AC5:AF6)</f>
        <v>123</v>
      </c>
      <c r="AI5" s="72">
        <f>SUM(C7:E7,F5:G7,H7:L7,M5:N7,O7:S7,T5:U7,V7:Z7,AA5:AB7,AC7:AF7)</f>
        <v>30</v>
      </c>
      <c r="AJ5" s="71">
        <f>SUM(AH5:AI7)</f>
        <v>153</v>
      </c>
      <c r="AK5" s="73">
        <f>20*AH5</f>
        <v>2460</v>
      </c>
      <c r="AL5" s="73">
        <f>25*AI5</f>
        <v>750</v>
      </c>
      <c r="AM5" s="74">
        <v>1</v>
      </c>
      <c r="AN5" s="75">
        <v>300</v>
      </c>
      <c r="AO5" s="75">
        <v>-352.09</v>
      </c>
      <c r="AP5" s="104">
        <f>(AK5+AL5)*AM5+AN5+AO5</f>
        <v>3157.91</v>
      </c>
    </row>
    <row r="6" s="3" customFormat="1" ht="15" customHeight="1" spans="1:42">
      <c r="A6" s="23"/>
      <c r="B6" s="24"/>
      <c r="C6" s="25"/>
      <c r="D6" s="25">
        <v>4</v>
      </c>
      <c r="E6" s="25">
        <v>4</v>
      </c>
      <c r="F6" s="25"/>
      <c r="G6" s="26"/>
      <c r="H6" s="26">
        <v>4</v>
      </c>
      <c r="I6" s="26">
        <v>4</v>
      </c>
      <c r="J6" s="25">
        <v>4</v>
      </c>
      <c r="K6" s="25">
        <v>2</v>
      </c>
      <c r="L6" s="26">
        <v>4</v>
      </c>
      <c r="M6" s="26"/>
      <c r="N6" s="25"/>
      <c r="O6" s="25">
        <v>4</v>
      </c>
      <c r="P6" s="26">
        <v>4</v>
      </c>
      <c r="Q6" s="25">
        <v>3.5</v>
      </c>
      <c r="R6" s="25">
        <v>4</v>
      </c>
      <c r="S6" s="26">
        <v>4</v>
      </c>
      <c r="T6" s="26">
        <v>4</v>
      </c>
      <c r="U6" s="25"/>
      <c r="V6" s="26">
        <v>4</v>
      </c>
      <c r="W6" s="50" t="s">
        <v>24</v>
      </c>
      <c r="X6" s="26">
        <v>4</v>
      </c>
      <c r="Y6" s="50" t="s">
        <v>24</v>
      </c>
      <c r="Z6" s="33" t="s">
        <v>24</v>
      </c>
      <c r="AA6" s="33" t="s">
        <v>24</v>
      </c>
      <c r="AB6" s="50" t="s">
        <v>24</v>
      </c>
      <c r="AC6" s="61" t="s">
        <v>24</v>
      </c>
      <c r="AD6" s="61" t="s">
        <v>24</v>
      </c>
      <c r="AE6" s="50" t="s">
        <v>24</v>
      </c>
      <c r="AF6" s="26">
        <v>4</v>
      </c>
      <c r="AG6" s="76"/>
      <c r="AH6" s="77"/>
      <c r="AI6" s="78"/>
      <c r="AJ6" s="77"/>
      <c r="AK6" s="79"/>
      <c r="AL6" s="79"/>
      <c r="AM6" s="80"/>
      <c r="AN6" s="81"/>
      <c r="AO6" s="81"/>
      <c r="AP6" s="105"/>
    </row>
    <row r="7" s="3" customFormat="1" ht="15" customHeight="1" spans="1:42">
      <c r="A7" s="27"/>
      <c r="B7" s="28"/>
      <c r="C7" s="29"/>
      <c r="D7" s="30">
        <v>1.5</v>
      </c>
      <c r="E7" s="30"/>
      <c r="F7" s="30"/>
      <c r="G7" s="31"/>
      <c r="H7" s="31">
        <v>1</v>
      </c>
      <c r="I7" s="31">
        <v>1</v>
      </c>
      <c r="J7" s="29">
        <v>1</v>
      </c>
      <c r="K7" s="29"/>
      <c r="L7" s="31">
        <v>1</v>
      </c>
      <c r="M7" s="31"/>
      <c r="N7" s="29"/>
      <c r="O7" s="29">
        <v>1</v>
      </c>
      <c r="P7" s="42">
        <v>1.5</v>
      </c>
      <c r="Q7" s="29"/>
      <c r="R7" s="42"/>
      <c r="S7" s="51">
        <v>1</v>
      </c>
      <c r="T7" s="31"/>
      <c r="U7" s="29"/>
      <c r="V7" s="52">
        <v>1</v>
      </c>
      <c r="W7" s="31"/>
      <c r="X7" s="31">
        <v>2</v>
      </c>
      <c r="Y7" s="31"/>
      <c r="Z7" s="29"/>
      <c r="AA7" s="29"/>
      <c r="AB7" s="31"/>
      <c r="AC7" s="31"/>
      <c r="AD7" s="31"/>
      <c r="AE7" s="31"/>
      <c r="AF7" s="31">
        <v>2</v>
      </c>
      <c r="AG7" s="82"/>
      <c r="AH7" s="83"/>
      <c r="AI7" s="84"/>
      <c r="AJ7" s="83"/>
      <c r="AK7" s="85"/>
      <c r="AL7" s="85"/>
      <c r="AM7" s="86"/>
      <c r="AN7" s="87"/>
      <c r="AO7" s="87"/>
      <c r="AP7" s="106"/>
    </row>
    <row r="8" s="3" customFormat="1" ht="15" customHeight="1" spans="1:42">
      <c r="A8" s="19">
        <v>2</v>
      </c>
      <c r="B8" s="20" t="s">
        <v>25</v>
      </c>
      <c r="C8" s="21"/>
      <c r="D8" s="32" t="s">
        <v>24</v>
      </c>
      <c r="E8" s="21">
        <v>4</v>
      </c>
      <c r="F8" s="21"/>
      <c r="G8" s="22"/>
      <c r="H8" s="22">
        <v>4</v>
      </c>
      <c r="I8" s="22">
        <v>4</v>
      </c>
      <c r="J8" s="21">
        <v>4</v>
      </c>
      <c r="K8" s="21">
        <v>4</v>
      </c>
      <c r="L8" s="21">
        <v>4</v>
      </c>
      <c r="M8" s="22">
        <v>4</v>
      </c>
      <c r="N8" s="21">
        <v>4</v>
      </c>
      <c r="O8" s="21">
        <v>4</v>
      </c>
      <c r="P8" s="21">
        <v>4</v>
      </c>
      <c r="Q8" s="21">
        <v>4</v>
      </c>
      <c r="R8" s="22">
        <v>4</v>
      </c>
      <c r="S8" s="22">
        <v>4</v>
      </c>
      <c r="T8" s="22">
        <v>4</v>
      </c>
      <c r="U8" s="21">
        <v>4</v>
      </c>
      <c r="V8" s="22">
        <v>4</v>
      </c>
      <c r="W8" s="22">
        <v>4</v>
      </c>
      <c r="X8" s="22" t="s">
        <v>24</v>
      </c>
      <c r="Y8" s="22">
        <v>4</v>
      </c>
      <c r="Z8" s="21">
        <v>4</v>
      </c>
      <c r="AA8" s="21">
        <v>4</v>
      </c>
      <c r="AB8" s="22">
        <v>4</v>
      </c>
      <c r="AC8" s="46">
        <v>4</v>
      </c>
      <c r="AD8" s="46">
        <v>4</v>
      </c>
      <c r="AE8" s="46">
        <v>4</v>
      </c>
      <c r="AF8" s="22">
        <v>4</v>
      </c>
      <c r="AG8" s="70"/>
      <c r="AH8" s="71">
        <f>SUM(I8:O9,R8:V9,Y8:AC9,AF8:AG9)</f>
        <v>130</v>
      </c>
      <c r="AI8" s="72">
        <f>SUM(C8:H10,I10:O10,P8:Q10,R10:V10,W8:X10,Y10:AC10,AD8:AE10,AF10:AG10)</f>
        <v>75</v>
      </c>
      <c r="AJ8" s="71">
        <f>SUM(AH8:AI10)</f>
        <v>205</v>
      </c>
      <c r="AK8" s="73">
        <f>20*AH8</f>
        <v>2600</v>
      </c>
      <c r="AL8" s="73">
        <f>25*AI8</f>
        <v>1875</v>
      </c>
      <c r="AM8" s="74">
        <v>1.1</v>
      </c>
      <c r="AN8" s="75"/>
      <c r="AO8" s="75"/>
      <c r="AP8" s="104">
        <f>(AK8+AL8)*AM8+AN8+AO8</f>
        <v>4922.5</v>
      </c>
    </row>
    <row r="9" s="3" customFormat="1" ht="15" customHeight="1" spans="1:42">
      <c r="A9" s="23"/>
      <c r="B9" s="24"/>
      <c r="C9" s="25"/>
      <c r="D9" s="33" t="s">
        <v>24</v>
      </c>
      <c r="E9" s="25">
        <v>4</v>
      </c>
      <c r="F9" s="25"/>
      <c r="G9" s="26"/>
      <c r="H9" s="26">
        <v>4</v>
      </c>
      <c r="I9" s="26">
        <v>4</v>
      </c>
      <c r="J9" s="25">
        <v>4</v>
      </c>
      <c r="K9" s="25">
        <v>2</v>
      </c>
      <c r="L9" s="25">
        <v>4</v>
      </c>
      <c r="M9" s="26"/>
      <c r="N9" s="25"/>
      <c r="O9" s="25">
        <v>4</v>
      </c>
      <c r="P9" s="25">
        <v>4</v>
      </c>
      <c r="Q9" s="25">
        <v>3.5</v>
      </c>
      <c r="R9" s="26">
        <v>4</v>
      </c>
      <c r="S9" s="26">
        <v>4</v>
      </c>
      <c r="T9" s="26">
        <v>4</v>
      </c>
      <c r="U9" s="25"/>
      <c r="V9" s="26">
        <v>4</v>
      </c>
      <c r="W9" s="26">
        <v>4</v>
      </c>
      <c r="X9" s="26" t="s">
        <v>24</v>
      </c>
      <c r="Y9" s="26">
        <v>4</v>
      </c>
      <c r="Z9" s="25">
        <v>4</v>
      </c>
      <c r="AA9" s="25">
        <v>4</v>
      </c>
      <c r="AB9" s="26">
        <v>4</v>
      </c>
      <c r="AC9" s="47">
        <v>4</v>
      </c>
      <c r="AD9" s="47">
        <v>4</v>
      </c>
      <c r="AE9" s="47">
        <v>4</v>
      </c>
      <c r="AF9" s="26">
        <v>4</v>
      </c>
      <c r="AG9" s="76"/>
      <c r="AH9" s="77"/>
      <c r="AI9" s="78"/>
      <c r="AJ9" s="77"/>
      <c r="AK9" s="79"/>
      <c r="AL9" s="79"/>
      <c r="AM9" s="80"/>
      <c r="AN9" s="81"/>
      <c r="AO9" s="81"/>
      <c r="AP9" s="105"/>
    </row>
    <row r="10" s="3" customFormat="1" ht="15" customHeight="1" spans="1:42">
      <c r="A10" s="27"/>
      <c r="B10" s="28"/>
      <c r="C10" s="29"/>
      <c r="D10" s="30"/>
      <c r="E10" s="30"/>
      <c r="F10" s="30"/>
      <c r="G10" s="31"/>
      <c r="H10" s="31">
        <v>1</v>
      </c>
      <c r="I10" s="31">
        <v>1</v>
      </c>
      <c r="J10" s="29">
        <v>1</v>
      </c>
      <c r="K10" s="29"/>
      <c r="L10" s="31">
        <v>1</v>
      </c>
      <c r="M10" s="31"/>
      <c r="N10" s="29"/>
      <c r="O10" s="29">
        <v>1</v>
      </c>
      <c r="P10" s="29">
        <v>1.5</v>
      </c>
      <c r="Q10" s="29"/>
      <c r="R10" s="42"/>
      <c r="S10" s="51">
        <v>1</v>
      </c>
      <c r="T10" s="31"/>
      <c r="U10" s="29"/>
      <c r="V10" s="52">
        <v>1</v>
      </c>
      <c r="W10" s="31">
        <v>1.5</v>
      </c>
      <c r="X10" s="31"/>
      <c r="Y10" s="31">
        <v>1</v>
      </c>
      <c r="Z10" s="29">
        <v>1.5</v>
      </c>
      <c r="AA10" s="29">
        <v>1</v>
      </c>
      <c r="AB10" s="31"/>
      <c r="AC10" s="31">
        <v>1</v>
      </c>
      <c r="AD10" s="31">
        <v>1</v>
      </c>
      <c r="AE10" s="31">
        <v>2</v>
      </c>
      <c r="AF10" s="31">
        <v>2</v>
      </c>
      <c r="AG10" s="82"/>
      <c r="AH10" s="83"/>
      <c r="AI10" s="84"/>
      <c r="AJ10" s="83"/>
      <c r="AK10" s="85"/>
      <c r="AL10" s="85"/>
      <c r="AM10" s="86"/>
      <c r="AN10" s="87"/>
      <c r="AO10" s="87"/>
      <c r="AP10" s="106"/>
    </row>
    <row r="11" s="3" customFormat="1" ht="15" customHeight="1" spans="1:42">
      <c r="A11" s="19">
        <v>3</v>
      </c>
      <c r="B11" s="20" t="s">
        <v>26</v>
      </c>
      <c r="C11" s="34"/>
      <c r="D11" s="22">
        <v>4</v>
      </c>
      <c r="E11" s="21">
        <v>4</v>
      </c>
      <c r="F11" s="22"/>
      <c r="G11" s="21"/>
      <c r="H11" s="21">
        <v>4</v>
      </c>
      <c r="I11" s="21">
        <v>4</v>
      </c>
      <c r="J11" s="21">
        <v>4</v>
      </c>
      <c r="K11" s="21">
        <v>4</v>
      </c>
      <c r="L11" s="22">
        <v>4</v>
      </c>
      <c r="M11" s="22">
        <v>4</v>
      </c>
      <c r="N11" s="21"/>
      <c r="O11" s="21">
        <v>4</v>
      </c>
      <c r="P11" s="21">
        <v>4</v>
      </c>
      <c r="Q11" s="21">
        <v>4</v>
      </c>
      <c r="R11" s="21">
        <v>4</v>
      </c>
      <c r="S11" s="22">
        <v>4</v>
      </c>
      <c r="T11" s="22">
        <v>4</v>
      </c>
      <c r="U11" s="21">
        <v>4</v>
      </c>
      <c r="V11" s="22">
        <v>4</v>
      </c>
      <c r="W11" s="22">
        <v>4</v>
      </c>
      <c r="X11" s="22">
        <v>2</v>
      </c>
      <c r="Y11" s="49" t="s">
        <v>24</v>
      </c>
      <c r="Z11" s="32" t="s">
        <v>24</v>
      </c>
      <c r="AA11" s="32" t="s">
        <v>24</v>
      </c>
      <c r="AB11" s="49" t="s">
        <v>24</v>
      </c>
      <c r="AC11" s="46">
        <v>4</v>
      </c>
      <c r="AD11" s="22">
        <v>4</v>
      </c>
      <c r="AE11" s="46">
        <v>4</v>
      </c>
      <c r="AF11" s="22">
        <v>4</v>
      </c>
      <c r="AG11" s="70"/>
      <c r="AH11" s="71">
        <f>SUM(I11:O12,R11:V12,Y11:AC12,AF11:AG12)</f>
        <v>94.5</v>
      </c>
      <c r="AI11" s="72">
        <f>SUM(C11:H13,I13:O13,P11:Q13,R13:V13,W11:X13,Y13:AC13,AD11:AE13,AF13:AG13)</f>
        <v>81</v>
      </c>
      <c r="AJ11" s="71">
        <f>SUM(AH11:AI13)</f>
        <v>175.5</v>
      </c>
      <c r="AK11" s="73">
        <f>20*AH11</f>
        <v>1890</v>
      </c>
      <c r="AL11" s="73">
        <f>25*AI11</f>
        <v>2025</v>
      </c>
      <c r="AM11" s="74">
        <v>1</v>
      </c>
      <c r="AN11" s="75"/>
      <c r="AO11" s="75"/>
      <c r="AP11" s="104">
        <f>(AK11+AL11)*AM11+AN11+AO11</f>
        <v>3915</v>
      </c>
    </row>
    <row r="12" s="3" customFormat="1" ht="15" customHeight="1" spans="1:42">
      <c r="A12" s="23"/>
      <c r="B12" s="24"/>
      <c r="C12" s="35"/>
      <c r="D12" s="26">
        <v>4</v>
      </c>
      <c r="E12" s="25"/>
      <c r="F12" s="26"/>
      <c r="G12" s="25"/>
      <c r="H12" s="26">
        <v>4</v>
      </c>
      <c r="I12" s="25">
        <v>4</v>
      </c>
      <c r="J12" s="25">
        <v>4</v>
      </c>
      <c r="K12" s="25">
        <v>4</v>
      </c>
      <c r="L12" s="26">
        <v>4</v>
      </c>
      <c r="M12" s="26"/>
      <c r="N12" s="25"/>
      <c r="O12" s="25">
        <v>4</v>
      </c>
      <c r="P12" s="25">
        <v>4</v>
      </c>
      <c r="Q12" s="25">
        <v>3.5</v>
      </c>
      <c r="R12" s="25">
        <v>2.5</v>
      </c>
      <c r="S12" s="26">
        <v>4</v>
      </c>
      <c r="T12" s="26">
        <v>4</v>
      </c>
      <c r="U12" s="25"/>
      <c r="V12" s="26">
        <v>4</v>
      </c>
      <c r="W12" s="26">
        <v>4</v>
      </c>
      <c r="X12" s="50" t="s">
        <v>24</v>
      </c>
      <c r="Y12" s="50" t="s">
        <v>24</v>
      </c>
      <c r="Z12" s="33" t="s">
        <v>24</v>
      </c>
      <c r="AA12" s="33" t="s">
        <v>24</v>
      </c>
      <c r="AB12" s="50" t="s">
        <v>24</v>
      </c>
      <c r="AC12" s="47">
        <v>4</v>
      </c>
      <c r="AD12" s="26">
        <v>4</v>
      </c>
      <c r="AE12" s="47">
        <v>4</v>
      </c>
      <c r="AF12" s="26">
        <v>4</v>
      </c>
      <c r="AG12" s="76"/>
      <c r="AH12" s="77"/>
      <c r="AI12" s="78"/>
      <c r="AJ12" s="77"/>
      <c r="AK12" s="79"/>
      <c r="AL12" s="79"/>
      <c r="AM12" s="80"/>
      <c r="AN12" s="81"/>
      <c r="AO12" s="81"/>
      <c r="AP12" s="105"/>
    </row>
    <row r="13" s="3" customFormat="1" ht="15" customHeight="1" spans="1:42">
      <c r="A13" s="27"/>
      <c r="B13" s="28"/>
      <c r="C13" s="36"/>
      <c r="D13" s="31">
        <v>1.5</v>
      </c>
      <c r="E13" s="31">
        <v>0.5</v>
      </c>
      <c r="F13" s="31"/>
      <c r="G13" s="29"/>
      <c r="H13" s="29">
        <v>1</v>
      </c>
      <c r="I13" s="29">
        <v>1</v>
      </c>
      <c r="J13" s="29">
        <v>1</v>
      </c>
      <c r="K13" s="29">
        <v>1.5</v>
      </c>
      <c r="L13" s="31">
        <v>1</v>
      </c>
      <c r="M13" s="42"/>
      <c r="N13" s="29"/>
      <c r="O13" s="29">
        <v>1</v>
      </c>
      <c r="P13" s="29">
        <v>1.5</v>
      </c>
      <c r="Q13" s="29"/>
      <c r="R13" s="45"/>
      <c r="S13" s="51">
        <v>1</v>
      </c>
      <c r="T13" s="31"/>
      <c r="U13" s="29"/>
      <c r="V13" s="52">
        <v>1</v>
      </c>
      <c r="W13" s="31">
        <v>1.5</v>
      </c>
      <c r="X13" s="31"/>
      <c r="Y13" s="31"/>
      <c r="Z13" s="29"/>
      <c r="AA13" s="29"/>
      <c r="AB13" s="31"/>
      <c r="AC13" s="31">
        <v>1</v>
      </c>
      <c r="AD13" s="31">
        <v>1</v>
      </c>
      <c r="AE13" s="31">
        <v>2</v>
      </c>
      <c r="AF13" s="31">
        <v>2</v>
      </c>
      <c r="AG13" s="82"/>
      <c r="AH13" s="83"/>
      <c r="AI13" s="84"/>
      <c r="AJ13" s="83"/>
      <c r="AK13" s="85"/>
      <c r="AL13" s="85"/>
      <c r="AM13" s="86"/>
      <c r="AN13" s="87"/>
      <c r="AO13" s="87"/>
      <c r="AP13" s="106"/>
    </row>
    <row r="14" s="3" customFormat="1" ht="15" customHeight="1" spans="1:42">
      <c r="A14" s="19">
        <v>4</v>
      </c>
      <c r="B14" s="20" t="s">
        <v>27</v>
      </c>
      <c r="C14" s="22"/>
      <c r="D14" s="22">
        <v>4</v>
      </c>
      <c r="E14" s="21">
        <v>4</v>
      </c>
      <c r="F14" s="22"/>
      <c r="G14" s="21"/>
      <c r="H14" s="22">
        <v>4</v>
      </c>
      <c r="I14" s="22">
        <v>4</v>
      </c>
      <c r="J14" s="21">
        <v>4</v>
      </c>
      <c r="K14" s="21">
        <v>4</v>
      </c>
      <c r="L14" s="22">
        <v>4</v>
      </c>
      <c r="M14" s="22"/>
      <c r="N14" s="22"/>
      <c r="O14" s="22">
        <v>4</v>
      </c>
      <c r="P14" s="22">
        <v>4</v>
      </c>
      <c r="Q14" s="22">
        <v>4</v>
      </c>
      <c r="R14" s="22">
        <v>4</v>
      </c>
      <c r="S14" s="22">
        <v>4</v>
      </c>
      <c r="T14" s="22">
        <v>4</v>
      </c>
      <c r="U14" s="22">
        <v>4</v>
      </c>
      <c r="V14" s="22">
        <v>4</v>
      </c>
      <c r="W14" s="22">
        <v>4</v>
      </c>
      <c r="X14" s="22">
        <v>4</v>
      </c>
      <c r="Y14" s="22">
        <v>4</v>
      </c>
      <c r="Z14" s="22">
        <v>4</v>
      </c>
      <c r="AA14" s="22">
        <v>4</v>
      </c>
      <c r="AB14" s="22">
        <v>4</v>
      </c>
      <c r="AC14" s="22">
        <v>4</v>
      </c>
      <c r="AD14" s="22">
        <v>4</v>
      </c>
      <c r="AE14" s="22">
        <v>4</v>
      </c>
      <c r="AF14" s="22">
        <v>4</v>
      </c>
      <c r="AG14" s="70"/>
      <c r="AH14" s="71">
        <f>SUM(I14:O15,R14:V15,Y14:AC15,AF14:AG15)</f>
        <v>122.5</v>
      </c>
      <c r="AI14" s="72">
        <f>SUM(C14:H16,I16:O16,P14:Q16,R16:V16,W14:X16,Y16:AC16,AD14:AE16,AF16:AG16)</f>
        <v>92.5</v>
      </c>
      <c r="AJ14" s="71">
        <f>SUM(AH14:AI16)</f>
        <v>215</v>
      </c>
      <c r="AK14" s="73">
        <f>20*AH14</f>
        <v>2450</v>
      </c>
      <c r="AL14" s="73">
        <f>25*AI14</f>
        <v>2312.5</v>
      </c>
      <c r="AM14" s="74">
        <v>1</v>
      </c>
      <c r="AN14" s="75">
        <v>300</v>
      </c>
      <c r="AO14" s="75"/>
      <c r="AP14" s="104">
        <f>(AK14+AL14)*AM14+AN14+AO14</f>
        <v>5062.5</v>
      </c>
    </row>
    <row r="15" s="3" customFormat="1" ht="15" customHeight="1" spans="1:42">
      <c r="A15" s="23"/>
      <c r="B15" s="24"/>
      <c r="C15" s="26"/>
      <c r="D15" s="26">
        <v>4</v>
      </c>
      <c r="E15" s="25"/>
      <c r="F15" s="26"/>
      <c r="G15" s="25"/>
      <c r="H15" s="26">
        <v>4</v>
      </c>
      <c r="I15" s="26">
        <v>4</v>
      </c>
      <c r="J15" s="25">
        <v>4</v>
      </c>
      <c r="K15" s="25">
        <v>4</v>
      </c>
      <c r="L15" s="26">
        <v>4</v>
      </c>
      <c r="M15" s="26"/>
      <c r="N15" s="26"/>
      <c r="O15" s="26">
        <v>4</v>
      </c>
      <c r="P15" s="26">
        <v>4</v>
      </c>
      <c r="Q15" s="26">
        <v>3.5</v>
      </c>
      <c r="R15" s="26">
        <v>2.5</v>
      </c>
      <c r="S15" s="26">
        <v>4</v>
      </c>
      <c r="T15" s="26">
        <v>4</v>
      </c>
      <c r="U15" s="26"/>
      <c r="V15" s="26">
        <v>4</v>
      </c>
      <c r="W15" s="26">
        <v>4</v>
      </c>
      <c r="X15" s="26">
        <v>4</v>
      </c>
      <c r="Y15" s="26">
        <v>4</v>
      </c>
      <c r="Z15" s="26">
        <v>4</v>
      </c>
      <c r="AA15" s="26">
        <v>4</v>
      </c>
      <c r="AB15" s="26">
        <v>4</v>
      </c>
      <c r="AC15" s="26">
        <v>4</v>
      </c>
      <c r="AD15" s="26">
        <v>4</v>
      </c>
      <c r="AE15" s="26">
        <v>4</v>
      </c>
      <c r="AF15" s="26">
        <v>4</v>
      </c>
      <c r="AG15" s="76"/>
      <c r="AH15" s="77"/>
      <c r="AI15" s="78"/>
      <c r="AJ15" s="77"/>
      <c r="AK15" s="79"/>
      <c r="AL15" s="79"/>
      <c r="AM15" s="80"/>
      <c r="AN15" s="81"/>
      <c r="AO15" s="81"/>
      <c r="AP15" s="105"/>
    </row>
    <row r="16" s="3" customFormat="1" ht="15" customHeight="1" spans="1:42">
      <c r="A16" s="27"/>
      <c r="B16" s="28"/>
      <c r="C16" s="36"/>
      <c r="D16" s="31">
        <v>1.5</v>
      </c>
      <c r="E16" s="31">
        <v>0.5</v>
      </c>
      <c r="F16" s="31"/>
      <c r="G16" s="29"/>
      <c r="H16" s="31">
        <v>1</v>
      </c>
      <c r="I16" s="31">
        <v>1</v>
      </c>
      <c r="J16" s="29">
        <v>1</v>
      </c>
      <c r="K16" s="29">
        <v>1.5</v>
      </c>
      <c r="L16" s="42">
        <v>1</v>
      </c>
      <c r="M16" s="42"/>
      <c r="N16" s="42"/>
      <c r="O16" s="42">
        <v>1</v>
      </c>
      <c r="P16" s="42">
        <v>1.5</v>
      </c>
      <c r="Q16" s="42"/>
      <c r="R16" s="42"/>
      <c r="S16" s="51">
        <v>1</v>
      </c>
      <c r="T16" s="31"/>
      <c r="U16" s="52"/>
      <c r="V16" s="52">
        <v>1</v>
      </c>
      <c r="W16" s="31">
        <v>1.5</v>
      </c>
      <c r="X16" s="31">
        <v>2</v>
      </c>
      <c r="Y16" s="31">
        <v>1</v>
      </c>
      <c r="Z16" s="31">
        <v>1.5</v>
      </c>
      <c r="AA16" s="31">
        <v>1</v>
      </c>
      <c r="AB16" s="31"/>
      <c r="AC16" s="31">
        <v>1</v>
      </c>
      <c r="AD16" s="31">
        <v>1</v>
      </c>
      <c r="AE16" s="31">
        <v>2</v>
      </c>
      <c r="AF16" s="31">
        <v>2</v>
      </c>
      <c r="AG16" s="82"/>
      <c r="AH16" s="83"/>
      <c r="AI16" s="84"/>
      <c r="AJ16" s="83"/>
      <c r="AK16" s="85"/>
      <c r="AL16" s="85"/>
      <c r="AM16" s="86"/>
      <c r="AN16" s="87"/>
      <c r="AO16" s="87"/>
      <c r="AP16" s="106"/>
    </row>
    <row r="17" s="3" customFormat="1" ht="15" customHeight="1" spans="1:42">
      <c r="A17" s="19">
        <v>5</v>
      </c>
      <c r="B17" s="20" t="s">
        <v>28</v>
      </c>
      <c r="C17" s="34"/>
      <c r="D17" s="22">
        <v>4</v>
      </c>
      <c r="E17" s="21">
        <v>4</v>
      </c>
      <c r="F17" s="22"/>
      <c r="G17" s="21"/>
      <c r="H17" s="22">
        <v>4</v>
      </c>
      <c r="I17" s="22">
        <v>4</v>
      </c>
      <c r="J17" s="21">
        <v>4</v>
      </c>
      <c r="K17" s="21">
        <v>4</v>
      </c>
      <c r="L17" s="22">
        <v>4</v>
      </c>
      <c r="M17" s="22">
        <v>4</v>
      </c>
      <c r="N17" s="21"/>
      <c r="O17" s="21">
        <v>4</v>
      </c>
      <c r="P17" s="21">
        <v>4</v>
      </c>
      <c r="Q17" s="21">
        <v>4</v>
      </c>
      <c r="R17" s="21">
        <v>4</v>
      </c>
      <c r="S17" s="22">
        <v>4</v>
      </c>
      <c r="T17" s="22">
        <v>4</v>
      </c>
      <c r="U17" s="21">
        <v>4</v>
      </c>
      <c r="V17" s="22">
        <v>4</v>
      </c>
      <c r="W17" s="22">
        <v>4</v>
      </c>
      <c r="X17" s="22">
        <v>4</v>
      </c>
      <c r="Y17" s="22">
        <v>4</v>
      </c>
      <c r="Z17" s="21">
        <v>4</v>
      </c>
      <c r="AA17" s="22">
        <v>4</v>
      </c>
      <c r="AB17" s="22">
        <v>4</v>
      </c>
      <c r="AC17" s="22">
        <v>4</v>
      </c>
      <c r="AD17" s="22">
        <v>4</v>
      </c>
      <c r="AE17" s="22">
        <v>4</v>
      </c>
      <c r="AF17" s="22">
        <v>4</v>
      </c>
      <c r="AG17" s="70"/>
      <c r="AH17" s="71">
        <f>SUM(I17:O18,R17:V18,Y17:AC18,AF17:AG18)</f>
        <v>126.5</v>
      </c>
      <c r="AI17" s="72">
        <f>SUM(C17:H19,I19:O19,P17:Q19,R19:V19,W17:X19,Y19:AC19,AD17:AE19,AF19:AG19)</f>
        <v>92.5</v>
      </c>
      <c r="AJ17" s="71">
        <f>SUM(AH17:AI19)</f>
        <v>219</v>
      </c>
      <c r="AK17" s="73">
        <f>20*AH17</f>
        <v>2530</v>
      </c>
      <c r="AL17" s="73">
        <f>25*AI17</f>
        <v>2312.5</v>
      </c>
      <c r="AM17" s="74">
        <v>1.1</v>
      </c>
      <c r="AN17" s="75">
        <v>300</v>
      </c>
      <c r="AO17" s="75"/>
      <c r="AP17" s="104">
        <f>(AK17+AL17)*AM17+AN17+AO17</f>
        <v>5626.75</v>
      </c>
    </row>
    <row r="18" s="3" customFormat="1" ht="15" customHeight="1" spans="1:42">
      <c r="A18" s="23"/>
      <c r="B18" s="24"/>
      <c r="C18" s="35"/>
      <c r="D18" s="26">
        <v>4</v>
      </c>
      <c r="E18" s="25"/>
      <c r="F18" s="26"/>
      <c r="G18" s="25"/>
      <c r="H18" s="26">
        <v>4</v>
      </c>
      <c r="I18" s="26">
        <v>4</v>
      </c>
      <c r="J18" s="25">
        <v>4</v>
      </c>
      <c r="K18" s="25">
        <v>4</v>
      </c>
      <c r="L18" s="26">
        <v>4</v>
      </c>
      <c r="M18" s="26"/>
      <c r="N18" s="25"/>
      <c r="O18" s="25">
        <v>4</v>
      </c>
      <c r="P18" s="25">
        <v>4</v>
      </c>
      <c r="Q18" s="25">
        <v>3.5</v>
      </c>
      <c r="R18" s="25">
        <v>2.5</v>
      </c>
      <c r="S18" s="26">
        <v>4</v>
      </c>
      <c r="T18" s="26">
        <v>4</v>
      </c>
      <c r="U18" s="25"/>
      <c r="V18" s="26">
        <v>4</v>
      </c>
      <c r="W18" s="26">
        <v>4</v>
      </c>
      <c r="X18" s="26">
        <v>4</v>
      </c>
      <c r="Y18" s="26">
        <v>4</v>
      </c>
      <c r="Z18" s="25">
        <v>4</v>
      </c>
      <c r="AA18" s="26">
        <v>4</v>
      </c>
      <c r="AB18" s="26">
        <v>4</v>
      </c>
      <c r="AC18" s="26">
        <v>4</v>
      </c>
      <c r="AD18" s="26">
        <v>4</v>
      </c>
      <c r="AE18" s="26">
        <v>4</v>
      </c>
      <c r="AF18" s="26">
        <v>4</v>
      </c>
      <c r="AG18" s="76"/>
      <c r="AH18" s="77"/>
      <c r="AI18" s="78"/>
      <c r="AJ18" s="77"/>
      <c r="AK18" s="79"/>
      <c r="AL18" s="79"/>
      <c r="AM18" s="80"/>
      <c r="AN18" s="81"/>
      <c r="AO18" s="81"/>
      <c r="AP18" s="105"/>
    </row>
    <row r="19" s="3" customFormat="1" ht="15" customHeight="1" spans="1:42">
      <c r="A19" s="27"/>
      <c r="B19" s="28"/>
      <c r="C19" s="36"/>
      <c r="D19" s="31">
        <v>1.5</v>
      </c>
      <c r="E19" s="31">
        <v>0.5</v>
      </c>
      <c r="F19" s="31"/>
      <c r="G19" s="29"/>
      <c r="H19" s="31">
        <v>1</v>
      </c>
      <c r="I19" s="31">
        <v>1</v>
      </c>
      <c r="J19" s="29">
        <v>1</v>
      </c>
      <c r="K19" s="29">
        <v>1.5</v>
      </c>
      <c r="L19" s="42">
        <v>1</v>
      </c>
      <c r="M19" s="42"/>
      <c r="N19" s="29"/>
      <c r="O19" s="29">
        <v>1</v>
      </c>
      <c r="P19" s="29">
        <v>1.5</v>
      </c>
      <c r="Q19" s="29"/>
      <c r="R19" s="45"/>
      <c r="S19" s="51">
        <v>1</v>
      </c>
      <c r="T19" s="31"/>
      <c r="U19" s="29"/>
      <c r="V19" s="52">
        <v>1</v>
      </c>
      <c r="W19" s="31">
        <v>1.5</v>
      </c>
      <c r="X19" s="31">
        <v>2</v>
      </c>
      <c r="Y19" s="31">
        <v>1</v>
      </c>
      <c r="Z19" s="29">
        <v>1.5</v>
      </c>
      <c r="AA19" s="31">
        <v>1</v>
      </c>
      <c r="AB19" s="31"/>
      <c r="AC19" s="31">
        <v>1</v>
      </c>
      <c r="AD19" s="31">
        <v>1</v>
      </c>
      <c r="AE19" s="31">
        <v>2</v>
      </c>
      <c r="AF19" s="31">
        <v>2</v>
      </c>
      <c r="AG19" s="82"/>
      <c r="AH19" s="83"/>
      <c r="AI19" s="84"/>
      <c r="AJ19" s="83"/>
      <c r="AK19" s="85"/>
      <c r="AL19" s="85"/>
      <c r="AM19" s="86"/>
      <c r="AN19" s="87"/>
      <c r="AO19" s="87"/>
      <c r="AP19" s="106"/>
    </row>
    <row r="20" s="3" customFormat="1" ht="15" customHeight="1" spans="1:42">
      <c r="A20" s="19">
        <v>6</v>
      </c>
      <c r="B20" s="20" t="s">
        <v>29</v>
      </c>
      <c r="C20" s="34"/>
      <c r="D20" s="22">
        <v>4</v>
      </c>
      <c r="E20" s="21">
        <v>4</v>
      </c>
      <c r="F20" s="22"/>
      <c r="G20" s="21"/>
      <c r="H20" s="22">
        <v>4</v>
      </c>
      <c r="I20" s="22">
        <v>4</v>
      </c>
      <c r="J20" s="21">
        <v>4</v>
      </c>
      <c r="K20" s="21">
        <v>4</v>
      </c>
      <c r="L20" s="21">
        <v>4</v>
      </c>
      <c r="M20" s="22"/>
      <c r="N20" s="21"/>
      <c r="O20" s="21">
        <v>4</v>
      </c>
      <c r="P20" s="21">
        <v>4</v>
      </c>
      <c r="Q20" s="21">
        <v>4</v>
      </c>
      <c r="R20" s="21">
        <v>4</v>
      </c>
      <c r="S20" s="22">
        <v>4</v>
      </c>
      <c r="T20" s="22">
        <v>4</v>
      </c>
      <c r="U20" s="21">
        <v>4</v>
      </c>
      <c r="V20" s="22">
        <v>4</v>
      </c>
      <c r="W20" s="22">
        <v>4</v>
      </c>
      <c r="X20" s="22">
        <v>4</v>
      </c>
      <c r="Y20" s="22">
        <v>4</v>
      </c>
      <c r="Z20" s="21">
        <v>4</v>
      </c>
      <c r="AA20" s="21">
        <v>4</v>
      </c>
      <c r="AB20" s="22">
        <v>4</v>
      </c>
      <c r="AC20" s="46">
        <v>4</v>
      </c>
      <c r="AD20" s="22">
        <v>4</v>
      </c>
      <c r="AE20" s="46">
        <v>4</v>
      </c>
      <c r="AF20" s="22">
        <v>4</v>
      </c>
      <c r="AG20" s="70"/>
      <c r="AH20" s="71">
        <f>SUM(I20:O21,R20:V21,Y20:AC21,AF20:AG21)</f>
        <v>122.5</v>
      </c>
      <c r="AI20" s="72">
        <f>SUM(C20:H22,I22:O22,P20:Q22,R22:V22,W20:X22,Y22:AC22,AD20:AE22,AF22:AG22)</f>
        <v>92.5</v>
      </c>
      <c r="AJ20" s="71">
        <f>SUM(AH20:AI22)</f>
        <v>215</v>
      </c>
      <c r="AK20" s="73">
        <f>20*AH20</f>
        <v>2450</v>
      </c>
      <c r="AL20" s="73">
        <f>25*AI20</f>
        <v>2312.5</v>
      </c>
      <c r="AM20" s="74">
        <v>1</v>
      </c>
      <c r="AN20" s="75">
        <v>300</v>
      </c>
      <c r="AO20" s="75"/>
      <c r="AP20" s="104">
        <f>(AK20+AL20)*AM20+AN20+AO20</f>
        <v>5062.5</v>
      </c>
    </row>
    <row r="21" s="3" customFormat="1" ht="15" customHeight="1" spans="1:42">
      <c r="A21" s="23"/>
      <c r="B21" s="24"/>
      <c r="C21" s="35"/>
      <c r="D21" s="26">
        <v>4</v>
      </c>
      <c r="E21" s="25"/>
      <c r="F21" s="26"/>
      <c r="G21" s="25"/>
      <c r="H21" s="26">
        <v>4</v>
      </c>
      <c r="I21" s="26">
        <v>4</v>
      </c>
      <c r="J21" s="25">
        <v>4</v>
      </c>
      <c r="K21" s="25">
        <v>4</v>
      </c>
      <c r="L21" s="25">
        <v>4</v>
      </c>
      <c r="M21" s="26"/>
      <c r="N21" s="25"/>
      <c r="O21" s="25">
        <v>4</v>
      </c>
      <c r="P21" s="25">
        <v>4</v>
      </c>
      <c r="Q21" s="25">
        <v>3.5</v>
      </c>
      <c r="R21" s="25">
        <v>2.5</v>
      </c>
      <c r="S21" s="26">
        <v>4</v>
      </c>
      <c r="T21" s="26">
        <v>4</v>
      </c>
      <c r="U21" s="25"/>
      <c r="V21" s="26">
        <v>4</v>
      </c>
      <c r="W21" s="26">
        <v>4</v>
      </c>
      <c r="X21" s="26">
        <v>4</v>
      </c>
      <c r="Y21" s="26">
        <v>4</v>
      </c>
      <c r="Z21" s="25">
        <v>4</v>
      </c>
      <c r="AA21" s="25">
        <v>4</v>
      </c>
      <c r="AB21" s="26">
        <v>4</v>
      </c>
      <c r="AC21" s="47">
        <v>4</v>
      </c>
      <c r="AD21" s="26">
        <v>4</v>
      </c>
      <c r="AE21" s="47">
        <v>4</v>
      </c>
      <c r="AF21" s="26">
        <v>4</v>
      </c>
      <c r="AG21" s="76"/>
      <c r="AH21" s="77"/>
      <c r="AI21" s="78"/>
      <c r="AJ21" s="77"/>
      <c r="AK21" s="79"/>
      <c r="AL21" s="79"/>
      <c r="AM21" s="80"/>
      <c r="AN21" s="81"/>
      <c r="AO21" s="81"/>
      <c r="AP21" s="105"/>
    </row>
    <row r="22" s="3" customFormat="1" ht="15" customHeight="1" spans="1:42">
      <c r="A22" s="27"/>
      <c r="B22" s="28"/>
      <c r="C22" s="36"/>
      <c r="D22" s="31">
        <v>1.5</v>
      </c>
      <c r="E22" s="31">
        <v>0.5</v>
      </c>
      <c r="F22" s="31"/>
      <c r="G22" s="29"/>
      <c r="H22" s="31">
        <v>1</v>
      </c>
      <c r="I22" s="31">
        <v>1</v>
      </c>
      <c r="J22" s="29">
        <v>1</v>
      </c>
      <c r="K22" s="29">
        <v>1.5</v>
      </c>
      <c r="L22" s="42">
        <v>1</v>
      </c>
      <c r="M22" s="42"/>
      <c r="N22" s="29"/>
      <c r="O22" s="29">
        <v>1</v>
      </c>
      <c r="P22" s="29">
        <v>1.5</v>
      </c>
      <c r="Q22" s="29"/>
      <c r="R22" s="45"/>
      <c r="S22" s="51">
        <v>1</v>
      </c>
      <c r="T22" s="31"/>
      <c r="U22" s="29"/>
      <c r="V22" s="52">
        <v>1</v>
      </c>
      <c r="W22" s="31">
        <v>1.5</v>
      </c>
      <c r="X22" s="31">
        <v>2</v>
      </c>
      <c r="Y22" s="31">
        <v>1</v>
      </c>
      <c r="Z22" s="29">
        <v>1.5</v>
      </c>
      <c r="AA22" s="29">
        <v>1</v>
      </c>
      <c r="AB22" s="31"/>
      <c r="AC22" s="31">
        <v>1</v>
      </c>
      <c r="AD22" s="31">
        <v>1</v>
      </c>
      <c r="AE22" s="31">
        <v>2</v>
      </c>
      <c r="AF22" s="31">
        <v>2</v>
      </c>
      <c r="AG22" s="82"/>
      <c r="AH22" s="83"/>
      <c r="AI22" s="84"/>
      <c r="AJ22" s="83"/>
      <c r="AK22" s="85"/>
      <c r="AL22" s="85"/>
      <c r="AM22" s="86"/>
      <c r="AN22" s="87"/>
      <c r="AO22" s="87"/>
      <c r="AP22" s="106"/>
    </row>
    <row r="23" s="3" customFormat="1" ht="15" customHeight="1" spans="1:42">
      <c r="A23" s="19">
        <v>7</v>
      </c>
      <c r="B23" s="20" t="s">
        <v>30</v>
      </c>
      <c r="C23" s="34"/>
      <c r="D23" s="22">
        <v>4</v>
      </c>
      <c r="E23" s="21">
        <v>4</v>
      </c>
      <c r="F23" s="22"/>
      <c r="G23" s="21"/>
      <c r="H23" s="22">
        <v>4</v>
      </c>
      <c r="I23" s="22">
        <v>4</v>
      </c>
      <c r="J23" s="21">
        <v>4</v>
      </c>
      <c r="K23" s="21">
        <v>4</v>
      </c>
      <c r="L23" s="21">
        <v>4</v>
      </c>
      <c r="M23" s="22"/>
      <c r="N23" s="21"/>
      <c r="O23" s="21">
        <v>4</v>
      </c>
      <c r="P23" s="21">
        <v>4</v>
      </c>
      <c r="Q23" s="21">
        <v>4</v>
      </c>
      <c r="R23" s="22">
        <v>4</v>
      </c>
      <c r="S23" s="22">
        <v>4</v>
      </c>
      <c r="T23" s="22">
        <v>4</v>
      </c>
      <c r="U23" s="21"/>
      <c r="V23" s="22">
        <v>4</v>
      </c>
      <c r="W23" s="22">
        <v>4</v>
      </c>
      <c r="X23" s="22">
        <v>4</v>
      </c>
      <c r="Y23" s="22">
        <v>4</v>
      </c>
      <c r="Z23" s="21">
        <v>4</v>
      </c>
      <c r="AA23" s="32" t="s">
        <v>24</v>
      </c>
      <c r="AB23" s="22">
        <v>4</v>
      </c>
      <c r="AC23" s="46">
        <v>4</v>
      </c>
      <c r="AD23" s="22">
        <v>4</v>
      </c>
      <c r="AE23" s="46">
        <v>4</v>
      </c>
      <c r="AF23" s="49" t="s">
        <v>24</v>
      </c>
      <c r="AG23" s="70"/>
      <c r="AH23" s="71">
        <f>SUM(I23:O24,R23:V24,Y23:AC24,AF23:AG24)</f>
        <v>100.5</v>
      </c>
      <c r="AI23" s="72">
        <f>SUM(C23:H25,I25:O25,P23:Q25,R25:V25,W23:X25,Y25:AC25,AD23:AE25,AF25:AG25)</f>
        <v>88</v>
      </c>
      <c r="AJ23" s="71">
        <f>SUM(AH23:AI25)</f>
        <v>188.5</v>
      </c>
      <c r="AK23" s="73">
        <f>20*AH23</f>
        <v>2010</v>
      </c>
      <c r="AL23" s="73">
        <f>25*AI23</f>
        <v>2200</v>
      </c>
      <c r="AM23" s="74">
        <v>1</v>
      </c>
      <c r="AN23" s="75"/>
      <c r="AO23" s="75"/>
      <c r="AP23" s="104">
        <f>(AK23+AL23)*AM23+AN23+AO23</f>
        <v>4210</v>
      </c>
    </row>
    <row r="24" s="3" customFormat="1" ht="15" customHeight="1" spans="1:42">
      <c r="A24" s="23"/>
      <c r="B24" s="24"/>
      <c r="C24" s="35"/>
      <c r="D24" s="26">
        <v>4</v>
      </c>
      <c r="E24" s="25"/>
      <c r="F24" s="26"/>
      <c r="G24" s="25"/>
      <c r="H24" s="26">
        <v>4</v>
      </c>
      <c r="I24" s="26">
        <v>4</v>
      </c>
      <c r="J24" s="25">
        <v>4</v>
      </c>
      <c r="K24" s="25">
        <v>4</v>
      </c>
      <c r="L24" s="25">
        <v>4</v>
      </c>
      <c r="M24" s="26"/>
      <c r="N24" s="25"/>
      <c r="O24" s="25">
        <v>4</v>
      </c>
      <c r="P24" s="25">
        <v>4</v>
      </c>
      <c r="Q24" s="25">
        <v>3.5</v>
      </c>
      <c r="R24" s="26">
        <v>2.5</v>
      </c>
      <c r="S24" s="26">
        <v>4</v>
      </c>
      <c r="T24" s="26">
        <v>4</v>
      </c>
      <c r="U24" s="25"/>
      <c r="V24" s="26">
        <v>4</v>
      </c>
      <c r="W24" s="26">
        <v>4</v>
      </c>
      <c r="X24" s="26">
        <v>4</v>
      </c>
      <c r="Y24" s="26">
        <v>4</v>
      </c>
      <c r="Z24" s="25">
        <v>2</v>
      </c>
      <c r="AA24" s="33" t="s">
        <v>24</v>
      </c>
      <c r="AB24" s="26">
        <v>4</v>
      </c>
      <c r="AC24" s="47">
        <v>4</v>
      </c>
      <c r="AD24" s="26">
        <v>4</v>
      </c>
      <c r="AE24" s="47">
        <v>4</v>
      </c>
      <c r="AF24" s="50" t="s">
        <v>24</v>
      </c>
      <c r="AG24" s="76"/>
      <c r="AH24" s="77"/>
      <c r="AI24" s="78"/>
      <c r="AJ24" s="77"/>
      <c r="AK24" s="79"/>
      <c r="AL24" s="79"/>
      <c r="AM24" s="80"/>
      <c r="AN24" s="81"/>
      <c r="AO24" s="81"/>
      <c r="AP24" s="105"/>
    </row>
    <row r="25" s="3" customFormat="1" ht="15" customHeight="1" spans="1:42">
      <c r="A25" s="27"/>
      <c r="B25" s="28"/>
      <c r="C25" s="36"/>
      <c r="D25" s="31">
        <v>1.5</v>
      </c>
      <c r="E25" s="31">
        <v>0.5</v>
      </c>
      <c r="F25" s="31"/>
      <c r="G25" s="29"/>
      <c r="H25" s="31">
        <v>1</v>
      </c>
      <c r="I25" s="31">
        <v>1</v>
      </c>
      <c r="J25" s="29">
        <v>1</v>
      </c>
      <c r="K25" s="29">
        <v>1.5</v>
      </c>
      <c r="L25" s="42">
        <v>1</v>
      </c>
      <c r="M25" s="42"/>
      <c r="N25" s="29"/>
      <c r="O25" s="29">
        <v>1</v>
      </c>
      <c r="P25" s="29">
        <v>1.5</v>
      </c>
      <c r="Q25" s="29"/>
      <c r="R25" s="45"/>
      <c r="S25" s="51">
        <v>1</v>
      </c>
      <c r="T25" s="31"/>
      <c r="U25" s="29"/>
      <c r="V25" s="52">
        <v>1</v>
      </c>
      <c r="W25" s="31">
        <v>1.5</v>
      </c>
      <c r="X25" s="31">
        <v>2</v>
      </c>
      <c r="Y25" s="31">
        <v>1</v>
      </c>
      <c r="Z25" s="29"/>
      <c r="AA25" s="29"/>
      <c r="AB25" s="31"/>
      <c r="AC25" s="31">
        <v>1</v>
      </c>
      <c r="AD25" s="31">
        <v>1</v>
      </c>
      <c r="AE25" s="31">
        <v>2</v>
      </c>
      <c r="AF25" s="31"/>
      <c r="AG25" s="82"/>
      <c r="AH25" s="83"/>
      <c r="AI25" s="84"/>
      <c r="AJ25" s="83"/>
      <c r="AK25" s="85"/>
      <c r="AL25" s="85"/>
      <c r="AM25" s="86"/>
      <c r="AN25" s="87"/>
      <c r="AO25" s="87"/>
      <c r="AP25" s="106"/>
    </row>
    <row r="26" s="3" customFormat="1" ht="15" customHeight="1" spans="1:42">
      <c r="A26" s="19">
        <v>8</v>
      </c>
      <c r="B26" s="20" t="s">
        <v>31</v>
      </c>
      <c r="C26" s="34"/>
      <c r="D26" s="22">
        <v>4</v>
      </c>
      <c r="E26" s="21">
        <v>4</v>
      </c>
      <c r="F26" s="22"/>
      <c r="G26" s="21"/>
      <c r="H26" s="22">
        <v>4</v>
      </c>
      <c r="I26" s="22">
        <v>4</v>
      </c>
      <c r="J26" s="21">
        <v>4</v>
      </c>
      <c r="K26" s="21">
        <v>4</v>
      </c>
      <c r="L26" s="21">
        <v>4</v>
      </c>
      <c r="M26" s="22"/>
      <c r="N26" s="21"/>
      <c r="O26" s="21">
        <v>4</v>
      </c>
      <c r="P26" s="21">
        <v>4</v>
      </c>
      <c r="Q26" s="21">
        <v>4</v>
      </c>
      <c r="R26" s="21">
        <v>4</v>
      </c>
      <c r="S26" s="22">
        <v>4</v>
      </c>
      <c r="T26" s="22">
        <v>4</v>
      </c>
      <c r="U26" s="21"/>
      <c r="V26" s="22">
        <v>4</v>
      </c>
      <c r="W26" s="22">
        <v>4</v>
      </c>
      <c r="X26" s="22">
        <v>2</v>
      </c>
      <c r="Y26" s="49" t="s">
        <v>24</v>
      </c>
      <c r="Z26" s="21">
        <v>4</v>
      </c>
      <c r="AA26" s="21">
        <v>4</v>
      </c>
      <c r="AB26" s="22">
        <v>4</v>
      </c>
      <c r="AC26" s="46">
        <v>4</v>
      </c>
      <c r="AD26" s="49" t="s">
        <v>24</v>
      </c>
      <c r="AE26" s="46">
        <v>4</v>
      </c>
      <c r="AF26" s="22">
        <v>4</v>
      </c>
      <c r="AG26" s="88"/>
      <c r="AH26" s="71">
        <f>SUM(I26:O27,R26:V27,Y26:AC27,AF26:AG27)</f>
        <v>110.5</v>
      </c>
      <c r="AI26" s="72">
        <f>SUM(C26:H28,I28:O28,P26:Q28,R28:V28,W26:X28,Y28:AC28,AD26:AE28,AF28:AG28)</f>
        <v>74.5</v>
      </c>
      <c r="AJ26" s="71">
        <f>SUM(AH26:AI28)</f>
        <v>185</v>
      </c>
      <c r="AK26" s="73">
        <f>20*AH26</f>
        <v>2210</v>
      </c>
      <c r="AL26" s="73">
        <f>25*AI26</f>
        <v>1862.5</v>
      </c>
      <c r="AM26" s="74">
        <v>1</v>
      </c>
      <c r="AN26" s="75"/>
      <c r="AO26" s="75"/>
      <c r="AP26" s="104">
        <f>(AK26+AL26)*AM26+AN26+AO26</f>
        <v>4072.5</v>
      </c>
    </row>
    <row r="27" s="3" customFormat="1" ht="15" customHeight="1" spans="1:42">
      <c r="A27" s="23"/>
      <c r="B27" s="24"/>
      <c r="C27" s="35"/>
      <c r="D27" s="26">
        <v>4</v>
      </c>
      <c r="E27" s="25"/>
      <c r="F27" s="26"/>
      <c r="G27" s="25"/>
      <c r="H27" s="26">
        <v>4</v>
      </c>
      <c r="I27" s="26">
        <v>4</v>
      </c>
      <c r="J27" s="25">
        <v>4</v>
      </c>
      <c r="K27" s="25">
        <v>4</v>
      </c>
      <c r="L27" s="25">
        <v>4</v>
      </c>
      <c r="M27" s="26"/>
      <c r="N27" s="25"/>
      <c r="O27" s="25">
        <v>4</v>
      </c>
      <c r="P27" s="25">
        <v>4</v>
      </c>
      <c r="Q27" s="25">
        <v>3.5</v>
      </c>
      <c r="R27" s="25">
        <v>2.5</v>
      </c>
      <c r="S27" s="26">
        <v>4</v>
      </c>
      <c r="T27" s="26">
        <v>4</v>
      </c>
      <c r="U27" s="25"/>
      <c r="V27" s="26">
        <v>4</v>
      </c>
      <c r="W27" s="26">
        <v>4</v>
      </c>
      <c r="X27" s="50" t="s">
        <v>24</v>
      </c>
      <c r="Y27" s="50" t="s">
        <v>24</v>
      </c>
      <c r="Z27" s="25">
        <v>4</v>
      </c>
      <c r="AA27" s="25">
        <v>4</v>
      </c>
      <c r="AB27" s="26">
        <v>4</v>
      </c>
      <c r="AC27" s="47">
        <v>4</v>
      </c>
      <c r="AD27" s="50" t="s">
        <v>24</v>
      </c>
      <c r="AE27" s="47">
        <v>4</v>
      </c>
      <c r="AF27" s="26">
        <v>4</v>
      </c>
      <c r="AG27" s="89"/>
      <c r="AH27" s="77"/>
      <c r="AI27" s="78"/>
      <c r="AJ27" s="77"/>
      <c r="AK27" s="79"/>
      <c r="AL27" s="79"/>
      <c r="AM27" s="80"/>
      <c r="AN27" s="81"/>
      <c r="AO27" s="81"/>
      <c r="AP27" s="105"/>
    </row>
    <row r="28" s="3" customFormat="1" ht="15" customHeight="1" spans="1:42">
      <c r="A28" s="27"/>
      <c r="B28" s="28"/>
      <c r="C28" s="36"/>
      <c r="D28" s="31">
        <v>1.5</v>
      </c>
      <c r="E28" s="31">
        <v>0.5</v>
      </c>
      <c r="F28" s="31"/>
      <c r="G28" s="29"/>
      <c r="H28" s="31">
        <v>1</v>
      </c>
      <c r="I28" s="31">
        <v>1</v>
      </c>
      <c r="J28" s="29">
        <v>1</v>
      </c>
      <c r="K28" s="29">
        <v>1.5</v>
      </c>
      <c r="L28" s="42">
        <v>1</v>
      </c>
      <c r="M28" s="42"/>
      <c r="N28" s="29"/>
      <c r="O28" s="29">
        <v>1</v>
      </c>
      <c r="P28" s="29">
        <v>1.5</v>
      </c>
      <c r="Q28" s="29"/>
      <c r="R28" s="45"/>
      <c r="S28" s="51">
        <v>1</v>
      </c>
      <c r="T28" s="31"/>
      <c r="U28" s="29"/>
      <c r="V28" s="52">
        <v>1</v>
      </c>
      <c r="W28" s="31">
        <v>1.5</v>
      </c>
      <c r="X28" s="31"/>
      <c r="Y28" s="31"/>
      <c r="Z28" s="29">
        <v>1.5</v>
      </c>
      <c r="AA28" s="29">
        <v>1</v>
      </c>
      <c r="AB28" s="31"/>
      <c r="AC28" s="31">
        <v>1</v>
      </c>
      <c r="AD28" s="31"/>
      <c r="AE28" s="31">
        <v>2</v>
      </c>
      <c r="AF28" s="31">
        <v>2</v>
      </c>
      <c r="AG28" s="82"/>
      <c r="AH28" s="83"/>
      <c r="AI28" s="84"/>
      <c r="AJ28" s="83"/>
      <c r="AK28" s="85"/>
      <c r="AL28" s="85"/>
      <c r="AM28" s="86"/>
      <c r="AN28" s="87"/>
      <c r="AO28" s="87"/>
      <c r="AP28" s="106"/>
    </row>
    <row r="29" s="3" customFormat="1" ht="15" customHeight="1" spans="1:42">
      <c r="A29" s="19">
        <v>9</v>
      </c>
      <c r="B29" s="20" t="s">
        <v>32</v>
      </c>
      <c r="C29" s="34"/>
      <c r="D29" s="22">
        <v>4</v>
      </c>
      <c r="E29" s="21">
        <v>4</v>
      </c>
      <c r="F29" s="22"/>
      <c r="G29" s="21"/>
      <c r="H29" s="22">
        <v>4</v>
      </c>
      <c r="I29" s="22">
        <v>4</v>
      </c>
      <c r="J29" s="21">
        <v>4</v>
      </c>
      <c r="K29" s="21">
        <v>4</v>
      </c>
      <c r="L29" s="21">
        <v>4</v>
      </c>
      <c r="M29" s="43"/>
      <c r="N29" s="21"/>
      <c r="O29" s="21">
        <v>4</v>
      </c>
      <c r="P29" s="21">
        <v>4</v>
      </c>
      <c r="Q29" s="21">
        <v>4</v>
      </c>
      <c r="R29" s="21">
        <v>4</v>
      </c>
      <c r="S29" s="22">
        <v>4</v>
      </c>
      <c r="T29" s="43">
        <v>4</v>
      </c>
      <c r="U29" s="21"/>
      <c r="V29" s="53">
        <v>4</v>
      </c>
      <c r="W29" s="43">
        <v>4</v>
      </c>
      <c r="X29" s="54" t="s">
        <v>24</v>
      </c>
      <c r="Y29" s="49" t="s">
        <v>24</v>
      </c>
      <c r="Z29" s="21">
        <v>4</v>
      </c>
      <c r="AA29" s="21">
        <v>4</v>
      </c>
      <c r="AB29" s="22">
        <v>4</v>
      </c>
      <c r="AC29" s="46">
        <v>4</v>
      </c>
      <c r="AD29" s="22">
        <v>4</v>
      </c>
      <c r="AE29" s="46">
        <v>4</v>
      </c>
      <c r="AF29" s="43">
        <v>4</v>
      </c>
      <c r="AG29" s="90"/>
      <c r="AH29" s="71">
        <f>SUM(I29:O30,R29:V30,Y29:AC30,AF29:AG30)</f>
        <v>110.5</v>
      </c>
      <c r="AI29" s="72">
        <f>SUM(C29:H31,I31:O31,P29:Q31,R31:V31,W29:X31,Y31:AC31,AD29:AE31,AF31:AG31)</f>
        <v>81.5</v>
      </c>
      <c r="AJ29" s="71">
        <f>SUM(AH29:AI31)</f>
        <v>192</v>
      </c>
      <c r="AK29" s="73">
        <f>20*AH29</f>
        <v>2210</v>
      </c>
      <c r="AL29" s="73">
        <f>25*AI29</f>
        <v>2037.5</v>
      </c>
      <c r="AM29" s="74">
        <v>1</v>
      </c>
      <c r="AN29" s="75"/>
      <c r="AO29" s="75"/>
      <c r="AP29" s="104">
        <f>(AK29+AL29)*AM29+AN29+AO29</f>
        <v>4247.5</v>
      </c>
    </row>
    <row r="30" s="3" customFormat="1" ht="15" customHeight="1" spans="1:42">
      <c r="A30" s="23"/>
      <c r="B30" s="24"/>
      <c r="C30" s="35"/>
      <c r="D30" s="26">
        <v>4</v>
      </c>
      <c r="E30" s="25"/>
      <c r="F30" s="26"/>
      <c r="G30" s="25"/>
      <c r="H30" s="26">
        <v>4</v>
      </c>
      <c r="I30" s="26">
        <v>4</v>
      </c>
      <c r="J30" s="25">
        <v>4</v>
      </c>
      <c r="K30" s="25">
        <v>4</v>
      </c>
      <c r="L30" s="25">
        <v>4</v>
      </c>
      <c r="M30" s="44"/>
      <c r="N30" s="25"/>
      <c r="O30" s="25">
        <v>4</v>
      </c>
      <c r="P30" s="25">
        <v>4</v>
      </c>
      <c r="Q30" s="25">
        <v>3.5</v>
      </c>
      <c r="R30" s="25">
        <v>2.5</v>
      </c>
      <c r="S30" s="26">
        <v>4</v>
      </c>
      <c r="T30" s="44">
        <v>4</v>
      </c>
      <c r="U30" s="25"/>
      <c r="V30" s="55">
        <v>4</v>
      </c>
      <c r="W30" s="44">
        <v>4</v>
      </c>
      <c r="X30" s="56" t="s">
        <v>24</v>
      </c>
      <c r="Y30" s="50" t="s">
        <v>24</v>
      </c>
      <c r="Z30" s="25">
        <v>4</v>
      </c>
      <c r="AA30" s="25">
        <v>4</v>
      </c>
      <c r="AB30" s="26">
        <v>4</v>
      </c>
      <c r="AC30" s="47">
        <v>4</v>
      </c>
      <c r="AD30" s="26">
        <v>4</v>
      </c>
      <c r="AE30" s="47">
        <v>4</v>
      </c>
      <c r="AF30" s="44">
        <v>4</v>
      </c>
      <c r="AG30" s="91"/>
      <c r="AH30" s="77"/>
      <c r="AI30" s="78"/>
      <c r="AJ30" s="77"/>
      <c r="AK30" s="79"/>
      <c r="AL30" s="79"/>
      <c r="AM30" s="80"/>
      <c r="AN30" s="81"/>
      <c r="AO30" s="81"/>
      <c r="AP30" s="105"/>
    </row>
    <row r="31" s="3" customFormat="1" ht="15" customHeight="1" spans="1:42">
      <c r="A31" s="27"/>
      <c r="B31" s="28"/>
      <c r="C31" s="36"/>
      <c r="D31" s="31">
        <v>1.5</v>
      </c>
      <c r="E31" s="31">
        <v>0.5</v>
      </c>
      <c r="F31" s="31"/>
      <c r="G31" s="29"/>
      <c r="H31" s="31">
        <v>1</v>
      </c>
      <c r="I31" s="45">
        <v>1</v>
      </c>
      <c r="J31" s="29">
        <v>1</v>
      </c>
      <c r="K31" s="29">
        <v>1.5</v>
      </c>
      <c r="L31" s="42">
        <v>1</v>
      </c>
      <c r="M31" s="45"/>
      <c r="N31" s="29"/>
      <c r="O31" s="29">
        <v>1</v>
      </c>
      <c r="P31" s="29">
        <v>1.5</v>
      </c>
      <c r="Q31" s="29"/>
      <c r="R31" s="45"/>
      <c r="S31" s="51">
        <v>1</v>
      </c>
      <c r="T31" s="45"/>
      <c r="U31" s="29"/>
      <c r="V31" s="57">
        <v>1</v>
      </c>
      <c r="W31" s="45">
        <v>1.5</v>
      </c>
      <c r="X31" s="45"/>
      <c r="Y31" s="31"/>
      <c r="Z31" s="29">
        <v>1.5</v>
      </c>
      <c r="AA31" s="29">
        <v>1</v>
      </c>
      <c r="AB31" s="31"/>
      <c r="AC31" s="31">
        <v>1</v>
      </c>
      <c r="AD31" s="31">
        <v>1</v>
      </c>
      <c r="AE31" s="48">
        <v>2</v>
      </c>
      <c r="AF31" s="45">
        <v>2</v>
      </c>
      <c r="AG31" s="92"/>
      <c r="AH31" s="83"/>
      <c r="AI31" s="84"/>
      <c r="AJ31" s="83"/>
      <c r="AK31" s="85"/>
      <c r="AL31" s="85"/>
      <c r="AM31" s="86"/>
      <c r="AN31" s="87"/>
      <c r="AO31" s="87"/>
      <c r="AP31" s="106"/>
    </row>
    <row r="32" s="3" customFormat="1" ht="15" customHeight="1" spans="1:42">
      <c r="A32" s="19">
        <v>10</v>
      </c>
      <c r="B32" s="20" t="s">
        <v>33</v>
      </c>
      <c r="C32" s="34"/>
      <c r="D32" s="22">
        <v>4</v>
      </c>
      <c r="E32" s="21">
        <v>4</v>
      </c>
      <c r="F32" s="22"/>
      <c r="G32" s="21"/>
      <c r="H32" s="22">
        <v>4</v>
      </c>
      <c r="I32" s="22">
        <v>4</v>
      </c>
      <c r="J32" s="21">
        <v>4</v>
      </c>
      <c r="K32" s="21">
        <v>4</v>
      </c>
      <c r="L32" s="21">
        <v>4</v>
      </c>
      <c r="M32" s="43"/>
      <c r="N32" s="21"/>
      <c r="O32" s="21">
        <v>4</v>
      </c>
      <c r="P32" s="21">
        <v>4</v>
      </c>
      <c r="Q32" s="21">
        <v>4</v>
      </c>
      <c r="R32" s="21">
        <v>4</v>
      </c>
      <c r="S32" s="22">
        <v>4</v>
      </c>
      <c r="T32" s="43">
        <v>4</v>
      </c>
      <c r="U32" s="21"/>
      <c r="V32" s="53">
        <v>4</v>
      </c>
      <c r="W32" s="43">
        <v>4</v>
      </c>
      <c r="X32" s="43">
        <v>4</v>
      </c>
      <c r="Y32" s="22">
        <v>4</v>
      </c>
      <c r="Z32" s="21">
        <v>4</v>
      </c>
      <c r="AA32" s="21">
        <v>4</v>
      </c>
      <c r="AB32" s="49" t="s">
        <v>24</v>
      </c>
      <c r="AC32" s="46">
        <v>4</v>
      </c>
      <c r="AD32" s="22">
        <v>4</v>
      </c>
      <c r="AE32" s="46">
        <v>4</v>
      </c>
      <c r="AF32" s="54" t="s">
        <v>24</v>
      </c>
      <c r="AG32" s="90"/>
      <c r="AH32" s="71">
        <f>SUM(I32:O33,R32:V33,Y32:AC33,AF32:AG33)</f>
        <v>102.5</v>
      </c>
      <c r="AI32" s="72">
        <f>SUM(C32:H34,I34:O34,P32:Q34,R34:V34,W32:X34,Y34:AC34,AD32:AE34,AF34:AG34)</f>
        <v>90.5</v>
      </c>
      <c r="AJ32" s="71">
        <f>SUM(AH32:AI34)</f>
        <v>193</v>
      </c>
      <c r="AK32" s="73">
        <f>20*AH32</f>
        <v>2050</v>
      </c>
      <c r="AL32" s="73">
        <f>25*AI32</f>
        <v>2262.5</v>
      </c>
      <c r="AM32" s="74">
        <v>1</v>
      </c>
      <c r="AN32" s="75"/>
      <c r="AO32" s="75"/>
      <c r="AP32" s="104">
        <f>(AK32+AL32)*AM32+AN32+AO32</f>
        <v>4312.5</v>
      </c>
    </row>
    <row r="33" s="3" customFormat="1" ht="15" customHeight="1" spans="1:42">
      <c r="A33" s="23"/>
      <c r="B33" s="24"/>
      <c r="C33" s="35"/>
      <c r="D33" s="26">
        <v>4</v>
      </c>
      <c r="E33" s="25"/>
      <c r="F33" s="26"/>
      <c r="G33" s="25"/>
      <c r="H33" s="26">
        <v>4</v>
      </c>
      <c r="I33" s="26">
        <v>4</v>
      </c>
      <c r="J33" s="25">
        <v>4</v>
      </c>
      <c r="K33" s="25">
        <v>4</v>
      </c>
      <c r="L33" s="25">
        <v>4</v>
      </c>
      <c r="M33" s="44"/>
      <c r="N33" s="25"/>
      <c r="O33" s="25">
        <v>4</v>
      </c>
      <c r="P33" s="25">
        <v>4</v>
      </c>
      <c r="Q33" s="25">
        <v>3.5</v>
      </c>
      <c r="R33" s="25">
        <v>2.5</v>
      </c>
      <c r="S33" s="26">
        <v>4</v>
      </c>
      <c r="T33" s="44">
        <v>4</v>
      </c>
      <c r="U33" s="25"/>
      <c r="V33" s="55">
        <v>4</v>
      </c>
      <c r="W33" s="44">
        <v>4</v>
      </c>
      <c r="X33" s="44">
        <v>4</v>
      </c>
      <c r="Y33" s="26">
        <v>4</v>
      </c>
      <c r="Z33" s="25">
        <v>4</v>
      </c>
      <c r="AA33" s="25">
        <v>4</v>
      </c>
      <c r="AB33" s="50" t="s">
        <v>24</v>
      </c>
      <c r="AC33" s="47">
        <v>4</v>
      </c>
      <c r="AD33" s="26">
        <v>4</v>
      </c>
      <c r="AE33" s="47">
        <v>4</v>
      </c>
      <c r="AF33" s="56" t="s">
        <v>24</v>
      </c>
      <c r="AG33" s="91"/>
      <c r="AH33" s="77"/>
      <c r="AI33" s="78"/>
      <c r="AJ33" s="77"/>
      <c r="AK33" s="79"/>
      <c r="AL33" s="79"/>
      <c r="AM33" s="80"/>
      <c r="AN33" s="81"/>
      <c r="AO33" s="81"/>
      <c r="AP33" s="105"/>
    </row>
    <row r="34" s="3" customFormat="1" ht="15" customHeight="1" spans="1:42">
      <c r="A34" s="27"/>
      <c r="B34" s="28"/>
      <c r="C34" s="36"/>
      <c r="D34" s="31">
        <v>1.5</v>
      </c>
      <c r="E34" s="31">
        <v>0.5</v>
      </c>
      <c r="F34" s="31"/>
      <c r="G34" s="29"/>
      <c r="H34" s="31">
        <v>1</v>
      </c>
      <c r="I34" s="31">
        <v>1</v>
      </c>
      <c r="J34" s="29">
        <v>1</v>
      </c>
      <c r="K34" s="29">
        <v>1.5</v>
      </c>
      <c r="L34" s="42">
        <v>1</v>
      </c>
      <c r="M34" s="45"/>
      <c r="N34" s="29"/>
      <c r="O34" s="29">
        <v>1</v>
      </c>
      <c r="P34" s="29">
        <v>1.5</v>
      </c>
      <c r="Q34" s="29"/>
      <c r="R34" s="45"/>
      <c r="S34" s="51">
        <v>1</v>
      </c>
      <c r="T34" s="45"/>
      <c r="U34" s="29"/>
      <c r="V34" s="57">
        <v>1</v>
      </c>
      <c r="W34" s="45">
        <v>1.5</v>
      </c>
      <c r="X34" s="45">
        <v>2</v>
      </c>
      <c r="Y34" s="31">
        <v>1</v>
      </c>
      <c r="Z34" s="29">
        <v>1.5</v>
      </c>
      <c r="AA34" s="29">
        <v>1</v>
      </c>
      <c r="AB34" s="31"/>
      <c r="AC34" s="31">
        <v>1</v>
      </c>
      <c r="AD34" s="31">
        <v>1</v>
      </c>
      <c r="AE34" s="48">
        <v>2</v>
      </c>
      <c r="AF34" s="45"/>
      <c r="AG34" s="92"/>
      <c r="AH34" s="83"/>
      <c r="AI34" s="84"/>
      <c r="AJ34" s="83"/>
      <c r="AK34" s="85"/>
      <c r="AL34" s="85"/>
      <c r="AM34" s="86"/>
      <c r="AN34" s="87"/>
      <c r="AO34" s="87"/>
      <c r="AP34" s="106"/>
    </row>
    <row r="35" s="3" customFormat="1" ht="15" customHeight="1" spans="1:42">
      <c r="A35" s="19">
        <v>11</v>
      </c>
      <c r="B35" s="20" t="s">
        <v>34</v>
      </c>
      <c r="C35" s="21"/>
      <c r="D35" s="21">
        <v>4</v>
      </c>
      <c r="E35" s="21">
        <v>4</v>
      </c>
      <c r="F35" s="21"/>
      <c r="G35" s="22"/>
      <c r="H35" s="22">
        <v>4</v>
      </c>
      <c r="I35" s="22">
        <v>4</v>
      </c>
      <c r="J35" s="21">
        <v>4</v>
      </c>
      <c r="K35" s="21">
        <v>4</v>
      </c>
      <c r="L35" s="21">
        <v>4</v>
      </c>
      <c r="M35" s="22">
        <v>4</v>
      </c>
      <c r="N35" s="21"/>
      <c r="O35" s="21">
        <v>4</v>
      </c>
      <c r="P35" s="21">
        <v>4</v>
      </c>
      <c r="Q35" s="21">
        <v>4</v>
      </c>
      <c r="R35" s="22">
        <v>4</v>
      </c>
      <c r="S35" s="22">
        <v>4</v>
      </c>
      <c r="T35" s="22">
        <v>4</v>
      </c>
      <c r="U35" s="21"/>
      <c r="V35" s="22">
        <v>4</v>
      </c>
      <c r="W35" s="22">
        <v>4</v>
      </c>
      <c r="X35" s="22">
        <v>4</v>
      </c>
      <c r="Y35" s="22">
        <v>4</v>
      </c>
      <c r="Z35" s="32" t="s">
        <v>24</v>
      </c>
      <c r="AA35" s="32" t="s">
        <v>24</v>
      </c>
      <c r="AB35" s="49" t="s">
        <v>24</v>
      </c>
      <c r="AC35" s="46">
        <v>4</v>
      </c>
      <c r="AD35" s="46">
        <v>4</v>
      </c>
      <c r="AE35" s="46">
        <v>4</v>
      </c>
      <c r="AF35" s="22">
        <v>4</v>
      </c>
      <c r="AG35" s="70"/>
      <c r="AH35" s="71">
        <f>SUM(I35:O36,R35:V36,Y35:AC36,AF35:AG36)</f>
        <v>98.5</v>
      </c>
      <c r="AI35" s="72">
        <f>SUM(C35:H37,I37:O37,P35:Q37,R37:V37,W35:X37,Y37:AC37,AD35:AE37,AF37:AG37)</f>
        <v>90</v>
      </c>
      <c r="AJ35" s="71">
        <f>SUM(AH35:AI37)</f>
        <v>188.5</v>
      </c>
      <c r="AK35" s="73">
        <f>20*AH35</f>
        <v>1970</v>
      </c>
      <c r="AL35" s="73">
        <f>25*AI35</f>
        <v>2250</v>
      </c>
      <c r="AM35" s="74">
        <v>1</v>
      </c>
      <c r="AN35" s="75"/>
      <c r="AO35" s="75"/>
      <c r="AP35" s="104">
        <f>(AK35+AL35)*AM35+AN35+AO35</f>
        <v>4220</v>
      </c>
    </row>
    <row r="36" s="3" customFormat="1" ht="15" customHeight="1" spans="1:42">
      <c r="A36" s="23"/>
      <c r="B36" s="24"/>
      <c r="C36" s="25"/>
      <c r="D36" s="25">
        <v>4</v>
      </c>
      <c r="E36" s="25"/>
      <c r="F36" s="25"/>
      <c r="G36" s="26"/>
      <c r="H36" s="26">
        <v>4</v>
      </c>
      <c r="I36" s="26">
        <v>4</v>
      </c>
      <c r="J36" s="25">
        <v>4</v>
      </c>
      <c r="K36" s="25">
        <v>4</v>
      </c>
      <c r="L36" s="25">
        <v>4</v>
      </c>
      <c r="M36" s="26"/>
      <c r="N36" s="25"/>
      <c r="O36" s="25">
        <v>4</v>
      </c>
      <c r="P36" s="25">
        <v>4</v>
      </c>
      <c r="Q36" s="25">
        <v>3.5</v>
      </c>
      <c r="R36" s="26">
        <v>2.5</v>
      </c>
      <c r="S36" s="26">
        <v>4</v>
      </c>
      <c r="T36" s="26">
        <v>4</v>
      </c>
      <c r="U36" s="25"/>
      <c r="V36" s="26">
        <v>4</v>
      </c>
      <c r="W36" s="26">
        <v>4</v>
      </c>
      <c r="X36" s="26">
        <v>4</v>
      </c>
      <c r="Y36" s="26">
        <v>4</v>
      </c>
      <c r="Z36" s="33" t="s">
        <v>24</v>
      </c>
      <c r="AA36" s="33" t="s">
        <v>24</v>
      </c>
      <c r="AB36" s="50" t="s">
        <v>24</v>
      </c>
      <c r="AC36" s="47">
        <v>4</v>
      </c>
      <c r="AD36" s="47">
        <v>4</v>
      </c>
      <c r="AE36" s="47">
        <v>4</v>
      </c>
      <c r="AF36" s="26">
        <v>4</v>
      </c>
      <c r="AG36" s="76"/>
      <c r="AH36" s="77"/>
      <c r="AI36" s="78"/>
      <c r="AJ36" s="77"/>
      <c r="AK36" s="79"/>
      <c r="AL36" s="79"/>
      <c r="AM36" s="80"/>
      <c r="AN36" s="81"/>
      <c r="AO36" s="81"/>
      <c r="AP36" s="105"/>
    </row>
    <row r="37" s="3" customFormat="1" ht="15" customHeight="1" spans="1:42">
      <c r="A37" s="27"/>
      <c r="B37" s="28"/>
      <c r="C37" s="29"/>
      <c r="D37" s="30">
        <v>1.5</v>
      </c>
      <c r="E37" s="30">
        <v>0.5</v>
      </c>
      <c r="F37" s="30"/>
      <c r="G37" s="31"/>
      <c r="H37" s="31">
        <v>1</v>
      </c>
      <c r="I37" s="31">
        <v>1</v>
      </c>
      <c r="J37" s="29">
        <v>1</v>
      </c>
      <c r="K37" s="29">
        <v>1.5</v>
      </c>
      <c r="L37" s="31">
        <v>1</v>
      </c>
      <c r="M37" s="31"/>
      <c r="N37" s="29"/>
      <c r="O37" s="29">
        <v>1</v>
      </c>
      <c r="P37" s="29">
        <v>1.5</v>
      </c>
      <c r="Q37" s="29"/>
      <c r="R37" s="42"/>
      <c r="S37" s="51">
        <v>1</v>
      </c>
      <c r="T37" s="31"/>
      <c r="U37" s="29"/>
      <c r="V37" s="52">
        <v>1</v>
      </c>
      <c r="W37" s="31">
        <v>1.5</v>
      </c>
      <c r="X37" s="31">
        <v>2</v>
      </c>
      <c r="Y37" s="31">
        <v>1</v>
      </c>
      <c r="Z37" s="29"/>
      <c r="AA37" s="29"/>
      <c r="AB37" s="31"/>
      <c r="AC37" s="31">
        <v>1</v>
      </c>
      <c r="AD37" s="31">
        <v>1</v>
      </c>
      <c r="AE37" s="31">
        <v>2</v>
      </c>
      <c r="AF37" s="31">
        <v>2</v>
      </c>
      <c r="AG37" s="82"/>
      <c r="AH37" s="83"/>
      <c r="AI37" s="84"/>
      <c r="AJ37" s="83"/>
      <c r="AK37" s="85"/>
      <c r="AL37" s="85"/>
      <c r="AM37" s="86"/>
      <c r="AN37" s="87"/>
      <c r="AO37" s="87"/>
      <c r="AP37" s="106"/>
    </row>
    <row r="38" s="3" customFormat="1" ht="15" customHeight="1" spans="1:42">
      <c r="A38" s="19">
        <v>12</v>
      </c>
      <c r="B38" s="20" t="s">
        <v>35</v>
      </c>
      <c r="C38" s="34"/>
      <c r="D38" s="22">
        <v>4</v>
      </c>
      <c r="E38" s="21">
        <v>4</v>
      </c>
      <c r="F38" s="22"/>
      <c r="G38" s="21"/>
      <c r="H38" s="22">
        <v>4</v>
      </c>
      <c r="I38" s="22">
        <v>4</v>
      </c>
      <c r="J38" s="21">
        <v>4</v>
      </c>
      <c r="K38" s="21">
        <v>4</v>
      </c>
      <c r="L38" s="21">
        <v>4</v>
      </c>
      <c r="M38" s="46">
        <v>4</v>
      </c>
      <c r="N38" s="21"/>
      <c r="O38" s="21">
        <v>4</v>
      </c>
      <c r="P38" s="21">
        <v>4</v>
      </c>
      <c r="Q38" s="21">
        <v>4</v>
      </c>
      <c r="R38" s="21">
        <v>4</v>
      </c>
      <c r="S38" s="22">
        <v>4</v>
      </c>
      <c r="T38" s="46">
        <v>4</v>
      </c>
      <c r="U38" s="21"/>
      <c r="V38" s="58">
        <v>4</v>
      </c>
      <c r="W38" s="43">
        <v>4</v>
      </c>
      <c r="X38" s="43">
        <v>4</v>
      </c>
      <c r="Y38" s="22">
        <v>4</v>
      </c>
      <c r="Z38" s="21">
        <v>4</v>
      </c>
      <c r="AA38" s="21">
        <v>4</v>
      </c>
      <c r="AB38" s="22">
        <v>4</v>
      </c>
      <c r="AC38" s="46">
        <v>4</v>
      </c>
      <c r="AD38" s="22">
        <v>4</v>
      </c>
      <c r="AE38" s="46">
        <v>4</v>
      </c>
      <c r="AF38" s="43">
        <v>4</v>
      </c>
      <c r="AG38" s="90"/>
      <c r="AH38" s="71">
        <f>SUM(I38:O39,R38:V39,Y38:AC39,AF38:AG39)</f>
        <v>122.5</v>
      </c>
      <c r="AI38" s="72">
        <f>SUM(C38:H40,I40:O40,P38:Q40,R40:V40,W38:X40,Y40:AC40,AD38:AE40,AF40:AG40)</f>
        <v>92.5</v>
      </c>
      <c r="AJ38" s="71">
        <f>SUM(AH38:AI40)</f>
        <v>215</v>
      </c>
      <c r="AK38" s="73">
        <f>20*AH38</f>
        <v>2450</v>
      </c>
      <c r="AL38" s="73">
        <f>25*AI38</f>
        <v>2312.5</v>
      </c>
      <c r="AM38" s="74">
        <v>1.1</v>
      </c>
      <c r="AN38" s="75">
        <v>300</v>
      </c>
      <c r="AO38" s="75"/>
      <c r="AP38" s="104">
        <f>(AK38+AL38)*AM38+AN38+AO38</f>
        <v>5538.75</v>
      </c>
    </row>
    <row r="39" s="3" customFormat="1" ht="15" customHeight="1" spans="1:42">
      <c r="A39" s="23"/>
      <c r="B39" s="24"/>
      <c r="C39" s="35"/>
      <c r="D39" s="26">
        <v>4</v>
      </c>
      <c r="E39" s="25"/>
      <c r="F39" s="26"/>
      <c r="G39" s="25"/>
      <c r="H39" s="26">
        <v>4</v>
      </c>
      <c r="I39" s="26">
        <v>4</v>
      </c>
      <c r="J39" s="25">
        <v>4</v>
      </c>
      <c r="K39" s="25">
        <v>4</v>
      </c>
      <c r="L39" s="25">
        <v>4</v>
      </c>
      <c r="M39" s="47"/>
      <c r="N39" s="25"/>
      <c r="O39" s="25">
        <v>4</v>
      </c>
      <c r="P39" s="25">
        <v>4</v>
      </c>
      <c r="Q39" s="25">
        <v>3.5</v>
      </c>
      <c r="R39" s="25">
        <v>2.5</v>
      </c>
      <c r="S39" s="26">
        <v>4</v>
      </c>
      <c r="T39" s="47">
        <v>4</v>
      </c>
      <c r="U39" s="25"/>
      <c r="V39" s="59">
        <v>4</v>
      </c>
      <c r="W39" s="44">
        <v>4</v>
      </c>
      <c r="X39" s="44">
        <v>4</v>
      </c>
      <c r="Y39" s="26">
        <v>4</v>
      </c>
      <c r="Z39" s="25">
        <v>4</v>
      </c>
      <c r="AA39" s="25">
        <v>4</v>
      </c>
      <c r="AB39" s="26">
        <v>4</v>
      </c>
      <c r="AC39" s="47">
        <v>4</v>
      </c>
      <c r="AD39" s="26">
        <v>4</v>
      </c>
      <c r="AE39" s="47">
        <v>4</v>
      </c>
      <c r="AF39" s="44">
        <v>4</v>
      </c>
      <c r="AG39" s="91"/>
      <c r="AH39" s="77"/>
      <c r="AI39" s="78"/>
      <c r="AJ39" s="77"/>
      <c r="AK39" s="79"/>
      <c r="AL39" s="79"/>
      <c r="AM39" s="80"/>
      <c r="AN39" s="81"/>
      <c r="AO39" s="81"/>
      <c r="AP39" s="105"/>
    </row>
    <row r="40" s="3" customFormat="1" ht="15" customHeight="1" spans="1:42">
      <c r="A40" s="27"/>
      <c r="B40" s="28"/>
      <c r="C40" s="36"/>
      <c r="D40" s="31">
        <v>1.5</v>
      </c>
      <c r="E40" s="31">
        <v>0.5</v>
      </c>
      <c r="F40" s="31"/>
      <c r="G40" s="29"/>
      <c r="H40" s="31">
        <v>1</v>
      </c>
      <c r="I40" s="31">
        <v>1</v>
      </c>
      <c r="J40" s="29">
        <v>1</v>
      </c>
      <c r="K40" s="29">
        <v>1.5</v>
      </c>
      <c r="L40" s="42">
        <v>1</v>
      </c>
      <c r="M40" s="48"/>
      <c r="N40" s="29"/>
      <c r="O40" s="29">
        <v>1</v>
      </c>
      <c r="P40" s="29">
        <v>1.5</v>
      </c>
      <c r="Q40" s="29"/>
      <c r="R40" s="48"/>
      <c r="S40" s="51">
        <v>1</v>
      </c>
      <c r="T40" s="48"/>
      <c r="U40" s="29"/>
      <c r="V40" s="57">
        <v>1</v>
      </c>
      <c r="W40" s="45">
        <v>1.5</v>
      </c>
      <c r="X40" s="45">
        <v>2</v>
      </c>
      <c r="Y40" s="31">
        <v>1</v>
      </c>
      <c r="Z40" s="29">
        <v>1.5</v>
      </c>
      <c r="AA40" s="29">
        <v>1</v>
      </c>
      <c r="AB40" s="31"/>
      <c r="AC40" s="31">
        <v>1</v>
      </c>
      <c r="AD40" s="31">
        <v>1</v>
      </c>
      <c r="AE40" s="48">
        <v>2</v>
      </c>
      <c r="AF40" s="45">
        <v>2</v>
      </c>
      <c r="AG40" s="92"/>
      <c r="AH40" s="83"/>
      <c r="AI40" s="84"/>
      <c r="AJ40" s="83"/>
      <c r="AK40" s="85"/>
      <c r="AL40" s="85"/>
      <c r="AM40" s="86"/>
      <c r="AN40" s="87"/>
      <c r="AO40" s="87"/>
      <c r="AP40" s="106"/>
    </row>
    <row r="41" s="3" customFormat="1" ht="15" customHeight="1" spans="1:42">
      <c r="A41" s="19">
        <v>13</v>
      </c>
      <c r="B41" s="20" t="s">
        <v>36</v>
      </c>
      <c r="C41" s="34"/>
      <c r="D41" s="22"/>
      <c r="E41" s="21"/>
      <c r="F41" s="21"/>
      <c r="G41" s="22"/>
      <c r="H41" s="22"/>
      <c r="I41" s="22"/>
      <c r="J41" s="21"/>
      <c r="K41" s="21"/>
      <c r="L41" s="21"/>
      <c r="M41" s="22"/>
      <c r="N41" s="21"/>
      <c r="O41" s="21"/>
      <c r="P41" s="21"/>
      <c r="Q41" s="21"/>
      <c r="R41" s="22"/>
      <c r="S41" s="22"/>
      <c r="T41" s="22"/>
      <c r="U41" s="21"/>
      <c r="V41" s="22">
        <v>4</v>
      </c>
      <c r="W41" s="22">
        <v>4</v>
      </c>
      <c r="X41" s="43"/>
      <c r="Y41" s="22"/>
      <c r="Z41" s="21"/>
      <c r="AA41" s="21"/>
      <c r="AB41" s="22"/>
      <c r="AC41" s="46"/>
      <c r="AD41" s="22"/>
      <c r="AE41" s="46"/>
      <c r="AF41" s="43"/>
      <c r="AG41" s="90"/>
      <c r="AH41" s="71">
        <f>SUM(I41:O42,R41:V42,Y41:AC42,AF41:AG42)</f>
        <v>8</v>
      </c>
      <c r="AI41" s="72">
        <f>SUM(C41:H43,I43:O43,P41:Q43,R43:V43,W41:X43,Y43:AC43,AD41:AE43,AF43:AG43)</f>
        <v>10.5</v>
      </c>
      <c r="AJ41" s="71">
        <f>SUM(AH41:AI43)</f>
        <v>18.5</v>
      </c>
      <c r="AK41" s="73">
        <f>20*AH41</f>
        <v>160</v>
      </c>
      <c r="AL41" s="73">
        <f>25*AI41</f>
        <v>262.5</v>
      </c>
      <c r="AM41" s="74">
        <v>1</v>
      </c>
      <c r="AN41" s="75"/>
      <c r="AO41" s="75"/>
      <c r="AP41" s="104">
        <f>(AK41+AL41)*AM41+AN41+AO41</f>
        <v>422.5</v>
      </c>
    </row>
    <row r="42" s="3" customFormat="1" ht="15" customHeight="1" spans="1:42">
      <c r="A42" s="23"/>
      <c r="B42" s="24"/>
      <c r="C42" s="35"/>
      <c r="D42" s="26"/>
      <c r="E42" s="25"/>
      <c r="F42" s="25"/>
      <c r="G42" s="26"/>
      <c r="H42" s="26"/>
      <c r="I42" s="26"/>
      <c r="J42" s="25"/>
      <c r="K42" s="25"/>
      <c r="L42" s="25"/>
      <c r="M42" s="26"/>
      <c r="N42" s="25"/>
      <c r="O42" s="25"/>
      <c r="P42" s="25"/>
      <c r="Q42" s="25"/>
      <c r="R42" s="26"/>
      <c r="S42" s="26"/>
      <c r="T42" s="26"/>
      <c r="U42" s="25"/>
      <c r="V42" s="26">
        <v>4</v>
      </c>
      <c r="W42" s="26">
        <v>4</v>
      </c>
      <c r="X42" s="44"/>
      <c r="Y42" s="26"/>
      <c r="Z42" s="25"/>
      <c r="AA42" s="25"/>
      <c r="AB42" s="26"/>
      <c r="AC42" s="47"/>
      <c r="AD42" s="26"/>
      <c r="AE42" s="47"/>
      <c r="AF42" s="44"/>
      <c r="AG42" s="91"/>
      <c r="AH42" s="77"/>
      <c r="AI42" s="78"/>
      <c r="AJ42" s="77"/>
      <c r="AK42" s="79"/>
      <c r="AL42" s="79"/>
      <c r="AM42" s="80"/>
      <c r="AN42" s="81"/>
      <c r="AO42" s="81"/>
      <c r="AP42" s="105"/>
    </row>
    <row r="43" s="3" customFormat="1" ht="15" customHeight="1" spans="1:42">
      <c r="A43" s="27"/>
      <c r="B43" s="28"/>
      <c r="C43" s="36"/>
      <c r="D43" s="31"/>
      <c r="E43" s="31"/>
      <c r="F43" s="30"/>
      <c r="G43" s="31"/>
      <c r="H43" s="31"/>
      <c r="I43" s="31"/>
      <c r="J43" s="29"/>
      <c r="K43" s="29"/>
      <c r="L43" s="31"/>
      <c r="M43" s="31"/>
      <c r="N43" s="29"/>
      <c r="O43" s="29"/>
      <c r="P43" s="29"/>
      <c r="Q43" s="29"/>
      <c r="R43" s="42"/>
      <c r="S43" s="51"/>
      <c r="T43" s="31"/>
      <c r="U43" s="29"/>
      <c r="V43" s="52">
        <v>1</v>
      </c>
      <c r="W43" s="31">
        <v>1.5</v>
      </c>
      <c r="X43" s="45"/>
      <c r="Y43" s="31"/>
      <c r="Z43" s="29"/>
      <c r="AA43" s="29"/>
      <c r="AB43" s="31"/>
      <c r="AC43" s="31"/>
      <c r="AD43" s="31"/>
      <c r="AE43" s="48"/>
      <c r="AF43" s="45"/>
      <c r="AG43" s="92"/>
      <c r="AH43" s="83"/>
      <c r="AI43" s="84"/>
      <c r="AJ43" s="83"/>
      <c r="AK43" s="85"/>
      <c r="AL43" s="85"/>
      <c r="AM43" s="86"/>
      <c r="AN43" s="87"/>
      <c r="AO43" s="87"/>
      <c r="AP43" s="106"/>
    </row>
    <row r="44" s="3" customFormat="1" ht="15" customHeight="1" spans="1:42">
      <c r="A44" s="19">
        <v>14</v>
      </c>
      <c r="B44" s="20" t="s">
        <v>37</v>
      </c>
      <c r="C44" s="34"/>
      <c r="D44" s="22"/>
      <c r="E44" s="21"/>
      <c r="F44" s="22"/>
      <c r="G44" s="21"/>
      <c r="H44" s="22"/>
      <c r="I44" s="22"/>
      <c r="J44" s="21"/>
      <c r="K44" s="21"/>
      <c r="L44" s="21"/>
      <c r="M44" s="46"/>
      <c r="N44" s="21"/>
      <c r="O44" s="21"/>
      <c r="P44" s="21"/>
      <c r="Q44" s="21"/>
      <c r="R44" s="21"/>
      <c r="S44" s="22"/>
      <c r="T44" s="46"/>
      <c r="U44" s="21"/>
      <c r="V44" s="58"/>
      <c r="W44" s="43"/>
      <c r="X44" s="43"/>
      <c r="Y44" s="22"/>
      <c r="Z44" s="21"/>
      <c r="AA44" s="21"/>
      <c r="AB44" s="22"/>
      <c r="AC44" s="46"/>
      <c r="AD44" s="22"/>
      <c r="AE44" s="46">
        <v>4</v>
      </c>
      <c r="AF44" s="62">
        <v>4</v>
      </c>
      <c r="AG44" s="90"/>
      <c r="AH44" s="71">
        <f>SUM(I44:O45,R44:V45,Y44:AC45,AF44:AG45)</f>
        <v>8</v>
      </c>
      <c r="AI44" s="72">
        <f>SUM(C44:H46,I46:O46,P44:Q46,R46:V46,W44:X46,Y46:AC46,AD44:AE46,AF46:AG46)</f>
        <v>12</v>
      </c>
      <c r="AJ44" s="71">
        <f>SUM(AH44:AI46)</f>
        <v>20</v>
      </c>
      <c r="AK44" s="73">
        <f>20*AH44</f>
        <v>160</v>
      </c>
      <c r="AL44" s="73">
        <f>25*AI44</f>
        <v>300</v>
      </c>
      <c r="AM44" s="74">
        <v>1</v>
      </c>
      <c r="AN44" s="75"/>
      <c r="AO44" s="75"/>
      <c r="AP44" s="104">
        <f>(AK44+AL44)*AM44+AN44+AO44</f>
        <v>460</v>
      </c>
    </row>
    <row r="45" s="3" customFormat="1" ht="15" customHeight="1" spans="1:42">
      <c r="A45" s="23"/>
      <c r="B45" s="24"/>
      <c r="C45" s="35"/>
      <c r="D45" s="26"/>
      <c r="E45" s="25"/>
      <c r="F45" s="26"/>
      <c r="G45" s="25"/>
      <c r="H45" s="26"/>
      <c r="I45" s="26"/>
      <c r="J45" s="25"/>
      <c r="K45" s="25"/>
      <c r="L45" s="25"/>
      <c r="M45" s="47"/>
      <c r="N45" s="25"/>
      <c r="O45" s="25"/>
      <c r="P45" s="25"/>
      <c r="Q45" s="25"/>
      <c r="R45" s="25"/>
      <c r="S45" s="26"/>
      <c r="T45" s="47"/>
      <c r="U45" s="25"/>
      <c r="V45" s="59"/>
      <c r="W45" s="44"/>
      <c r="X45" s="44"/>
      <c r="Y45" s="26"/>
      <c r="Z45" s="25"/>
      <c r="AA45" s="25"/>
      <c r="AB45" s="26"/>
      <c r="AC45" s="47"/>
      <c r="AD45" s="26"/>
      <c r="AE45" s="47">
        <v>4</v>
      </c>
      <c r="AF45" s="63">
        <v>4</v>
      </c>
      <c r="AG45" s="91"/>
      <c r="AH45" s="77"/>
      <c r="AI45" s="78"/>
      <c r="AJ45" s="77"/>
      <c r="AK45" s="79"/>
      <c r="AL45" s="79"/>
      <c r="AM45" s="80"/>
      <c r="AN45" s="81"/>
      <c r="AO45" s="81"/>
      <c r="AP45" s="105"/>
    </row>
    <row r="46" s="3" customFormat="1" ht="15" customHeight="1" spans="1:42">
      <c r="A46" s="27"/>
      <c r="B46" s="28"/>
      <c r="C46" s="36"/>
      <c r="D46" s="31"/>
      <c r="E46" s="31"/>
      <c r="F46" s="31"/>
      <c r="G46" s="29"/>
      <c r="H46" s="31"/>
      <c r="I46" s="31"/>
      <c r="J46" s="29"/>
      <c r="K46" s="29"/>
      <c r="L46" s="42"/>
      <c r="M46" s="48"/>
      <c r="N46" s="29"/>
      <c r="O46" s="29"/>
      <c r="P46" s="29"/>
      <c r="Q46" s="29"/>
      <c r="R46" s="48"/>
      <c r="S46" s="51"/>
      <c r="T46" s="48"/>
      <c r="U46" s="29"/>
      <c r="V46" s="57"/>
      <c r="W46" s="45"/>
      <c r="X46" s="45"/>
      <c r="Y46" s="31"/>
      <c r="Z46" s="29"/>
      <c r="AA46" s="29"/>
      <c r="AB46" s="31"/>
      <c r="AC46" s="31"/>
      <c r="AD46" s="31"/>
      <c r="AE46" s="48">
        <v>2</v>
      </c>
      <c r="AF46" s="64">
        <v>2</v>
      </c>
      <c r="AG46" s="92"/>
      <c r="AH46" s="83"/>
      <c r="AI46" s="84"/>
      <c r="AJ46" s="83"/>
      <c r="AK46" s="85"/>
      <c r="AL46" s="85"/>
      <c r="AM46" s="86"/>
      <c r="AN46" s="87"/>
      <c r="AO46" s="87"/>
      <c r="AP46" s="106"/>
    </row>
    <row r="47" s="1" customFormat="1" ht="15" customHeight="1" spans="1:42">
      <c r="A47" s="37" t="s">
        <v>38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>
        <f>SUM(AH5:AH46)</f>
        <v>1380</v>
      </c>
      <c r="AI47" s="37">
        <f>SUM(AI5:AI46)</f>
        <v>1003</v>
      </c>
      <c r="AJ47" s="37">
        <f>SUM(AJ5:AJ46)</f>
        <v>2383</v>
      </c>
      <c r="AK47" s="37">
        <f t="shared" ref="AI47:AP47" si="0">SUM(AK5:AK46)</f>
        <v>27600</v>
      </c>
      <c r="AL47" s="37">
        <f t="shared" si="0"/>
        <v>25075</v>
      </c>
      <c r="AM47" s="37"/>
      <c r="AN47" s="37">
        <f t="shared" si="0"/>
        <v>1500</v>
      </c>
      <c r="AO47" s="37">
        <f t="shared" si="0"/>
        <v>-352.09</v>
      </c>
      <c r="AP47" s="37">
        <f t="shared" si="0"/>
        <v>55230.91</v>
      </c>
    </row>
    <row r="48" s="1" customFormat="1" ht="15" customHeight="1" spans="1:36">
      <c r="A48" s="38" t="s">
        <v>39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93">
        <f>AP47</f>
        <v>55230.91</v>
      </c>
      <c r="AI48" s="94"/>
      <c r="AJ48" s="95"/>
    </row>
    <row r="49" s="1" customFormat="1" ht="15" customHeight="1" spans="1:36">
      <c r="A49" s="38" t="s">
        <v>40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93">
        <f>14*800</f>
        <v>11200</v>
      </c>
      <c r="AI49" s="94"/>
      <c r="AJ49" s="95"/>
    </row>
    <row r="50" s="1" customFormat="1" ht="15" customHeight="1" spans="1:37">
      <c r="A50" s="38" t="s">
        <v>41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96">
        <f>1061.34</f>
        <v>1061.34</v>
      </c>
      <c r="AI50" s="97"/>
      <c r="AJ50" s="98"/>
      <c r="AK50" s="3" t="s">
        <v>42</v>
      </c>
    </row>
    <row r="51" s="1" customFormat="1" ht="15" customHeight="1" spans="1:36">
      <c r="A51" s="38" t="s">
        <v>43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99">
        <f>(AH48+AH49+AH50)*1%</f>
        <v>674.9225</v>
      </c>
      <c r="AI51" s="100"/>
      <c r="AJ51" s="101"/>
    </row>
    <row r="52" s="1" customFormat="1" ht="15" customHeight="1" spans="1:36">
      <c r="A52" s="38" t="s">
        <v>44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99">
        <f>AH48+AH49+AH50+AH51</f>
        <v>68167.1725</v>
      </c>
      <c r="AI52" s="100"/>
      <c r="AJ52" s="101"/>
    </row>
    <row r="53" s="1" customFormat="1" ht="44" customHeight="1" spans="1:36">
      <c r="A53" s="39" t="s">
        <v>45</v>
      </c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</sheetData>
  <mergeCells count="178">
    <mergeCell ref="E1:AP1"/>
    <mergeCell ref="A2:AG2"/>
    <mergeCell ref="A47:AG47"/>
    <mergeCell ref="A48:AG48"/>
    <mergeCell ref="AH48:AJ48"/>
    <mergeCell ref="A49:AG49"/>
    <mergeCell ref="AH49:AJ49"/>
    <mergeCell ref="A50:AG50"/>
    <mergeCell ref="AH50:AJ50"/>
    <mergeCell ref="A51:AG51"/>
    <mergeCell ref="AH51:AJ51"/>
    <mergeCell ref="A52:AG52"/>
    <mergeCell ref="AH52:AJ52"/>
    <mergeCell ref="A53:AJ53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B3:B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AH3:AH4"/>
    <mergeCell ref="AH5:AH7"/>
    <mergeCell ref="AH8:AH10"/>
    <mergeCell ref="AH11:AH13"/>
    <mergeCell ref="AH14:AH16"/>
    <mergeCell ref="AH17:AH19"/>
    <mergeCell ref="AH20:AH22"/>
    <mergeCell ref="AH23:AH25"/>
    <mergeCell ref="AH26:AH28"/>
    <mergeCell ref="AH29:AH31"/>
    <mergeCell ref="AH32:AH34"/>
    <mergeCell ref="AH35:AH37"/>
    <mergeCell ref="AH38:AH40"/>
    <mergeCell ref="AH41:AH43"/>
    <mergeCell ref="AH44:AH46"/>
    <mergeCell ref="AI3:AI4"/>
    <mergeCell ref="AI5:AI7"/>
    <mergeCell ref="AI8:AI10"/>
    <mergeCell ref="AI11:AI13"/>
    <mergeCell ref="AI14:AI16"/>
    <mergeCell ref="AI17:AI19"/>
    <mergeCell ref="AI20:AI22"/>
    <mergeCell ref="AI23:AI25"/>
    <mergeCell ref="AI26:AI28"/>
    <mergeCell ref="AI29:AI31"/>
    <mergeCell ref="AI32:AI34"/>
    <mergeCell ref="AI35:AI37"/>
    <mergeCell ref="AI38:AI40"/>
    <mergeCell ref="AI41:AI43"/>
    <mergeCell ref="AI44:AI46"/>
    <mergeCell ref="AJ3:AJ4"/>
    <mergeCell ref="AJ5:AJ7"/>
    <mergeCell ref="AJ8:AJ10"/>
    <mergeCell ref="AJ11:AJ13"/>
    <mergeCell ref="AJ14:AJ16"/>
    <mergeCell ref="AJ17:AJ19"/>
    <mergeCell ref="AJ20:AJ22"/>
    <mergeCell ref="AJ23:AJ25"/>
    <mergeCell ref="AJ26:AJ28"/>
    <mergeCell ref="AJ29:AJ31"/>
    <mergeCell ref="AJ32:AJ34"/>
    <mergeCell ref="AJ35:AJ37"/>
    <mergeCell ref="AJ38:AJ40"/>
    <mergeCell ref="AJ41:AJ43"/>
    <mergeCell ref="AJ44:AJ46"/>
    <mergeCell ref="AK3:AK4"/>
    <mergeCell ref="AK5:AK7"/>
    <mergeCell ref="AK8:AK10"/>
    <mergeCell ref="AK11:AK13"/>
    <mergeCell ref="AK14:AK16"/>
    <mergeCell ref="AK17:AK19"/>
    <mergeCell ref="AK20:AK22"/>
    <mergeCell ref="AK23:AK25"/>
    <mergeCell ref="AK26:AK28"/>
    <mergeCell ref="AK29:AK31"/>
    <mergeCell ref="AK32:AK34"/>
    <mergeCell ref="AK35:AK37"/>
    <mergeCell ref="AK38:AK40"/>
    <mergeCell ref="AK41:AK43"/>
    <mergeCell ref="AK44:AK46"/>
    <mergeCell ref="AL3:AL4"/>
    <mergeCell ref="AL5:AL7"/>
    <mergeCell ref="AL8:AL10"/>
    <mergeCell ref="AL11:AL13"/>
    <mergeCell ref="AL14:AL16"/>
    <mergeCell ref="AL17:AL19"/>
    <mergeCell ref="AL20:AL22"/>
    <mergeCell ref="AL23:AL25"/>
    <mergeCell ref="AL26:AL28"/>
    <mergeCell ref="AL29:AL31"/>
    <mergeCell ref="AL32:AL34"/>
    <mergeCell ref="AL35:AL37"/>
    <mergeCell ref="AL38:AL40"/>
    <mergeCell ref="AL41:AL43"/>
    <mergeCell ref="AL44:AL46"/>
    <mergeCell ref="AM3:AM4"/>
    <mergeCell ref="AM5:AM7"/>
    <mergeCell ref="AM8:AM10"/>
    <mergeCell ref="AM11:AM13"/>
    <mergeCell ref="AM14:AM16"/>
    <mergeCell ref="AM17:AM19"/>
    <mergeCell ref="AM20:AM22"/>
    <mergeCell ref="AM23:AM25"/>
    <mergeCell ref="AM26:AM28"/>
    <mergeCell ref="AM29:AM31"/>
    <mergeCell ref="AM32:AM34"/>
    <mergeCell ref="AM35:AM37"/>
    <mergeCell ref="AM38:AM40"/>
    <mergeCell ref="AM41:AM43"/>
    <mergeCell ref="AM44:AM46"/>
    <mergeCell ref="AN3:AN4"/>
    <mergeCell ref="AN5:AN7"/>
    <mergeCell ref="AN8:AN10"/>
    <mergeCell ref="AN11:AN13"/>
    <mergeCell ref="AN14:AN16"/>
    <mergeCell ref="AN17:AN19"/>
    <mergeCell ref="AN20:AN22"/>
    <mergeCell ref="AN23:AN25"/>
    <mergeCell ref="AN26:AN28"/>
    <mergeCell ref="AN29:AN31"/>
    <mergeCell ref="AN32:AN34"/>
    <mergeCell ref="AN35:AN37"/>
    <mergeCell ref="AN38:AN40"/>
    <mergeCell ref="AN41:AN43"/>
    <mergeCell ref="AN44:AN46"/>
    <mergeCell ref="AO3:AO4"/>
    <mergeCell ref="AO5:AO7"/>
    <mergeCell ref="AO8:AO10"/>
    <mergeCell ref="AO11:AO13"/>
    <mergeCell ref="AO14:AO16"/>
    <mergeCell ref="AO17:AO19"/>
    <mergeCell ref="AO20:AO22"/>
    <mergeCell ref="AO23:AO25"/>
    <mergeCell ref="AO26:AO28"/>
    <mergeCell ref="AO29:AO31"/>
    <mergeCell ref="AO32:AO34"/>
    <mergeCell ref="AO35:AO37"/>
    <mergeCell ref="AO38:AO40"/>
    <mergeCell ref="AO41:AO43"/>
    <mergeCell ref="AO44:AO46"/>
    <mergeCell ref="AP3:AP4"/>
    <mergeCell ref="AP5:AP7"/>
    <mergeCell ref="AP8:AP10"/>
    <mergeCell ref="AP11:AP13"/>
    <mergeCell ref="AP14:AP16"/>
    <mergeCell ref="AP17:AP19"/>
    <mergeCell ref="AP20:AP22"/>
    <mergeCell ref="AP23:AP25"/>
    <mergeCell ref="AP26:AP28"/>
    <mergeCell ref="AP29:AP31"/>
    <mergeCell ref="AP32:AP34"/>
    <mergeCell ref="AP35:AP37"/>
    <mergeCell ref="AP38:AP40"/>
    <mergeCell ref="AP41:AP43"/>
    <mergeCell ref="AP44:AP46"/>
  </mergeCells>
  <printOptions horizontalCentered="1"/>
  <pageMargins left="0.196527777777778" right="0.118055555555556" top="0.236111111111111" bottom="0.236111111111111" header="0.236111111111111" footer="0.0784722222222222"/>
  <pageSetup paperSize="9" scale="70" orientation="landscape" horizontalDpi="600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L 7 "   r g b C l r = " 2 2 C 5 C C " / > < c o m m e n t   s : r e f = " L 1 0 "   r g b C l r = " 2 2 C 5 C C " / > < c o m m e n t   s : r e f = " L 1 3 "   r g b C l r = " 2 2 C 5 C C " / > < c o m m e n t   s : r e f = " L 1 6 "   r g b C l r = " 2 2 C 5 C C " / > < c o m m e n t   s : r e f = " L 1 9 "   r g b C l r = " 2 2 C 5 C C " / > < / c o m m e n t L i s t > < c o m m e n t L i s t   s h e e t S t i d = " 9 " > < c o m m e n t   s : r e f = " L 7 "   r g b C l r = " 2 2 C 5 C C " / > < c o m m e n t   s : r e f = " L 1 0 "   r g b C l r = " 2 2 C 5 C C " / > < c o m m e n t   s : r e f = " L 1 3 "   r g b C l r = " 2 2 C 5 C C " / > < c o m m e n t   s : r e f = " L 1 6 "   r g b C l r = " 2 2 C 5 C C " / > < c o m m e n t   s : r e f = " L 1 9 "   r g b C l r = " 2 2 C 5 C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11月份（底稿）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2020-08-12T01:26:00Z</dcterms:created>
  <dcterms:modified xsi:type="dcterms:W3CDTF">2023-12-20T09:59:48Z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BDAA501E49254E9A843A42F4AEA6E337</vt:lpwstr>
  </property>
</Properties>
</file>