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H1" authorId="0">
      <text>
        <r>
          <rPr>
            <sz val="9"/>
            <rFont val="宋体"/>
            <charset val="134"/>
          </rPr>
          <t>未成系数</t>
        </r>
      </text>
    </comment>
  </commentList>
</comments>
</file>

<file path=xl/sharedStrings.xml><?xml version="1.0" encoding="utf-8"?>
<sst xmlns="http://schemas.openxmlformats.org/spreadsheetml/2006/main" count="80" uniqueCount="44">
  <si>
    <t>序号</t>
  </si>
  <si>
    <t>市场</t>
  </si>
  <si>
    <t>项目</t>
  </si>
  <si>
    <t>产品</t>
  </si>
  <si>
    <t>QAD码</t>
  </si>
  <si>
    <t>外购原材料金额</t>
  </si>
  <si>
    <t>自制原材料金额</t>
  </si>
  <si>
    <t>材料金额合计</t>
  </si>
  <si>
    <t>冲压前工序直接人工</t>
  </si>
  <si>
    <t>水电气</t>
  </si>
  <si>
    <t>焊接直接人工</t>
  </si>
  <si>
    <t>底座直接人工</t>
  </si>
  <si>
    <t>电泳直接人工</t>
  </si>
  <si>
    <t>小计</t>
  </si>
  <si>
    <t>料工费合计*1.18费用</t>
  </si>
  <si>
    <t>包装</t>
  </si>
  <si>
    <t>运费</t>
  </si>
  <si>
    <t>外购件*1.03费用</t>
  </si>
  <si>
    <t>建议未税销价</t>
  </si>
  <si>
    <t>附加值</t>
  </si>
  <si>
    <t>附加值率</t>
  </si>
  <si>
    <t>成都</t>
  </si>
  <si>
    <t>王牌</t>
  </si>
  <si>
    <t>驾驶员靠背焊接总成（无扶手）</t>
  </si>
  <si>
    <t>SHT0016676</t>
  </si>
  <si>
    <t>——</t>
  </si>
  <si>
    <t>驾驶员靠背焊接总成（单扶手）</t>
  </si>
  <si>
    <t>SHT0016677</t>
  </si>
  <si>
    <t>驾驶员靠背焊接总成（双扶手）</t>
  </si>
  <si>
    <t>SHT0016678</t>
  </si>
  <si>
    <t>调角器罩壳</t>
  </si>
  <si>
    <t>SHT0014618</t>
  </si>
  <si>
    <t>SHT0014620</t>
  </si>
  <si>
    <t>铁马</t>
  </si>
  <si>
    <t>坐垫横梁喷涂总成</t>
  </si>
  <si>
    <t>SLT0011643</t>
  </si>
  <si>
    <t>铁马配件</t>
  </si>
  <si>
    <t>SLT0011602</t>
  </si>
  <si>
    <t>M3000-H</t>
  </si>
  <si>
    <t>调角器</t>
  </si>
  <si>
    <t>SHT0001838</t>
  </si>
  <si>
    <t>SHT0001839</t>
  </si>
  <si>
    <t>低配底座模块化</t>
  </si>
  <si>
    <t>SHT0015083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</si>
</sst>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804]aaaa;@"/>
    <numFmt numFmtId="177" formatCode="0.00_ "/>
    <numFmt numFmtId="178" formatCode="0.0%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left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vertical="center"/>
    </xf>
    <xf numFmtId="178" fontId="3" fillId="0" borderId="1" xfId="3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1"/>
  <sheetViews>
    <sheetView tabSelected="1" workbookViewId="0">
      <selection activeCell="E19" sqref="E19"/>
    </sheetView>
  </sheetViews>
  <sheetFormatPr defaultColWidth="9" defaultRowHeight="13.5"/>
  <cols>
    <col min="4" max="4" width="31.375" customWidth="1"/>
    <col min="5" max="5" width="13.375" customWidth="1"/>
  </cols>
  <sheetData>
    <row r="1" ht="54" spans="1:24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4" t="s">
        <v>9</v>
      </c>
      <c r="K1" s="4" t="s">
        <v>10</v>
      </c>
      <c r="L1" s="4" t="s">
        <v>9</v>
      </c>
      <c r="M1" s="4" t="s">
        <v>11</v>
      </c>
      <c r="N1" s="4" t="s">
        <v>9</v>
      </c>
      <c r="O1" s="4" t="s">
        <v>12</v>
      </c>
      <c r="P1" s="4" t="s">
        <v>9</v>
      </c>
      <c r="Q1" s="4" t="s">
        <v>13</v>
      </c>
      <c r="R1" s="4" t="s">
        <v>14</v>
      </c>
      <c r="S1" s="4" t="s">
        <v>15</v>
      </c>
      <c r="T1" s="4" t="s">
        <v>16</v>
      </c>
      <c r="U1" s="4" t="s">
        <v>17</v>
      </c>
      <c r="V1" s="14" t="s">
        <v>18</v>
      </c>
      <c r="W1" s="14" t="s">
        <v>19</v>
      </c>
      <c r="X1" s="14" t="s">
        <v>20</v>
      </c>
    </row>
    <row r="2" s="1" customFormat="1" ht="17.25" spans="1:26">
      <c r="A2" s="6">
        <v>145</v>
      </c>
      <c r="B2" s="7" t="s">
        <v>21</v>
      </c>
      <c r="C2" s="7" t="s">
        <v>22</v>
      </c>
      <c r="D2" s="8" t="s">
        <v>23</v>
      </c>
      <c r="E2" s="9" t="s">
        <v>24</v>
      </c>
      <c r="F2" s="10">
        <v>24.98</v>
      </c>
      <c r="G2" s="10">
        <v>12.81</v>
      </c>
      <c r="H2" s="10">
        <f t="shared" ref="H2:H11" si="0">F2+G2</f>
        <v>37.79</v>
      </c>
      <c r="I2" s="10">
        <v>1.174</v>
      </c>
      <c r="J2" s="10">
        <v>0.176</v>
      </c>
      <c r="K2" s="10">
        <v>3.79</v>
      </c>
      <c r="L2" s="10">
        <v>1.83</v>
      </c>
      <c r="M2" s="10" t="s">
        <v>25</v>
      </c>
      <c r="N2" s="10" t="s">
        <v>25</v>
      </c>
      <c r="O2" s="10">
        <v>0.44</v>
      </c>
      <c r="P2" s="10">
        <v>0.91</v>
      </c>
      <c r="Q2" s="10">
        <f t="shared" ref="Q2:Q11" si="1">SUM(I2:P2)</f>
        <v>8.32</v>
      </c>
      <c r="R2" s="10">
        <f t="shared" ref="R2:R11" si="2">(G2+Q2)*1.18</f>
        <v>24.9334</v>
      </c>
      <c r="S2" s="10">
        <v>0.7</v>
      </c>
      <c r="T2" s="10">
        <v>17.4757281553398</v>
      </c>
      <c r="U2" s="10">
        <f t="shared" ref="U2:U11" si="3">F2*1.03</f>
        <v>25.7294</v>
      </c>
      <c r="V2" s="10">
        <f t="shared" ref="V2:V11" si="4">R2+U2+T2</f>
        <v>68.1385281553398</v>
      </c>
      <c r="W2" s="15">
        <f t="shared" ref="W2:W11" si="5">V2-H2</f>
        <v>30.3485281553398</v>
      </c>
      <c r="X2" s="16">
        <f t="shared" ref="X2:X11" si="6">W2/V2</f>
        <v>0.445394536350306</v>
      </c>
      <c r="Z2" s="16"/>
    </row>
    <row r="3" s="1" customFormat="1" ht="17.25" spans="1:26">
      <c r="A3" s="6">
        <v>146</v>
      </c>
      <c r="B3" s="7"/>
      <c r="C3" s="7"/>
      <c r="D3" s="8" t="s">
        <v>26</v>
      </c>
      <c r="E3" s="9" t="s">
        <v>27</v>
      </c>
      <c r="F3" s="10">
        <v>26.34</v>
      </c>
      <c r="G3" s="10">
        <v>12.81</v>
      </c>
      <c r="H3" s="10">
        <f t="shared" si="0"/>
        <v>39.15</v>
      </c>
      <c r="I3" s="10">
        <v>1.174</v>
      </c>
      <c r="J3" s="10">
        <v>0.176</v>
      </c>
      <c r="K3" s="10">
        <v>4.28850277777778</v>
      </c>
      <c r="L3" s="10">
        <v>1.8383653246997</v>
      </c>
      <c r="M3" s="10" t="s">
        <v>25</v>
      </c>
      <c r="N3" s="10" t="s">
        <v>25</v>
      </c>
      <c r="O3" s="10">
        <v>0.436744275791099</v>
      </c>
      <c r="P3" s="10">
        <v>0.906736741519349</v>
      </c>
      <c r="Q3" s="10">
        <f t="shared" si="1"/>
        <v>8.82034911978793</v>
      </c>
      <c r="R3" s="10">
        <f t="shared" si="2"/>
        <v>25.5238119613498</v>
      </c>
      <c r="S3" s="10">
        <v>0.7</v>
      </c>
      <c r="T3" s="10">
        <v>17.4757281553398</v>
      </c>
      <c r="U3" s="10">
        <f t="shared" si="3"/>
        <v>27.1302</v>
      </c>
      <c r="V3" s="10">
        <f t="shared" si="4"/>
        <v>70.1297401166896</v>
      </c>
      <c r="W3" s="15">
        <f t="shared" si="5"/>
        <v>30.9797401166896</v>
      </c>
      <c r="X3" s="16">
        <f t="shared" si="6"/>
        <v>0.441748965063068</v>
      </c>
      <c r="Z3" s="16"/>
    </row>
    <row r="4" s="1" customFormat="1" ht="17.25" spans="1:26">
      <c r="A4" s="6">
        <v>147</v>
      </c>
      <c r="B4" s="7"/>
      <c r="C4" s="7"/>
      <c r="D4" s="8" t="s">
        <v>28</v>
      </c>
      <c r="E4" s="9" t="s">
        <v>29</v>
      </c>
      <c r="F4" s="10">
        <v>27.08</v>
      </c>
      <c r="G4" s="10">
        <v>12.81</v>
      </c>
      <c r="H4" s="10">
        <f t="shared" si="0"/>
        <v>39.89</v>
      </c>
      <c r="I4" s="10">
        <v>1.174</v>
      </c>
      <c r="J4" s="10">
        <v>0.176</v>
      </c>
      <c r="K4" s="10">
        <v>4.79</v>
      </c>
      <c r="L4" s="10">
        <v>1.85</v>
      </c>
      <c r="M4" s="10" t="s">
        <v>25</v>
      </c>
      <c r="N4" s="10" t="s">
        <v>25</v>
      </c>
      <c r="O4" s="10">
        <v>0.44</v>
      </c>
      <c r="P4" s="10">
        <v>0.91</v>
      </c>
      <c r="Q4" s="10">
        <f t="shared" si="1"/>
        <v>9.34</v>
      </c>
      <c r="R4" s="10">
        <f t="shared" si="2"/>
        <v>26.137</v>
      </c>
      <c r="S4" s="10">
        <v>0.7</v>
      </c>
      <c r="T4" s="10">
        <v>17.4757281553398</v>
      </c>
      <c r="U4" s="10">
        <f t="shared" si="3"/>
        <v>27.8924</v>
      </c>
      <c r="V4" s="10">
        <f t="shared" si="4"/>
        <v>71.5051281553398</v>
      </c>
      <c r="W4" s="15">
        <f t="shared" si="5"/>
        <v>31.6151281553398</v>
      </c>
      <c r="X4" s="16">
        <f t="shared" si="6"/>
        <v>0.442137913334806</v>
      </c>
      <c r="Z4" s="16"/>
    </row>
    <row r="5" s="1" customFormat="1" ht="17.25" spans="1:26">
      <c r="A5" s="6">
        <v>148</v>
      </c>
      <c r="B5" s="7"/>
      <c r="C5" s="7"/>
      <c r="D5" s="8" t="s">
        <v>30</v>
      </c>
      <c r="E5" s="9" t="s">
        <v>31</v>
      </c>
      <c r="F5" s="11">
        <v>2.17</v>
      </c>
      <c r="G5" s="11">
        <v>0</v>
      </c>
      <c r="H5" s="10">
        <f t="shared" si="0"/>
        <v>2.17</v>
      </c>
      <c r="I5" s="10">
        <v>0.43</v>
      </c>
      <c r="J5" s="10">
        <v>0.08</v>
      </c>
      <c r="K5" s="10" t="s">
        <v>25</v>
      </c>
      <c r="L5" s="10" t="s">
        <v>25</v>
      </c>
      <c r="M5" s="10" t="s">
        <v>25</v>
      </c>
      <c r="N5" s="10" t="s">
        <v>25</v>
      </c>
      <c r="O5" s="10" t="s">
        <v>25</v>
      </c>
      <c r="P5" s="10" t="s">
        <v>25</v>
      </c>
      <c r="Q5" s="10">
        <f t="shared" si="1"/>
        <v>0.51</v>
      </c>
      <c r="R5" s="10">
        <f t="shared" si="2"/>
        <v>0.6018</v>
      </c>
      <c r="S5" s="10">
        <v>0</v>
      </c>
      <c r="T5" s="10">
        <v>1.7</v>
      </c>
      <c r="U5" s="10">
        <f t="shared" si="3"/>
        <v>2.2351</v>
      </c>
      <c r="V5" s="10">
        <f t="shared" si="4"/>
        <v>4.5369</v>
      </c>
      <c r="W5" s="15">
        <f t="shared" si="5"/>
        <v>2.3669</v>
      </c>
      <c r="X5" s="16">
        <f t="shared" si="6"/>
        <v>0.521699839097181</v>
      </c>
      <c r="Z5" s="16"/>
    </row>
    <row r="6" s="1" customFormat="1" ht="17.25" spans="1:26">
      <c r="A6" s="6">
        <v>149</v>
      </c>
      <c r="B6" s="7"/>
      <c r="C6" s="7"/>
      <c r="D6" s="8" t="s">
        <v>30</v>
      </c>
      <c r="E6" s="9" t="s">
        <v>32</v>
      </c>
      <c r="F6" s="11">
        <v>2.17</v>
      </c>
      <c r="G6" s="11">
        <v>0</v>
      </c>
      <c r="H6" s="10">
        <f t="shared" si="0"/>
        <v>2.17</v>
      </c>
      <c r="I6" s="10">
        <v>0.43</v>
      </c>
      <c r="J6" s="10">
        <v>0.08</v>
      </c>
      <c r="K6" s="10" t="s">
        <v>25</v>
      </c>
      <c r="L6" s="10" t="s">
        <v>25</v>
      </c>
      <c r="M6" s="10" t="s">
        <v>25</v>
      </c>
      <c r="N6" s="10" t="s">
        <v>25</v>
      </c>
      <c r="O6" s="10" t="s">
        <v>25</v>
      </c>
      <c r="P6" s="10" t="s">
        <v>25</v>
      </c>
      <c r="Q6" s="10">
        <f t="shared" si="1"/>
        <v>0.51</v>
      </c>
      <c r="R6" s="10">
        <f t="shared" si="2"/>
        <v>0.6018</v>
      </c>
      <c r="S6" s="10">
        <v>0</v>
      </c>
      <c r="T6" s="10">
        <v>1.7</v>
      </c>
      <c r="U6" s="10">
        <f t="shared" si="3"/>
        <v>2.2351</v>
      </c>
      <c r="V6" s="10">
        <f t="shared" si="4"/>
        <v>4.5369</v>
      </c>
      <c r="W6" s="15">
        <f t="shared" si="5"/>
        <v>2.3669</v>
      </c>
      <c r="X6" s="16">
        <f t="shared" si="6"/>
        <v>0.521699839097181</v>
      </c>
      <c r="Z6" s="16"/>
    </row>
    <row r="7" s="1" customFormat="1" ht="17.25" spans="1:26">
      <c r="A7" s="6">
        <v>150</v>
      </c>
      <c r="B7" s="7"/>
      <c r="C7" s="7" t="s">
        <v>33</v>
      </c>
      <c r="D7" s="12" t="s">
        <v>34</v>
      </c>
      <c r="E7" s="13" t="s">
        <v>35</v>
      </c>
      <c r="F7" s="10">
        <v>25.4</v>
      </c>
      <c r="G7" s="10">
        <v>0</v>
      </c>
      <c r="H7" s="10">
        <f t="shared" si="0"/>
        <v>25.4</v>
      </c>
      <c r="I7" s="10">
        <v>0</v>
      </c>
      <c r="J7" s="10">
        <v>0</v>
      </c>
      <c r="K7" s="10">
        <v>4.33644166666667</v>
      </c>
      <c r="L7" s="10">
        <v>1.37362823761261</v>
      </c>
      <c r="M7" s="10">
        <v>0</v>
      </c>
      <c r="N7" s="10">
        <v>0</v>
      </c>
      <c r="O7" s="10">
        <v>0</v>
      </c>
      <c r="P7" s="10">
        <v>0</v>
      </c>
      <c r="Q7" s="10">
        <f t="shared" si="1"/>
        <v>5.71006990427928</v>
      </c>
      <c r="R7" s="10">
        <f t="shared" si="2"/>
        <v>6.73788248704955</v>
      </c>
      <c r="S7" s="10">
        <v>0.07</v>
      </c>
      <c r="T7" s="10">
        <v>1.92</v>
      </c>
      <c r="U7" s="10">
        <f t="shared" si="3"/>
        <v>26.162</v>
      </c>
      <c r="V7" s="10">
        <f t="shared" si="4"/>
        <v>34.8198824870495</v>
      </c>
      <c r="W7" s="15">
        <f t="shared" si="5"/>
        <v>9.41988248704955</v>
      </c>
      <c r="X7" s="16">
        <f t="shared" si="6"/>
        <v>0.270531713900903</v>
      </c>
      <c r="Z7" s="16"/>
    </row>
    <row r="8" s="1" customFormat="1" ht="17.25" spans="1:26">
      <c r="A8" s="6">
        <v>151</v>
      </c>
      <c r="B8" s="7"/>
      <c r="C8" s="7"/>
      <c r="D8" s="8" t="s">
        <v>36</v>
      </c>
      <c r="E8" s="9" t="s">
        <v>37</v>
      </c>
      <c r="F8" s="11">
        <v>31.527</v>
      </c>
      <c r="G8" s="11">
        <v>0</v>
      </c>
      <c r="H8" s="10">
        <f t="shared" si="0"/>
        <v>31.527</v>
      </c>
      <c r="I8" s="10" t="s">
        <v>25</v>
      </c>
      <c r="J8" s="10" t="s">
        <v>25</v>
      </c>
      <c r="K8" s="10" t="s">
        <v>25</v>
      </c>
      <c r="L8" s="10" t="s">
        <v>25</v>
      </c>
      <c r="M8" s="10" t="s">
        <v>25</v>
      </c>
      <c r="N8" s="10" t="s">
        <v>25</v>
      </c>
      <c r="O8" s="10">
        <v>5.02</v>
      </c>
      <c r="P8" s="10">
        <v>5.3325</v>
      </c>
      <c r="Q8" s="10">
        <f t="shared" si="1"/>
        <v>10.3525</v>
      </c>
      <c r="R8" s="10">
        <f t="shared" si="2"/>
        <v>12.21595</v>
      </c>
      <c r="S8" s="10">
        <v>0.74</v>
      </c>
      <c r="T8" s="10">
        <v>2.67</v>
      </c>
      <c r="U8" s="10">
        <f t="shared" si="3"/>
        <v>32.47281</v>
      </c>
      <c r="V8" s="10">
        <f t="shared" si="4"/>
        <v>47.35876</v>
      </c>
      <c r="W8" s="15">
        <f t="shared" si="5"/>
        <v>15.83176</v>
      </c>
      <c r="X8" s="16">
        <f t="shared" si="6"/>
        <v>0.334294225608948</v>
      </c>
      <c r="Z8" s="16"/>
    </row>
    <row r="9" s="1" customFormat="1" ht="17.25" spans="1:26">
      <c r="A9" s="6">
        <v>152</v>
      </c>
      <c r="B9" s="7"/>
      <c r="C9" s="7" t="s">
        <v>38</v>
      </c>
      <c r="D9" s="8" t="s">
        <v>39</v>
      </c>
      <c r="E9" s="9" t="s">
        <v>40</v>
      </c>
      <c r="F9" s="6">
        <v>23.68</v>
      </c>
      <c r="G9" s="6">
        <f>30.93-23.68</f>
        <v>7.25</v>
      </c>
      <c r="H9" s="10">
        <f t="shared" si="0"/>
        <v>30.93</v>
      </c>
      <c r="I9" s="10" t="s">
        <v>25</v>
      </c>
      <c r="J9" s="10" t="s">
        <v>25</v>
      </c>
      <c r="K9" s="10">
        <v>1.39609166666667</v>
      </c>
      <c r="L9" s="10">
        <v>0.588201759572072</v>
      </c>
      <c r="M9" s="10" t="s">
        <v>25</v>
      </c>
      <c r="N9" s="10" t="s">
        <v>25</v>
      </c>
      <c r="O9" s="10">
        <v>1.06</v>
      </c>
      <c r="P9" s="10">
        <v>0.0645</v>
      </c>
      <c r="Q9" s="10">
        <f t="shared" si="1"/>
        <v>3.10879342623874</v>
      </c>
      <c r="R9" s="10">
        <f t="shared" si="2"/>
        <v>12.2233762429617</v>
      </c>
      <c r="S9" s="10">
        <v>0.07</v>
      </c>
      <c r="T9" s="10">
        <v>8.7378640776699</v>
      </c>
      <c r="U9" s="10">
        <f t="shared" si="3"/>
        <v>24.3904</v>
      </c>
      <c r="V9" s="10">
        <f t="shared" si="4"/>
        <v>45.3516403206316</v>
      </c>
      <c r="W9" s="15">
        <f t="shared" si="5"/>
        <v>14.4216403206316</v>
      </c>
      <c r="X9" s="16">
        <f t="shared" si="6"/>
        <v>0.317996002320358</v>
      </c>
      <c r="Z9" s="16"/>
    </row>
    <row r="10" s="1" customFormat="1" ht="17.25" spans="1:26">
      <c r="A10" s="6">
        <v>153</v>
      </c>
      <c r="B10" s="7"/>
      <c r="C10" s="7"/>
      <c r="D10" s="8" t="s">
        <v>39</v>
      </c>
      <c r="E10" s="9" t="s">
        <v>41</v>
      </c>
      <c r="F10" s="6">
        <v>38.43</v>
      </c>
      <c r="G10" s="6">
        <f>46.86-38.43</f>
        <v>8.43</v>
      </c>
      <c r="H10" s="10">
        <f t="shared" si="0"/>
        <v>46.86</v>
      </c>
      <c r="I10" s="10" t="s">
        <v>25</v>
      </c>
      <c r="J10" s="10" t="s">
        <v>25</v>
      </c>
      <c r="K10" s="10">
        <v>0.607083333333333</v>
      </c>
      <c r="L10" s="10">
        <v>0.0872916666666667</v>
      </c>
      <c r="M10" s="10" t="s">
        <v>25</v>
      </c>
      <c r="N10" s="10" t="s">
        <v>25</v>
      </c>
      <c r="O10" s="10">
        <v>1.06</v>
      </c>
      <c r="P10" s="10">
        <v>0.0645</v>
      </c>
      <c r="Q10" s="10">
        <f t="shared" si="1"/>
        <v>1.818875</v>
      </c>
      <c r="R10" s="10">
        <f t="shared" si="2"/>
        <v>12.0936725</v>
      </c>
      <c r="S10" s="10">
        <v>0.07</v>
      </c>
      <c r="T10" s="10">
        <v>8.7378640776699</v>
      </c>
      <c r="U10" s="10">
        <f t="shared" si="3"/>
        <v>39.5829</v>
      </c>
      <c r="V10" s="10">
        <f t="shared" si="4"/>
        <v>60.4144365776699</v>
      </c>
      <c r="W10" s="15">
        <f t="shared" si="5"/>
        <v>13.5544365776699</v>
      </c>
      <c r="X10" s="16">
        <f t="shared" si="6"/>
        <v>0.224357576524678</v>
      </c>
      <c r="Z10" s="16"/>
    </row>
    <row r="11" s="1" customFormat="1" ht="17.25" spans="1:26">
      <c r="A11" s="6">
        <v>154</v>
      </c>
      <c r="B11" s="7"/>
      <c r="C11" s="7"/>
      <c r="D11" s="8" t="s">
        <v>42</v>
      </c>
      <c r="E11" s="9" t="s">
        <v>43</v>
      </c>
      <c r="F11" s="11">
        <v>325.99</v>
      </c>
      <c r="G11" s="11">
        <v>20.89</v>
      </c>
      <c r="H11" s="10">
        <f t="shared" si="0"/>
        <v>346.88</v>
      </c>
      <c r="I11" s="10">
        <v>0.06</v>
      </c>
      <c r="J11" s="10">
        <v>0.0044</v>
      </c>
      <c r="K11" s="10">
        <v>5.51129333333333</v>
      </c>
      <c r="L11" s="10">
        <v>2.98069881756757</v>
      </c>
      <c r="M11" s="10">
        <v>16.8172697368421</v>
      </c>
      <c r="N11" s="10">
        <v>3.55998684210526</v>
      </c>
      <c r="O11" s="10">
        <v>5.02</v>
      </c>
      <c r="P11" s="10">
        <v>5.3325</v>
      </c>
      <c r="Q11" s="10">
        <f t="shared" si="1"/>
        <v>39.2861487298483</v>
      </c>
      <c r="R11" s="10">
        <f t="shared" si="2"/>
        <v>71.0078555012209</v>
      </c>
      <c r="S11" s="10">
        <v>0.7</v>
      </c>
      <c r="T11" s="10">
        <v>18.2038834951456</v>
      </c>
      <c r="U11" s="10">
        <f t="shared" si="3"/>
        <v>335.7697</v>
      </c>
      <c r="V11" s="10">
        <f t="shared" si="4"/>
        <v>424.981438996367</v>
      </c>
      <c r="W11" s="15">
        <f t="shared" si="5"/>
        <v>78.1014389963666</v>
      </c>
      <c r="X11" s="16">
        <f t="shared" si="6"/>
        <v>0.18377611780131</v>
      </c>
      <c r="Z11" s="16"/>
    </row>
  </sheetData>
  <mergeCells count="4">
    <mergeCell ref="B2:B11"/>
    <mergeCell ref="C2:C6"/>
    <mergeCell ref="C7:C8"/>
    <mergeCell ref="C9:C11"/>
  </mergeCell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LiuZenglian</dc:creator>
  <cp:lastModifiedBy>LiuZenglian</cp:lastModifiedBy>
  <dcterms:created xsi:type="dcterms:W3CDTF">2023-05-12T11:15:00Z</dcterms:created>
  <dcterms:modified xsi:type="dcterms:W3CDTF">2023-12-28T02:19:47Z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