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订单明细" sheetId="2" r:id="rId1"/>
    <sheet name="汇总" sheetId="3" r:id="rId2"/>
  </sheets>
  <definedNames>
    <definedName name="_xlnm._FilterDatabase" localSheetId="0" hidden="1">订单明细!$A$1:$T$36</definedName>
    <definedName name="_xlnm._FilterDatabase" localSheetId="1" hidden="1">汇总!$A$2:$K$2</definedName>
  </definedNames>
  <calcPr calcId="145621"/>
</workbook>
</file>

<file path=xl/calcChain.xml><?xml version="1.0" encoding="utf-8"?>
<calcChain xmlns="http://schemas.openxmlformats.org/spreadsheetml/2006/main">
  <c r="G13" i="3" l="1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12" i="3"/>
  <c r="H12" i="3" s="1"/>
  <c r="I9" i="3"/>
  <c r="H3" i="3"/>
  <c r="H2" i="3"/>
  <c r="H9" i="3" s="1"/>
  <c r="H8" i="3"/>
  <c r="H7" i="3"/>
  <c r="G8" i="3"/>
  <c r="G7" i="3"/>
  <c r="G25" i="3" l="1"/>
  <c r="H25" i="3"/>
  <c r="E25" i="3"/>
  <c r="G9" i="3"/>
  <c r="E9" i="3"/>
  <c r="G10" i="3" l="1"/>
  <c r="H10" i="3" s="1"/>
  <c r="G11" i="3"/>
  <c r="H11" i="3"/>
  <c r="I11" i="3"/>
  <c r="I12" i="3"/>
  <c r="I14" i="3"/>
  <c r="I15" i="3"/>
  <c r="I16" i="3"/>
  <c r="I18" i="3"/>
  <c r="I19" i="3"/>
  <c r="I20" i="3"/>
  <c r="I22" i="3"/>
  <c r="I23" i="3"/>
  <c r="I24" i="3"/>
  <c r="I3" i="3"/>
  <c r="I6" i="3"/>
  <c r="H4" i="3"/>
  <c r="H6" i="3"/>
  <c r="I7" i="3"/>
  <c r="G3" i="3"/>
  <c r="G4" i="3"/>
  <c r="I4" i="3" s="1"/>
  <c r="G5" i="3"/>
  <c r="H5" i="3" s="1"/>
  <c r="G6" i="3"/>
  <c r="I8" i="3"/>
  <c r="G2" i="3"/>
  <c r="I10" i="3" l="1"/>
  <c r="I21" i="3"/>
  <c r="I17" i="3"/>
  <c r="I13" i="3"/>
  <c r="I25" i="3" s="1"/>
  <c r="I2" i="3"/>
  <c r="I5" i="3"/>
</calcChain>
</file>

<file path=xl/sharedStrings.xml><?xml version="1.0" encoding="utf-8"?>
<sst xmlns="http://schemas.openxmlformats.org/spreadsheetml/2006/main" count="470" uniqueCount="118">
  <si>
    <t>项目号</t>
  </si>
  <si>
    <t>项目名称</t>
  </si>
  <si>
    <t>订单号</t>
  </si>
  <si>
    <t>产品编号</t>
  </si>
  <si>
    <t>产品名称</t>
  </si>
  <si>
    <t>单位</t>
  </si>
  <si>
    <t>送货地址</t>
  </si>
  <si>
    <t>供应信息（全称）</t>
  </si>
  <si>
    <t>到货数量</t>
  </si>
  <si>
    <t>ZY2201</t>
  </si>
  <si>
    <t>X5000-S</t>
  </si>
  <si>
    <t>SHT0014205</t>
  </si>
  <si>
    <t>下框左连接梁总成</t>
  </si>
  <si>
    <t>SHT0014359</t>
  </si>
  <si>
    <t>下框右连接梁总成</t>
  </si>
  <si>
    <t>件</t>
  </si>
  <si>
    <t>河北</t>
  </si>
  <si>
    <t>航天宏达（泊头）机械科技有限公司</t>
  </si>
  <si>
    <t>ZY2202</t>
  </si>
  <si>
    <t>K1右舵项目</t>
  </si>
  <si>
    <t>SLT0011383</t>
  </si>
  <si>
    <t>左侧调角器下连接板</t>
  </si>
  <si>
    <t>SLT0011384</t>
  </si>
  <si>
    <t>右侧调角器下连接板</t>
  </si>
  <si>
    <t>SBS0010286</t>
  </si>
  <si>
    <t>右侧调角器上限位</t>
  </si>
  <si>
    <t>个</t>
  </si>
  <si>
    <t>江苏力乐</t>
  </si>
  <si>
    <t>ZY2246</t>
  </si>
  <si>
    <t>铁马军车</t>
  </si>
  <si>
    <t>SLT0011595</t>
  </si>
  <si>
    <t>驾驶员座垫右侧安装板总成</t>
  </si>
  <si>
    <t>SLT0011638</t>
  </si>
  <si>
    <t>驾驶员座垫固定支架</t>
  </si>
  <si>
    <t>SLT0011598</t>
  </si>
  <si>
    <t>防滑铝板安装钣金条</t>
  </si>
  <si>
    <t>SLT0011602</t>
  </si>
  <si>
    <t>ZY2002</t>
  </si>
  <si>
    <t>福田H4-2.2</t>
  </si>
  <si>
    <t>SHT0014861</t>
  </si>
  <si>
    <t>左罩壳钣金固定总成</t>
  </si>
  <si>
    <t>ZY2236</t>
  </si>
  <si>
    <t>L6000项目</t>
  </si>
  <si>
    <t>SLT0011652</t>
  </si>
  <si>
    <t>防滑铝板安装板金分总成</t>
  </si>
  <si>
    <t>SLT0011654</t>
  </si>
  <si>
    <t>ZY2130</t>
  </si>
  <si>
    <t>SLT0010876</t>
  </si>
  <si>
    <t>二级调节左侧上连接板焊接总成</t>
  </si>
  <si>
    <t>SLT0010894</t>
  </si>
  <si>
    <t>二级调节调角器上连接板LH</t>
  </si>
  <si>
    <t>SLT0010899</t>
  </si>
  <si>
    <t>一级调节上接板铆接总成</t>
  </si>
  <si>
    <t>SLT0010901</t>
  </si>
  <si>
    <t>一级调节右旁接板焊接总成</t>
  </si>
  <si>
    <t>SLT0010908</t>
  </si>
  <si>
    <t>扶手支架总成</t>
  </si>
  <si>
    <t>SLT0011087</t>
  </si>
  <si>
    <t>小背下连接边板</t>
  </si>
  <si>
    <t>SLT0011098</t>
  </si>
  <si>
    <t>小背旋转轴固定板焊接总成</t>
  </si>
  <si>
    <t>SLT0011251</t>
  </si>
  <si>
    <t>一级调节左旁接板焊接总成</t>
  </si>
  <si>
    <t>20230104-6</t>
  </si>
  <si>
    <t>坐垫横梁焊接总成</t>
  </si>
  <si>
    <t>订单数量</t>
    <phoneticPr fontId="4" type="noConversion"/>
  </si>
  <si>
    <t>订单下发日期</t>
  </si>
  <si>
    <t>需求到货时间</t>
  </si>
  <si>
    <t>到货时间</t>
  </si>
  <si>
    <t>送货清单</t>
  </si>
  <si>
    <t>入库单</t>
  </si>
  <si>
    <t>同入库单</t>
    <phoneticPr fontId="4" type="noConversion"/>
  </si>
  <si>
    <t>河北入库单</t>
  </si>
  <si>
    <t>√</t>
  </si>
  <si>
    <t>BJ202209005</t>
  </si>
  <si>
    <t>坐垫横梁焊接总成</t>
    <phoneticPr fontId="3" type="noConversion"/>
  </si>
  <si>
    <t>BJ202210019</t>
  </si>
  <si>
    <t>同入库单</t>
    <phoneticPr fontId="3" type="noConversion"/>
  </si>
  <si>
    <t>ZY2201</t>
    <phoneticPr fontId="3" type="noConversion"/>
  </si>
  <si>
    <t>X5000S</t>
    <phoneticPr fontId="3" type="noConversion"/>
  </si>
  <si>
    <t>SHT0014205</t>
    <phoneticPr fontId="3" type="noConversion"/>
  </si>
  <si>
    <t>下框左连接梁总成</t>
    <phoneticPr fontId="3" type="noConversion"/>
  </si>
  <si>
    <t>件</t>
    <phoneticPr fontId="3" type="noConversion"/>
  </si>
  <si>
    <t>河北</t>
    <phoneticPr fontId="3" type="noConversion"/>
  </si>
  <si>
    <t>SHT0014359</t>
    <phoneticPr fontId="3" type="noConversion"/>
  </si>
  <si>
    <t>下框右连接梁总成</t>
    <phoneticPr fontId="3" type="noConversion"/>
  </si>
  <si>
    <t>河北入库单</t>
    <phoneticPr fontId="3" type="noConversion"/>
  </si>
  <si>
    <t>欧马可升级</t>
    <phoneticPr fontId="3" type="noConversion"/>
  </si>
  <si>
    <t>同订单20230104-6</t>
    <phoneticPr fontId="3" type="noConversion"/>
  </si>
  <si>
    <t>欧马可升级</t>
    <phoneticPr fontId="3" type="noConversion"/>
  </si>
  <si>
    <t>20230104-6</t>
    <phoneticPr fontId="3" type="noConversion"/>
  </si>
  <si>
    <t>件</t>
    <phoneticPr fontId="3" type="noConversion"/>
  </si>
  <si>
    <t>河北</t>
    <phoneticPr fontId="3" type="noConversion"/>
  </si>
  <si>
    <t>同入库单</t>
    <phoneticPr fontId="3" type="noConversion"/>
  </si>
  <si>
    <t>河北入库单</t>
    <phoneticPr fontId="3" type="noConversion"/>
  </si>
  <si>
    <t>结算单位</t>
  </si>
  <si>
    <t>结算单位</t>
    <phoneticPr fontId="3" type="noConversion"/>
  </si>
  <si>
    <t>北京光华荣昌</t>
  </si>
  <si>
    <t>北京光华荣昌</t>
    <phoneticPr fontId="3" type="noConversion"/>
  </si>
  <si>
    <t>安路普</t>
  </si>
  <si>
    <t>安路普</t>
    <phoneticPr fontId="3" type="noConversion"/>
  </si>
  <si>
    <t>求和项:到货数量</t>
  </si>
  <si>
    <t>未税单价</t>
    <phoneticPr fontId="3" type="noConversion"/>
  </si>
  <si>
    <t>GHRCJGXY-HB-20230148</t>
  </si>
  <si>
    <t>GHRCJGXY-HB-20230007</t>
  </si>
  <si>
    <t>GHRCJGXY-HB-20230102-1</t>
  </si>
  <si>
    <t>HBZYXY-2022-107-02</t>
  </si>
  <si>
    <t>未税总价</t>
    <phoneticPr fontId="3" type="noConversion"/>
  </si>
  <si>
    <t>税额</t>
    <phoneticPr fontId="3" type="noConversion"/>
  </si>
  <si>
    <t>含税总价</t>
    <phoneticPr fontId="3" type="noConversion"/>
  </si>
  <si>
    <t>HBZYXY-2022-107-01-航天宏达X5000-S新状态</t>
    <phoneticPr fontId="3" type="noConversion"/>
  </si>
  <si>
    <t>无价格，此项沟通不结算</t>
    <phoneticPr fontId="3" type="noConversion"/>
  </si>
  <si>
    <t>备注</t>
    <phoneticPr fontId="3" type="noConversion"/>
  </si>
  <si>
    <t>此件用料不符合图纸要求，造成严重质量问题，不能结算</t>
    <phoneticPr fontId="3" type="noConversion"/>
  </si>
  <si>
    <t>合计</t>
    <phoneticPr fontId="3" type="noConversion"/>
  </si>
  <si>
    <t>总成</t>
    <phoneticPr fontId="3" type="noConversion"/>
  </si>
  <si>
    <t>采用SLT0011650价格</t>
    <phoneticPr fontId="3" type="noConversion"/>
  </si>
  <si>
    <t>航天宏达（泊头）机械科技有限公司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</si>
</sst>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h:mm:ss\ AM/PM;@"/>
  </numFmts>
  <fonts count="8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rgb="FF00B050"/>
      <name val="宋体"/>
      <family val="3"/>
      <charset val="134"/>
    </font>
    <font>
      <sz val="11"/>
      <color rgb="FF00B050"/>
      <name val="宋体"/>
      <family val="2"/>
      <scheme val="minor"/>
    </font>
    <font>
      <sz val="11"/>
      <color rgb="FF00B05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76" fontId="0" fillId="0" borderId="0"/>
    <xf numFmtId="176" fontId="1" fillId="0" borderId="0"/>
  </cellStyleXfs>
  <cellXfs count="36">
    <xf numFmtId="176" fontId="0" fillId="0" borderId="0" xfId="0"/>
    <xf numFmtId="176" fontId="2" fillId="2" borderId="2" xfId="1" applyNumberFormat="1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76" fontId="6" fillId="0" borderId="2" xfId="0" applyFont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176" fontId="0" fillId="0" borderId="2" xfId="0" pivotButton="1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0" fillId="0" borderId="0" xfId="0" applyNumberFormat="1"/>
    <xf numFmtId="176" fontId="0" fillId="0" borderId="2" xfId="0" applyNumberForma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NumberFormat="1"/>
    <xf numFmtId="176" fontId="0" fillId="0" borderId="4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6" xfId="0" applyNumberFormat="1" applyFill="1" applyBorder="1" applyAlignment="1">
      <alignment horizontal="center" vertical="center"/>
    </xf>
    <xf numFmtId="176" fontId="0" fillId="4" borderId="7" xfId="0" applyNumberForma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</cellXfs>
  <cellStyles count="2">
    <cellStyle name="_x000a_mouse.drv=lm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6"/>
  <sheetViews>
    <sheetView tabSelected="1" workbookViewId="0">
      <selection activeCell="L1" sqref="L1:L1048576"/>
    </sheetView>
  </sheetViews>
  <sheetFormatPr defaultRowHeight="13.5" x14ac:dyDescent="0.15"/>
  <cols>
    <col min="1" max="1" width="9" style="26"/>
    <col min="2" max="2" width="15.875" style="26" customWidth="1"/>
    <col min="3" max="3" width="12.625" style="26" customWidth="1"/>
    <col min="4" max="4" width="14.125" style="26" customWidth="1"/>
    <col min="5" max="5" width="26" style="26" customWidth="1"/>
    <col min="6" max="6" width="11.5" style="26" customWidth="1"/>
    <col min="7" max="7" width="9" style="26"/>
    <col min="8" max="9" width="12.625" customWidth="1"/>
    <col min="10" max="10" width="10.375" style="20" customWidth="1"/>
    <col min="11" max="11" width="35" style="20" customWidth="1"/>
    <col min="12" max="12" width="12.125" style="26" customWidth="1"/>
    <col min="13" max="13" width="14.875" customWidth="1"/>
    <col min="14" max="14" width="11.875" style="20" customWidth="1"/>
    <col min="15" max="15" width="15.125" style="20" customWidth="1"/>
    <col min="16" max="16" width="12.625" customWidth="1"/>
  </cols>
  <sheetData>
    <row r="1" spans="1:16" ht="37.5" x14ac:dyDescent="0.15">
      <c r="A1" s="22" t="s">
        <v>0</v>
      </c>
      <c r="B1" s="22" t="s">
        <v>1</v>
      </c>
      <c r="C1" s="23" t="s">
        <v>2</v>
      </c>
      <c r="D1" s="23" t="s">
        <v>3</v>
      </c>
      <c r="E1" s="24" t="s">
        <v>4</v>
      </c>
      <c r="F1" s="22" t="s">
        <v>65</v>
      </c>
      <c r="G1" s="22" t="s">
        <v>5</v>
      </c>
      <c r="H1" s="2" t="s">
        <v>66</v>
      </c>
      <c r="I1" s="2" t="s">
        <v>67</v>
      </c>
      <c r="J1" s="16" t="s">
        <v>6</v>
      </c>
      <c r="K1" s="16" t="s">
        <v>7</v>
      </c>
      <c r="L1" s="22" t="s">
        <v>8</v>
      </c>
      <c r="M1" s="1" t="s">
        <v>68</v>
      </c>
      <c r="N1" s="16" t="s">
        <v>69</v>
      </c>
      <c r="O1" s="16" t="s">
        <v>70</v>
      </c>
      <c r="P1" s="8" t="s">
        <v>96</v>
      </c>
    </row>
    <row r="2" spans="1:16" ht="14.25" hidden="1" x14ac:dyDescent="0.15">
      <c r="A2" s="17" t="s">
        <v>9</v>
      </c>
      <c r="B2" s="17" t="s">
        <v>10</v>
      </c>
      <c r="C2" s="17">
        <v>20220750</v>
      </c>
      <c r="D2" s="17" t="s">
        <v>11</v>
      </c>
      <c r="E2" s="17" t="s">
        <v>12</v>
      </c>
      <c r="F2" s="17">
        <v>50</v>
      </c>
      <c r="G2" s="3" t="s">
        <v>15</v>
      </c>
      <c r="H2" s="4">
        <v>44799</v>
      </c>
      <c r="I2" s="4">
        <v>44805</v>
      </c>
      <c r="J2" s="3" t="s">
        <v>16</v>
      </c>
      <c r="K2" s="3" t="s">
        <v>17</v>
      </c>
      <c r="L2" s="17">
        <v>50</v>
      </c>
      <c r="M2" s="4">
        <v>44805</v>
      </c>
      <c r="N2" s="3" t="s">
        <v>71</v>
      </c>
      <c r="O2" s="3" t="s">
        <v>72</v>
      </c>
      <c r="P2" t="s">
        <v>98</v>
      </c>
    </row>
    <row r="3" spans="1:16" ht="14.25" hidden="1" x14ac:dyDescent="0.15">
      <c r="A3" s="17" t="s">
        <v>9</v>
      </c>
      <c r="B3" s="17" t="s">
        <v>10</v>
      </c>
      <c r="C3" s="17">
        <v>20220750</v>
      </c>
      <c r="D3" s="17" t="s">
        <v>13</v>
      </c>
      <c r="E3" s="17" t="s">
        <v>14</v>
      </c>
      <c r="F3" s="17">
        <v>50</v>
      </c>
      <c r="G3" s="3" t="s">
        <v>15</v>
      </c>
      <c r="H3" s="4">
        <v>44799</v>
      </c>
      <c r="I3" s="4">
        <v>44805</v>
      </c>
      <c r="J3" s="3" t="s">
        <v>16</v>
      </c>
      <c r="K3" s="3" t="s">
        <v>17</v>
      </c>
      <c r="L3" s="17">
        <v>50</v>
      </c>
      <c r="M3" s="4">
        <v>44805</v>
      </c>
      <c r="N3" s="3" t="s">
        <v>71</v>
      </c>
      <c r="O3" s="3" t="s">
        <v>72</v>
      </c>
      <c r="P3" t="s">
        <v>98</v>
      </c>
    </row>
    <row r="4" spans="1:16" ht="14.25" hidden="1" x14ac:dyDescent="0.15">
      <c r="A4" s="17" t="s">
        <v>18</v>
      </c>
      <c r="B4" s="17" t="s">
        <v>19</v>
      </c>
      <c r="C4" s="17">
        <v>20220763</v>
      </c>
      <c r="D4" s="17" t="s">
        <v>20</v>
      </c>
      <c r="E4" s="17" t="s">
        <v>21</v>
      </c>
      <c r="F4" s="17">
        <v>100</v>
      </c>
      <c r="G4" s="3" t="s">
        <v>26</v>
      </c>
      <c r="H4" s="4">
        <v>44804</v>
      </c>
      <c r="I4" s="4">
        <v>44807</v>
      </c>
      <c r="J4" s="3" t="s">
        <v>27</v>
      </c>
      <c r="K4" s="3" t="s">
        <v>17</v>
      </c>
      <c r="L4" s="17">
        <v>100</v>
      </c>
      <c r="M4" s="4">
        <v>44810</v>
      </c>
      <c r="N4" s="3" t="s">
        <v>73</v>
      </c>
      <c r="O4" s="3" t="s">
        <v>74</v>
      </c>
      <c r="P4" t="s">
        <v>98</v>
      </c>
    </row>
    <row r="5" spans="1:16" ht="14.25" hidden="1" x14ac:dyDescent="0.15">
      <c r="A5" s="17" t="s">
        <v>18</v>
      </c>
      <c r="B5" s="17" t="s">
        <v>19</v>
      </c>
      <c r="C5" s="17">
        <v>20220763</v>
      </c>
      <c r="D5" s="17" t="s">
        <v>22</v>
      </c>
      <c r="E5" s="17" t="s">
        <v>23</v>
      </c>
      <c r="F5" s="17">
        <v>100</v>
      </c>
      <c r="G5" s="3" t="s">
        <v>26</v>
      </c>
      <c r="H5" s="4">
        <v>44804</v>
      </c>
      <c r="I5" s="4">
        <v>44807</v>
      </c>
      <c r="J5" s="3" t="s">
        <v>27</v>
      </c>
      <c r="K5" s="3" t="s">
        <v>17</v>
      </c>
      <c r="L5" s="17">
        <v>100</v>
      </c>
      <c r="M5" s="4">
        <v>44810</v>
      </c>
      <c r="N5" s="3" t="s">
        <v>73</v>
      </c>
      <c r="O5" s="3" t="s">
        <v>74</v>
      </c>
      <c r="P5" t="s">
        <v>98</v>
      </c>
    </row>
    <row r="6" spans="1:16" ht="14.25" hidden="1" x14ac:dyDescent="0.15">
      <c r="A6" s="17" t="s">
        <v>18</v>
      </c>
      <c r="B6" s="17" t="s">
        <v>19</v>
      </c>
      <c r="C6" s="17">
        <v>20220763</v>
      </c>
      <c r="D6" s="17" t="s">
        <v>24</v>
      </c>
      <c r="E6" s="17" t="s">
        <v>25</v>
      </c>
      <c r="F6" s="17">
        <v>100</v>
      </c>
      <c r="G6" s="3" t="s">
        <v>26</v>
      </c>
      <c r="H6" s="4">
        <v>44804</v>
      </c>
      <c r="I6" s="4">
        <v>44807</v>
      </c>
      <c r="J6" s="3" t="s">
        <v>27</v>
      </c>
      <c r="K6" s="3" t="s">
        <v>17</v>
      </c>
      <c r="L6" s="17">
        <v>100</v>
      </c>
      <c r="M6" s="4">
        <v>44810</v>
      </c>
      <c r="N6" s="3" t="s">
        <v>73</v>
      </c>
      <c r="O6" s="3" t="s">
        <v>74</v>
      </c>
      <c r="P6" t="s">
        <v>98</v>
      </c>
    </row>
    <row r="7" spans="1:16" ht="14.25" x14ac:dyDescent="0.15">
      <c r="A7" s="25" t="s">
        <v>28</v>
      </c>
      <c r="B7" s="25" t="s">
        <v>29</v>
      </c>
      <c r="C7" s="25">
        <v>20220770</v>
      </c>
      <c r="D7" s="25" t="s">
        <v>30</v>
      </c>
      <c r="E7" s="25" t="s">
        <v>31</v>
      </c>
      <c r="F7" s="25">
        <v>25</v>
      </c>
      <c r="G7" s="25" t="s">
        <v>15</v>
      </c>
      <c r="H7" s="4">
        <v>44805</v>
      </c>
      <c r="I7" s="4">
        <v>44813</v>
      </c>
      <c r="J7" s="17" t="s">
        <v>16</v>
      </c>
      <c r="K7" s="17" t="s">
        <v>17</v>
      </c>
      <c r="L7" s="25">
        <v>25</v>
      </c>
      <c r="M7" s="4">
        <v>44826</v>
      </c>
      <c r="N7" s="17" t="s">
        <v>71</v>
      </c>
      <c r="O7" s="17" t="s">
        <v>72</v>
      </c>
      <c r="P7" t="s">
        <v>100</v>
      </c>
    </row>
    <row r="8" spans="1:16" ht="14.25" x14ac:dyDescent="0.15">
      <c r="A8" s="25" t="s">
        <v>28</v>
      </c>
      <c r="B8" s="25" t="s">
        <v>29</v>
      </c>
      <c r="C8" s="25">
        <v>20220770</v>
      </c>
      <c r="D8" s="25" t="s">
        <v>32</v>
      </c>
      <c r="E8" s="25" t="s">
        <v>33</v>
      </c>
      <c r="F8" s="25">
        <v>25</v>
      </c>
      <c r="G8" s="25" t="s">
        <v>15</v>
      </c>
      <c r="H8" s="4">
        <v>44805</v>
      </c>
      <c r="I8" s="4">
        <v>44813</v>
      </c>
      <c r="J8" s="17" t="s">
        <v>16</v>
      </c>
      <c r="K8" s="17" t="s">
        <v>17</v>
      </c>
      <c r="L8" s="25">
        <v>25</v>
      </c>
      <c r="M8" s="4">
        <v>44826</v>
      </c>
      <c r="N8" s="17" t="s">
        <v>71</v>
      </c>
      <c r="O8" s="17" t="s">
        <v>72</v>
      </c>
      <c r="P8" t="s">
        <v>100</v>
      </c>
    </row>
    <row r="9" spans="1:16" ht="14.25" x14ac:dyDescent="0.15">
      <c r="A9" s="25" t="s">
        <v>28</v>
      </c>
      <c r="B9" s="25" t="s">
        <v>29</v>
      </c>
      <c r="C9" s="25">
        <v>20220770</v>
      </c>
      <c r="D9" s="25" t="s">
        <v>34</v>
      </c>
      <c r="E9" s="25" t="s">
        <v>35</v>
      </c>
      <c r="F9" s="25">
        <v>25</v>
      </c>
      <c r="G9" s="25" t="s">
        <v>15</v>
      </c>
      <c r="H9" s="4">
        <v>44805</v>
      </c>
      <c r="I9" s="4">
        <v>44813</v>
      </c>
      <c r="J9" s="17" t="s">
        <v>16</v>
      </c>
      <c r="K9" s="17" t="s">
        <v>17</v>
      </c>
      <c r="L9" s="25">
        <v>25</v>
      </c>
      <c r="M9" s="4">
        <v>44826</v>
      </c>
      <c r="N9" s="17" t="s">
        <v>71</v>
      </c>
      <c r="O9" s="17" t="s">
        <v>72</v>
      </c>
      <c r="P9" t="s">
        <v>100</v>
      </c>
    </row>
    <row r="10" spans="1:16" ht="14.25" x14ac:dyDescent="0.15">
      <c r="A10" s="25" t="s">
        <v>28</v>
      </c>
      <c r="B10" s="25" t="s">
        <v>29</v>
      </c>
      <c r="C10" s="25">
        <v>20220770</v>
      </c>
      <c r="D10" s="25" t="s">
        <v>36</v>
      </c>
      <c r="E10" s="25" t="s">
        <v>75</v>
      </c>
      <c r="F10" s="25">
        <v>25</v>
      </c>
      <c r="G10" s="25" t="s">
        <v>15</v>
      </c>
      <c r="H10" s="4">
        <v>44805</v>
      </c>
      <c r="I10" s="4">
        <v>44813</v>
      </c>
      <c r="J10" s="17" t="s">
        <v>16</v>
      </c>
      <c r="K10" s="17" t="s">
        <v>17</v>
      </c>
      <c r="L10" s="25">
        <v>25</v>
      </c>
      <c r="M10" s="4">
        <v>44826</v>
      </c>
      <c r="N10" s="17" t="s">
        <v>71</v>
      </c>
      <c r="O10" s="17" t="s">
        <v>72</v>
      </c>
      <c r="P10" t="s">
        <v>100</v>
      </c>
    </row>
    <row r="11" spans="1:16" ht="14.25" x14ac:dyDescent="0.15">
      <c r="A11" s="25" t="s">
        <v>37</v>
      </c>
      <c r="B11" s="25" t="s">
        <v>38</v>
      </c>
      <c r="C11" s="25">
        <v>20220784</v>
      </c>
      <c r="D11" s="25" t="s">
        <v>39</v>
      </c>
      <c r="E11" s="25" t="s">
        <v>40</v>
      </c>
      <c r="F11" s="25">
        <v>1030</v>
      </c>
      <c r="G11" s="25" t="s">
        <v>15</v>
      </c>
      <c r="H11" s="4">
        <v>44806</v>
      </c>
      <c r="I11" s="4">
        <v>44809</v>
      </c>
      <c r="J11" s="17" t="s">
        <v>16</v>
      </c>
      <c r="K11" s="17" t="s">
        <v>117</v>
      </c>
      <c r="L11" s="25">
        <v>1030</v>
      </c>
      <c r="M11" s="4">
        <v>44810</v>
      </c>
      <c r="N11" s="17" t="s">
        <v>71</v>
      </c>
      <c r="O11" s="17" t="s">
        <v>72</v>
      </c>
      <c r="P11" t="s">
        <v>100</v>
      </c>
    </row>
    <row r="12" spans="1:16" ht="14.25" hidden="1" x14ac:dyDescent="0.15">
      <c r="A12" s="17" t="s">
        <v>41</v>
      </c>
      <c r="B12" s="17" t="s">
        <v>42</v>
      </c>
      <c r="C12" s="17">
        <v>20220814</v>
      </c>
      <c r="D12" s="17" t="s">
        <v>11</v>
      </c>
      <c r="E12" s="17" t="s">
        <v>12</v>
      </c>
      <c r="F12" s="17">
        <v>50</v>
      </c>
      <c r="G12" s="3" t="s">
        <v>15</v>
      </c>
      <c r="H12" s="4">
        <v>44818</v>
      </c>
      <c r="I12" s="4">
        <v>44821</v>
      </c>
      <c r="J12" s="3" t="s">
        <v>16</v>
      </c>
      <c r="K12" s="3" t="s">
        <v>17</v>
      </c>
      <c r="L12" s="17">
        <v>50</v>
      </c>
      <c r="M12" s="4">
        <v>44826</v>
      </c>
      <c r="N12" s="3" t="s">
        <v>71</v>
      </c>
      <c r="O12" s="3" t="s">
        <v>72</v>
      </c>
      <c r="P12" t="s">
        <v>98</v>
      </c>
    </row>
    <row r="13" spans="1:16" ht="14.25" hidden="1" x14ac:dyDescent="0.15">
      <c r="A13" s="17" t="s">
        <v>41</v>
      </c>
      <c r="B13" s="17" t="s">
        <v>42</v>
      </c>
      <c r="C13" s="17">
        <v>20220814</v>
      </c>
      <c r="D13" s="17" t="s">
        <v>13</v>
      </c>
      <c r="E13" s="17" t="s">
        <v>14</v>
      </c>
      <c r="F13" s="17">
        <v>50</v>
      </c>
      <c r="G13" s="3" t="s">
        <v>15</v>
      </c>
      <c r="H13" s="4">
        <v>44818</v>
      </c>
      <c r="I13" s="4">
        <v>44821</v>
      </c>
      <c r="J13" s="3" t="s">
        <v>16</v>
      </c>
      <c r="K13" s="3" t="s">
        <v>17</v>
      </c>
      <c r="L13" s="17">
        <v>50</v>
      </c>
      <c r="M13" s="4">
        <v>44826</v>
      </c>
      <c r="N13" s="3" t="s">
        <v>71</v>
      </c>
      <c r="O13" s="3" t="s">
        <v>72</v>
      </c>
      <c r="P13" t="s">
        <v>98</v>
      </c>
    </row>
    <row r="14" spans="1:16" ht="14.25" hidden="1" x14ac:dyDescent="0.15">
      <c r="A14" s="17" t="s">
        <v>18</v>
      </c>
      <c r="B14" s="17" t="s">
        <v>19</v>
      </c>
      <c r="C14" s="17">
        <v>20220855</v>
      </c>
      <c r="D14" s="17" t="s">
        <v>20</v>
      </c>
      <c r="E14" s="17" t="s">
        <v>21</v>
      </c>
      <c r="F14" s="17">
        <v>300</v>
      </c>
      <c r="G14" s="3" t="s">
        <v>26</v>
      </c>
      <c r="H14" s="4">
        <v>44826</v>
      </c>
      <c r="I14" s="4">
        <v>44829</v>
      </c>
      <c r="J14" s="3" t="s">
        <v>27</v>
      </c>
      <c r="K14" s="3" t="s">
        <v>17</v>
      </c>
      <c r="L14" s="17">
        <v>300</v>
      </c>
      <c r="M14" s="4">
        <v>44844</v>
      </c>
      <c r="N14" s="3" t="s">
        <v>73</v>
      </c>
      <c r="O14" s="3" t="s">
        <v>76</v>
      </c>
      <c r="P14" t="s">
        <v>98</v>
      </c>
    </row>
    <row r="15" spans="1:16" ht="14.25" hidden="1" x14ac:dyDescent="0.15">
      <c r="A15" s="17" t="s">
        <v>18</v>
      </c>
      <c r="B15" s="17" t="s">
        <v>19</v>
      </c>
      <c r="C15" s="17">
        <v>20220855</v>
      </c>
      <c r="D15" s="17" t="s">
        <v>22</v>
      </c>
      <c r="E15" s="17" t="s">
        <v>23</v>
      </c>
      <c r="F15" s="17">
        <v>300</v>
      </c>
      <c r="G15" s="3" t="s">
        <v>26</v>
      </c>
      <c r="H15" s="4">
        <v>44826</v>
      </c>
      <c r="I15" s="4">
        <v>44829</v>
      </c>
      <c r="J15" s="3" t="s">
        <v>27</v>
      </c>
      <c r="K15" s="3" t="s">
        <v>17</v>
      </c>
      <c r="L15" s="17">
        <v>300</v>
      </c>
      <c r="M15" s="4">
        <v>44844</v>
      </c>
      <c r="N15" s="3" t="s">
        <v>73</v>
      </c>
      <c r="O15" s="3" t="s">
        <v>76</v>
      </c>
      <c r="P15" t="s">
        <v>98</v>
      </c>
    </row>
    <row r="16" spans="1:16" ht="14.25" hidden="1" x14ac:dyDescent="0.15">
      <c r="A16" s="17" t="s">
        <v>18</v>
      </c>
      <c r="B16" s="17" t="s">
        <v>19</v>
      </c>
      <c r="C16" s="17">
        <v>20220855</v>
      </c>
      <c r="D16" s="17" t="s">
        <v>24</v>
      </c>
      <c r="E16" s="17" t="s">
        <v>25</v>
      </c>
      <c r="F16" s="17">
        <v>300</v>
      </c>
      <c r="G16" s="3" t="s">
        <v>26</v>
      </c>
      <c r="H16" s="4">
        <v>44826</v>
      </c>
      <c r="I16" s="4">
        <v>44829</v>
      </c>
      <c r="J16" s="3" t="s">
        <v>27</v>
      </c>
      <c r="K16" s="3" t="s">
        <v>17</v>
      </c>
      <c r="L16" s="17">
        <v>300</v>
      </c>
      <c r="M16" s="4">
        <v>44844</v>
      </c>
      <c r="N16" s="3" t="s">
        <v>73</v>
      </c>
      <c r="O16" s="3" t="s">
        <v>76</v>
      </c>
      <c r="P16" t="s">
        <v>98</v>
      </c>
    </row>
    <row r="17" spans="1:16" ht="14.25" x14ac:dyDescent="0.15">
      <c r="A17" s="25" t="s">
        <v>28</v>
      </c>
      <c r="B17" s="25" t="s">
        <v>29</v>
      </c>
      <c r="C17" s="25">
        <v>20220870</v>
      </c>
      <c r="D17" s="25" t="s">
        <v>43</v>
      </c>
      <c r="E17" s="25" t="s">
        <v>44</v>
      </c>
      <c r="F17" s="25">
        <v>25</v>
      </c>
      <c r="G17" s="25" t="s">
        <v>15</v>
      </c>
      <c r="H17" s="4">
        <v>44827</v>
      </c>
      <c r="I17" s="4">
        <v>44829</v>
      </c>
      <c r="J17" s="17" t="s">
        <v>16</v>
      </c>
      <c r="K17" s="17" t="s">
        <v>17</v>
      </c>
      <c r="L17" s="25">
        <v>25</v>
      </c>
      <c r="M17" s="4">
        <v>44830</v>
      </c>
      <c r="N17" s="17" t="s">
        <v>77</v>
      </c>
      <c r="O17" s="17" t="s">
        <v>72</v>
      </c>
      <c r="P17" t="s">
        <v>100</v>
      </c>
    </row>
    <row r="18" spans="1:16" ht="14.25" x14ac:dyDescent="0.15">
      <c r="A18" s="25" t="s">
        <v>28</v>
      </c>
      <c r="B18" s="25" t="s">
        <v>29</v>
      </c>
      <c r="C18" s="25">
        <v>20220870</v>
      </c>
      <c r="D18" s="25" t="s">
        <v>45</v>
      </c>
      <c r="E18" s="25" t="s">
        <v>44</v>
      </c>
      <c r="F18" s="25">
        <v>25</v>
      </c>
      <c r="G18" s="25" t="s">
        <v>15</v>
      </c>
      <c r="H18" s="4">
        <v>44827</v>
      </c>
      <c r="I18" s="4">
        <v>44829</v>
      </c>
      <c r="J18" s="17" t="s">
        <v>16</v>
      </c>
      <c r="K18" s="17" t="s">
        <v>17</v>
      </c>
      <c r="L18" s="25">
        <v>25</v>
      </c>
      <c r="M18" s="4">
        <v>44830</v>
      </c>
      <c r="N18" s="17" t="s">
        <v>77</v>
      </c>
      <c r="O18" s="17" t="s">
        <v>72</v>
      </c>
      <c r="P18" t="s">
        <v>100</v>
      </c>
    </row>
    <row r="19" spans="1:16" ht="14.25" hidden="1" x14ac:dyDescent="0.15">
      <c r="A19" s="17" t="s">
        <v>78</v>
      </c>
      <c r="B19" s="17" t="s">
        <v>79</v>
      </c>
      <c r="C19" s="17">
        <v>20221176</v>
      </c>
      <c r="D19" s="17" t="s">
        <v>80</v>
      </c>
      <c r="E19" s="17" t="s">
        <v>81</v>
      </c>
      <c r="F19" s="17">
        <v>20</v>
      </c>
      <c r="G19" s="3" t="s">
        <v>82</v>
      </c>
      <c r="H19" s="4">
        <v>44897</v>
      </c>
      <c r="I19" s="4">
        <v>44903</v>
      </c>
      <c r="J19" s="3" t="s">
        <v>83</v>
      </c>
      <c r="K19" s="3" t="s">
        <v>17</v>
      </c>
      <c r="L19" s="17">
        <v>20</v>
      </c>
      <c r="M19" s="4">
        <v>44903</v>
      </c>
      <c r="N19" s="3" t="s">
        <v>77</v>
      </c>
      <c r="O19" s="3" t="s">
        <v>86</v>
      </c>
      <c r="P19" t="s">
        <v>98</v>
      </c>
    </row>
    <row r="20" spans="1:16" ht="14.25" hidden="1" x14ac:dyDescent="0.15">
      <c r="A20" s="17" t="s">
        <v>78</v>
      </c>
      <c r="B20" s="17" t="s">
        <v>79</v>
      </c>
      <c r="C20" s="17">
        <v>20221176</v>
      </c>
      <c r="D20" s="17" t="s">
        <v>84</v>
      </c>
      <c r="E20" s="17" t="s">
        <v>85</v>
      </c>
      <c r="F20" s="17">
        <v>20</v>
      </c>
      <c r="G20" s="3" t="s">
        <v>82</v>
      </c>
      <c r="H20" s="4">
        <v>44897</v>
      </c>
      <c r="I20" s="4">
        <v>44903</v>
      </c>
      <c r="J20" s="3" t="s">
        <v>83</v>
      </c>
      <c r="K20" s="3" t="s">
        <v>17</v>
      </c>
      <c r="L20" s="17">
        <v>20</v>
      </c>
      <c r="M20" s="4">
        <v>44903</v>
      </c>
      <c r="N20" s="3" t="s">
        <v>77</v>
      </c>
      <c r="O20" s="3" t="s">
        <v>86</v>
      </c>
      <c r="P20" t="s">
        <v>98</v>
      </c>
    </row>
    <row r="21" spans="1:16" ht="14.25" hidden="1" x14ac:dyDescent="0.15">
      <c r="A21" s="17" t="s">
        <v>46</v>
      </c>
      <c r="B21" s="17" t="s">
        <v>87</v>
      </c>
      <c r="C21" s="17">
        <v>20221270</v>
      </c>
      <c r="D21" s="17" t="s">
        <v>47</v>
      </c>
      <c r="E21" s="17" t="s">
        <v>48</v>
      </c>
      <c r="F21" s="17">
        <v>25</v>
      </c>
      <c r="G21" s="3" t="s">
        <v>82</v>
      </c>
      <c r="H21" s="4">
        <v>44925</v>
      </c>
      <c r="I21" s="4">
        <v>44929</v>
      </c>
      <c r="J21" s="3" t="s">
        <v>83</v>
      </c>
      <c r="K21" s="3" t="s">
        <v>17</v>
      </c>
      <c r="L21" s="17" t="s">
        <v>88</v>
      </c>
      <c r="M21" s="4">
        <v>44937</v>
      </c>
      <c r="N21" s="3" t="s">
        <v>77</v>
      </c>
      <c r="O21" s="3" t="s">
        <v>86</v>
      </c>
      <c r="P21" t="s">
        <v>98</v>
      </c>
    </row>
    <row r="22" spans="1:16" ht="14.25" hidden="1" x14ac:dyDescent="0.15">
      <c r="A22" s="17" t="s">
        <v>46</v>
      </c>
      <c r="B22" s="17" t="s">
        <v>87</v>
      </c>
      <c r="C22" s="17">
        <v>20221270</v>
      </c>
      <c r="D22" s="17" t="s">
        <v>49</v>
      </c>
      <c r="E22" s="17" t="s">
        <v>50</v>
      </c>
      <c r="F22" s="17">
        <v>25</v>
      </c>
      <c r="G22" s="3" t="s">
        <v>82</v>
      </c>
      <c r="H22" s="4">
        <v>44925</v>
      </c>
      <c r="I22" s="4">
        <v>44929</v>
      </c>
      <c r="J22" s="3" t="s">
        <v>83</v>
      </c>
      <c r="K22" s="3" t="s">
        <v>17</v>
      </c>
      <c r="L22" s="17" t="s">
        <v>88</v>
      </c>
      <c r="M22" s="4">
        <v>44937</v>
      </c>
      <c r="N22" s="3" t="s">
        <v>77</v>
      </c>
      <c r="O22" s="3" t="s">
        <v>86</v>
      </c>
      <c r="P22" t="s">
        <v>98</v>
      </c>
    </row>
    <row r="23" spans="1:16" ht="14.25" hidden="1" x14ac:dyDescent="0.15">
      <c r="A23" s="17" t="s">
        <v>46</v>
      </c>
      <c r="B23" s="17" t="s">
        <v>87</v>
      </c>
      <c r="C23" s="17">
        <v>20221270</v>
      </c>
      <c r="D23" s="17" t="s">
        <v>51</v>
      </c>
      <c r="E23" s="17" t="s">
        <v>52</v>
      </c>
      <c r="F23" s="17">
        <v>25</v>
      </c>
      <c r="G23" s="3" t="s">
        <v>82</v>
      </c>
      <c r="H23" s="4">
        <v>44925</v>
      </c>
      <c r="I23" s="4">
        <v>44929</v>
      </c>
      <c r="J23" s="3" t="s">
        <v>83</v>
      </c>
      <c r="K23" s="3" t="s">
        <v>17</v>
      </c>
      <c r="L23" s="17" t="s">
        <v>88</v>
      </c>
      <c r="M23" s="4">
        <v>44937</v>
      </c>
      <c r="N23" s="3" t="s">
        <v>77</v>
      </c>
      <c r="O23" s="3" t="s">
        <v>86</v>
      </c>
      <c r="P23" t="s">
        <v>98</v>
      </c>
    </row>
    <row r="24" spans="1:16" ht="14.25" hidden="1" x14ac:dyDescent="0.15">
      <c r="A24" s="17" t="s">
        <v>46</v>
      </c>
      <c r="B24" s="17" t="s">
        <v>87</v>
      </c>
      <c r="C24" s="17">
        <v>20221270</v>
      </c>
      <c r="D24" s="17" t="s">
        <v>53</v>
      </c>
      <c r="E24" s="17" t="s">
        <v>54</v>
      </c>
      <c r="F24" s="17">
        <v>25</v>
      </c>
      <c r="G24" s="3" t="s">
        <v>82</v>
      </c>
      <c r="H24" s="4">
        <v>44925</v>
      </c>
      <c r="I24" s="4">
        <v>44929</v>
      </c>
      <c r="J24" s="3" t="s">
        <v>83</v>
      </c>
      <c r="K24" s="3" t="s">
        <v>17</v>
      </c>
      <c r="L24" s="17" t="s">
        <v>88</v>
      </c>
      <c r="M24" s="4">
        <v>44937</v>
      </c>
      <c r="N24" s="3" t="s">
        <v>77</v>
      </c>
      <c r="O24" s="3" t="s">
        <v>86</v>
      </c>
      <c r="P24" t="s">
        <v>98</v>
      </c>
    </row>
    <row r="25" spans="1:16" ht="14.25" hidden="1" x14ac:dyDescent="0.15">
      <c r="A25" s="17" t="s">
        <v>46</v>
      </c>
      <c r="B25" s="17" t="s">
        <v>87</v>
      </c>
      <c r="C25" s="17">
        <v>20221270</v>
      </c>
      <c r="D25" s="17" t="s">
        <v>55</v>
      </c>
      <c r="E25" s="17" t="s">
        <v>56</v>
      </c>
      <c r="F25" s="17">
        <v>25</v>
      </c>
      <c r="G25" s="3" t="s">
        <v>82</v>
      </c>
      <c r="H25" s="4">
        <v>44925</v>
      </c>
      <c r="I25" s="4">
        <v>44929</v>
      </c>
      <c r="J25" s="3" t="s">
        <v>83</v>
      </c>
      <c r="K25" s="3" t="s">
        <v>17</v>
      </c>
      <c r="L25" s="17" t="s">
        <v>88</v>
      </c>
      <c r="M25" s="4">
        <v>44937</v>
      </c>
      <c r="N25" s="3" t="s">
        <v>77</v>
      </c>
      <c r="O25" s="3" t="s">
        <v>86</v>
      </c>
      <c r="P25" t="s">
        <v>98</v>
      </c>
    </row>
    <row r="26" spans="1:16" ht="14.25" hidden="1" x14ac:dyDescent="0.15">
      <c r="A26" s="17" t="s">
        <v>46</v>
      </c>
      <c r="B26" s="17" t="s">
        <v>87</v>
      </c>
      <c r="C26" s="17">
        <v>20221270</v>
      </c>
      <c r="D26" s="17" t="s">
        <v>57</v>
      </c>
      <c r="E26" s="17" t="s">
        <v>58</v>
      </c>
      <c r="F26" s="17">
        <v>25</v>
      </c>
      <c r="G26" s="3" t="s">
        <v>82</v>
      </c>
      <c r="H26" s="4">
        <v>44925</v>
      </c>
      <c r="I26" s="4">
        <v>44929</v>
      </c>
      <c r="J26" s="3" t="s">
        <v>83</v>
      </c>
      <c r="K26" s="3" t="s">
        <v>17</v>
      </c>
      <c r="L26" s="17" t="s">
        <v>88</v>
      </c>
      <c r="M26" s="4">
        <v>44937</v>
      </c>
      <c r="N26" s="3" t="s">
        <v>77</v>
      </c>
      <c r="O26" s="3" t="s">
        <v>86</v>
      </c>
      <c r="P26" t="s">
        <v>98</v>
      </c>
    </row>
    <row r="27" spans="1:16" ht="14.25" hidden="1" x14ac:dyDescent="0.15">
      <c r="A27" s="17" t="s">
        <v>46</v>
      </c>
      <c r="B27" s="17" t="s">
        <v>87</v>
      </c>
      <c r="C27" s="17">
        <v>20221270</v>
      </c>
      <c r="D27" s="17" t="s">
        <v>59</v>
      </c>
      <c r="E27" s="17" t="s">
        <v>60</v>
      </c>
      <c r="F27" s="17">
        <v>25</v>
      </c>
      <c r="G27" s="3" t="s">
        <v>82</v>
      </c>
      <c r="H27" s="4">
        <v>44925</v>
      </c>
      <c r="I27" s="4">
        <v>44929</v>
      </c>
      <c r="J27" s="3" t="s">
        <v>83</v>
      </c>
      <c r="K27" s="3" t="s">
        <v>17</v>
      </c>
      <c r="L27" s="17" t="s">
        <v>88</v>
      </c>
      <c r="M27" s="4">
        <v>44937</v>
      </c>
      <c r="N27" s="3" t="s">
        <v>77</v>
      </c>
      <c r="O27" s="3" t="s">
        <v>86</v>
      </c>
      <c r="P27" t="s">
        <v>98</v>
      </c>
    </row>
    <row r="28" spans="1:16" ht="14.25" hidden="1" x14ac:dyDescent="0.15">
      <c r="A28" s="17" t="s">
        <v>46</v>
      </c>
      <c r="B28" s="17" t="s">
        <v>87</v>
      </c>
      <c r="C28" s="17">
        <v>20221270</v>
      </c>
      <c r="D28" s="17" t="s">
        <v>61</v>
      </c>
      <c r="E28" s="17" t="s">
        <v>62</v>
      </c>
      <c r="F28" s="17">
        <v>25</v>
      </c>
      <c r="G28" s="3" t="s">
        <v>82</v>
      </c>
      <c r="H28" s="4">
        <v>44925</v>
      </c>
      <c r="I28" s="4">
        <v>44929</v>
      </c>
      <c r="J28" s="3" t="s">
        <v>83</v>
      </c>
      <c r="K28" s="3" t="s">
        <v>17</v>
      </c>
      <c r="L28" s="17" t="s">
        <v>88</v>
      </c>
      <c r="M28" s="4">
        <v>44937</v>
      </c>
      <c r="N28" s="3" t="s">
        <v>77</v>
      </c>
      <c r="O28" s="3" t="s">
        <v>86</v>
      </c>
      <c r="P28" t="s">
        <v>98</v>
      </c>
    </row>
    <row r="29" spans="1:16" ht="14.25" hidden="1" x14ac:dyDescent="0.15">
      <c r="A29" s="18" t="s">
        <v>46</v>
      </c>
      <c r="B29" s="18" t="s">
        <v>89</v>
      </c>
      <c r="C29" s="19" t="s">
        <v>90</v>
      </c>
      <c r="D29" s="18" t="s">
        <v>47</v>
      </c>
      <c r="E29" s="18" t="s">
        <v>48</v>
      </c>
      <c r="F29" s="18">
        <v>125</v>
      </c>
      <c r="G29" s="5" t="s">
        <v>91</v>
      </c>
      <c r="H29" s="6">
        <v>44930</v>
      </c>
      <c r="I29" s="6">
        <v>44933</v>
      </c>
      <c r="J29" s="5" t="s">
        <v>92</v>
      </c>
      <c r="K29" s="5" t="s">
        <v>17</v>
      </c>
      <c r="L29" s="18">
        <v>150</v>
      </c>
      <c r="M29" s="4">
        <v>44937</v>
      </c>
      <c r="N29" s="7" t="s">
        <v>93</v>
      </c>
      <c r="O29" s="5" t="s">
        <v>94</v>
      </c>
      <c r="P29" t="s">
        <v>98</v>
      </c>
    </row>
    <row r="30" spans="1:16" ht="14.25" hidden="1" x14ac:dyDescent="0.15">
      <c r="A30" s="18" t="s">
        <v>46</v>
      </c>
      <c r="B30" s="18" t="s">
        <v>89</v>
      </c>
      <c r="C30" s="19" t="s">
        <v>90</v>
      </c>
      <c r="D30" s="18" t="s">
        <v>49</v>
      </c>
      <c r="E30" s="18" t="s">
        <v>50</v>
      </c>
      <c r="F30" s="18">
        <v>125</v>
      </c>
      <c r="G30" s="5" t="s">
        <v>91</v>
      </c>
      <c r="H30" s="6">
        <v>44930</v>
      </c>
      <c r="I30" s="6">
        <v>44933</v>
      </c>
      <c r="J30" s="5" t="s">
        <v>92</v>
      </c>
      <c r="K30" s="5" t="s">
        <v>17</v>
      </c>
      <c r="L30" s="18">
        <v>150</v>
      </c>
      <c r="M30" s="4">
        <v>44937</v>
      </c>
      <c r="N30" s="7" t="s">
        <v>93</v>
      </c>
      <c r="O30" s="5" t="s">
        <v>94</v>
      </c>
      <c r="P30" t="s">
        <v>98</v>
      </c>
    </row>
    <row r="31" spans="1:16" ht="14.25" hidden="1" x14ac:dyDescent="0.15">
      <c r="A31" s="18" t="s">
        <v>46</v>
      </c>
      <c r="B31" s="18" t="s">
        <v>89</v>
      </c>
      <c r="C31" s="19" t="s">
        <v>90</v>
      </c>
      <c r="D31" s="18" t="s">
        <v>51</v>
      </c>
      <c r="E31" s="18" t="s">
        <v>52</v>
      </c>
      <c r="F31" s="18">
        <v>125</v>
      </c>
      <c r="G31" s="5" t="s">
        <v>91</v>
      </c>
      <c r="H31" s="6">
        <v>44930</v>
      </c>
      <c r="I31" s="6">
        <v>44933</v>
      </c>
      <c r="J31" s="5" t="s">
        <v>92</v>
      </c>
      <c r="K31" s="5" t="s">
        <v>17</v>
      </c>
      <c r="L31" s="18">
        <v>150</v>
      </c>
      <c r="M31" s="4">
        <v>44937</v>
      </c>
      <c r="N31" s="7" t="s">
        <v>93</v>
      </c>
      <c r="O31" s="5" t="s">
        <v>94</v>
      </c>
      <c r="P31" t="s">
        <v>98</v>
      </c>
    </row>
    <row r="32" spans="1:16" ht="14.25" hidden="1" x14ac:dyDescent="0.15">
      <c r="A32" s="18" t="s">
        <v>46</v>
      </c>
      <c r="B32" s="18" t="s">
        <v>89</v>
      </c>
      <c r="C32" s="19" t="s">
        <v>90</v>
      </c>
      <c r="D32" s="18" t="s">
        <v>53</v>
      </c>
      <c r="E32" s="18" t="s">
        <v>54</v>
      </c>
      <c r="F32" s="18">
        <v>125</v>
      </c>
      <c r="G32" s="5" t="s">
        <v>91</v>
      </c>
      <c r="H32" s="6">
        <v>44930</v>
      </c>
      <c r="I32" s="6">
        <v>44933</v>
      </c>
      <c r="J32" s="5" t="s">
        <v>92</v>
      </c>
      <c r="K32" s="5" t="s">
        <v>17</v>
      </c>
      <c r="L32" s="18">
        <v>150</v>
      </c>
      <c r="M32" s="4">
        <v>44937</v>
      </c>
      <c r="N32" s="7" t="s">
        <v>93</v>
      </c>
      <c r="O32" s="5" t="s">
        <v>94</v>
      </c>
      <c r="P32" t="s">
        <v>98</v>
      </c>
    </row>
    <row r="33" spans="1:16" ht="14.25" hidden="1" x14ac:dyDescent="0.15">
      <c r="A33" s="18" t="s">
        <v>46</v>
      </c>
      <c r="B33" s="18" t="s">
        <v>89</v>
      </c>
      <c r="C33" s="19" t="s">
        <v>90</v>
      </c>
      <c r="D33" s="18" t="s">
        <v>55</v>
      </c>
      <c r="E33" s="18" t="s">
        <v>56</v>
      </c>
      <c r="F33" s="18">
        <v>125</v>
      </c>
      <c r="G33" s="5" t="s">
        <v>91</v>
      </c>
      <c r="H33" s="6">
        <v>44930</v>
      </c>
      <c r="I33" s="6">
        <v>44933</v>
      </c>
      <c r="J33" s="5" t="s">
        <v>92</v>
      </c>
      <c r="K33" s="5" t="s">
        <v>17</v>
      </c>
      <c r="L33" s="18">
        <v>150</v>
      </c>
      <c r="M33" s="4">
        <v>44937</v>
      </c>
      <c r="N33" s="7" t="s">
        <v>93</v>
      </c>
      <c r="O33" s="5" t="s">
        <v>94</v>
      </c>
      <c r="P33" t="s">
        <v>98</v>
      </c>
    </row>
    <row r="34" spans="1:16" ht="14.25" hidden="1" x14ac:dyDescent="0.15">
      <c r="A34" s="18" t="s">
        <v>46</v>
      </c>
      <c r="B34" s="18" t="s">
        <v>89</v>
      </c>
      <c r="C34" s="19" t="s">
        <v>90</v>
      </c>
      <c r="D34" s="18" t="s">
        <v>57</v>
      </c>
      <c r="E34" s="18" t="s">
        <v>58</v>
      </c>
      <c r="F34" s="18">
        <v>125</v>
      </c>
      <c r="G34" s="5" t="s">
        <v>91</v>
      </c>
      <c r="H34" s="6">
        <v>44930</v>
      </c>
      <c r="I34" s="6">
        <v>44933</v>
      </c>
      <c r="J34" s="5" t="s">
        <v>92</v>
      </c>
      <c r="K34" s="5" t="s">
        <v>17</v>
      </c>
      <c r="L34" s="18">
        <v>150</v>
      </c>
      <c r="M34" s="4">
        <v>44937</v>
      </c>
      <c r="N34" s="7" t="s">
        <v>93</v>
      </c>
      <c r="O34" s="5" t="s">
        <v>94</v>
      </c>
      <c r="P34" t="s">
        <v>98</v>
      </c>
    </row>
    <row r="35" spans="1:16" ht="14.25" hidden="1" x14ac:dyDescent="0.15">
      <c r="A35" s="18" t="s">
        <v>46</v>
      </c>
      <c r="B35" s="18" t="s">
        <v>89</v>
      </c>
      <c r="C35" s="19" t="s">
        <v>90</v>
      </c>
      <c r="D35" s="18" t="s">
        <v>59</v>
      </c>
      <c r="E35" s="18" t="s">
        <v>60</v>
      </c>
      <c r="F35" s="18">
        <v>125</v>
      </c>
      <c r="G35" s="5" t="s">
        <v>91</v>
      </c>
      <c r="H35" s="6">
        <v>44930</v>
      </c>
      <c r="I35" s="6">
        <v>44933</v>
      </c>
      <c r="J35" s="5" t="s">
        <v>92</v>
      </c>
      <c r="K35" s="5" t="s">
        <v>17</v>
      </c>
      <c r="L35" s="18">
        <v>150</v>
      </c>
      <c r="M35" s="4">
        <v>44937</v>
      </c>
      <c r="N35" s="7" t="s">
        <v>93</v>
      </c>
      <c r="O35" s="5" t="s">
        <v>94</v>
      </c>
      <c r="P35" t="s">
        <v>98</v>
      </c>
    </row>
    <row r="36" spans="1:16" ht="14.25" hidden="1" x14ac:dyDescent="0.15">
      <c r="A36" s="18" t="s">
        <v>46</v>
      </c>
      <c r="B36" s="18" t="s">
        <v>89</v>
      </c>
      <c r="C36" s="19" t="s">
        <v>63</v>
      </c>
      <c r="D36" s="18" t="s">
        <v>61</v>
      </c>
      <c r="E36" s="18" t="s">
        <v>62</v>
      </c>
      <c r="F36" s="18">
        <v>125</v>
      </c>
      <c r="G36" s="5" t="s">
        <v>91</v>
      </c>
      <c r="H36" s="6">
        <v>44930</v>
      </c>
      <c r="I36" s="6">
        <v>44933</v>
      </c>
      <c r="J36" s="5" t="s">
        <v>92</v>
      </c>
      <c r="K36" s="5" t="s">
        <v>17</v>
      </c>
      <c r="L36" s="18">
        <v>150</v>
      </c>
      <c r="M36" s="4">
        <v>44937</v>
      </c>
      <c r="N36" s="7" t="s">
        <v>93</v>
      </c>
      <c r="O36" s="5" t="s">
        <v>94</v>
      </c>
      <c r="P36" t="s">
        <v>98</v>
      </c>
    </row>
  </sheetData>
  <autoFilter ref="A1:T36">
    <filterColumn colId="15">
      <filters>
        <filter val="安路普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19" sqref="K19"/>
    </sheetView>
  </sheetViews>
  <sheetFormatPr defaultRowHeight="13.5" x14ac:dyDescent="0.15"/>
  <cols>
    <col min="1" max="1" width="17.625" style="11" customWidth="1"/>
    <col min="2" max="2" width="12" style="11" customWidth="1"/>
    <col min="3" max="3" width="13.5" style="11" customWidth="1"/>
    <col min="4" max="4" width="29.625" style="11" bestFit="1" customWidth="1"/>
    <col min="5" max="5" width="14.625" style="11" customWidth="1"/>
    <col min="6" max="6" width="12.5" style="11" customWidth="1"/>
    <col min="7" max="7" width="10.5" style="11" customWidth="1"/>
    <col min="8" max="8" width="9" style="11" customWidth="1"/>
    <col min="9" max="9" width="10.25" style="11" customWidth="1"/>
    <col min="10" max="10" width="46.125" style="11" hidden="1" customWidth="1"/>
    <col min="11" max="11" width="50.75" style="11" customWidth="1"/>
    <col min="12" max="16384" width="9" style="11"/>
  </cols>
  <sheetData>
    <row r="1" spans="1:11" x14ac:dyDescent="0.15">
      <c r="A1" s="9" t="s">
        <v>95</v>
      </c>
      <c r="B1" s="9" t="s">
        <v>0</v>
      </c>
      <c r="C1" s="9" t="s">
        <v>3</v>
      </c>
      <c r="D1" s="9" t="s">
        <v>4</v>
      </c>
      <c r="E1" s="10" t="s">
        <v>101</v>
      </c>
      <c r="F1" s="10" t="s">
        <v>102</v>
      </c>
      <c r="G1" s="10" t="s">
        <v>107</v>
      </c>
      <c r="H1" s="10" t="s">
        <v>108</v>
      </c>
      <c r="I1" s="10" t="s">
        <v>109</v>
      </c>
      <c r="J1" s="10"/>
      <c r="K1" s="10"/>
    </row>
    <row r="2" spans="1:11" x14ac:dyDescent="0.15">
      <c r="A2" s="33" t="s">
        <v>99</v>
      </c>
      <c r="B2" s="10" t="s">
        <v>37</v>
      </c>
      <c r="C2" s="21" t="s">
        <v>39</v>
      </c>
      <c r="D2" s="10" t="s">
        <v>40</v>
      </c>
      <c r="E2" s="10">
        <v>1030</v>
      </c>
      <c r="F2" s="10">
        <v>0.63</v>
      </c>
      <c r="G2" s="10">
        <f>F2*E2</f>
        <v>648.9</v>
      </c>
      <c r="H2" s="10">
        <f t="shared" ref="H2:H3" si="0">ROUND(SUM(G2*0.13),2)</f>
        <v>84.36</v>
      </c>
      <c r="I2" s="10">
        <f>ROUND(SUM(G2+H2),2)</f>
        <v>733.26</v>
      </c>
      <c r="J2" s="10" t="s">
        <v>106</v>
      </c>
      <c r="K2" s="10" t="s">
        <v>112</v>
      </c>
    </row>
    <row r="3" spans="1:11" x14ac:dyDescent="0.15">
      <c r="A3" s="34"/>
      <c r="B3" s="33" t="s">
        <v>28</v>
      </c>
      <c r="C3" s="10" t="s">
        <v>30</v>
      </c>
      <c r="D3" s="10" t="s">
        <v>31</v>
      </c>
      <c r="E3" s="10">
        <v>25</v>
      </c>
      <c r="F3" s="10">
        <v>13.85</v>
      </c>
      <c r="G3" s="10">
        <f t="shared" ref="G3:G6" si="1">F3*E3</f>
        <v>346.25</v>
      </c>
      <c r="H3" s="10">
        <f t="shared" si="0"/>
        <v>45.01</v>
      </c>
      <c r="I3" s="10">
        <f t="shared" ref="I3:I8" si="2">ROUND(SUM(G3+H3),2)</f>
        <v>391.26</v>
      </c>
      <c r="J3" s="10" t="s">
        <v>103</v>
      </c>
      <c r="K3" s="10" t="s">
        <v>116</v>
      </c>
    </row>
    <row r="4" spans="1:11" s="13" customFormat="1" x14ac:dyDescent="0.15">
      <c r="A4" s="34"/>
      <c r="B4" s="34"/>
      <c r="C4" s="12" t="s">
        <v>34</v>
      </c>
      <c r="D4" s="12" t="s">
        <v>35</v>
      </c>
      <c r="E4" s="12">
        <v>25</v>
      </c>
      <c r="F4" s="12">
        <v>0</v>
      </c>
      <c r="G4" s="12">
        <f t="shared" si="1"/>
        <v>0</v>
      </c>
      <c r="H4" s="12">
        <f t="shared" ref="H4:H11" si="3">G4*0.13</f>
        <v>0</v>
      </c>
      <c r="I4" s="12">
        <f t="shared" si="2"/>
        <v>0</v>
      </c>
      <c r="J4" s="12" t="e">
        <v>#N/A</v>
      </c>
      <c r="K4" s="12" t="s">
        <v>111</v>
      </c>
    </row>
    <row r="5" spans="1:11" x14ac:dyDescent="0.15">
      <c r="A5" s="34"/>
      <c r="B5" s="34"/>
      <c r="C5" s="10" t="s">
        <v>36</v>
      </c>
      <c r="D5" s="10" t="s">
        <v>64</v>
      </c>
      <c r="E5" s="10">
        <v>25</v>
      </c>
      <c r="F5" s="10">
        <v>27.9</v>
      </c>
      <c r="G5" s="10">
        <f t="shared" si="1"/>
        <v>697.5</v>
      </c>
      <c r="H5" s="10">
        <f t="shared" si="3"/>
        <v>90.674999999999997</v>
      </c>
      <c r="I5" s="10">
        <f t="shared" si="2"/>
        <v>788.18</v>
      </c>
      <c r="J5" s="10" t="s">
        <v>103</v>
      </c>
      <c r="K5" s="10"/>
    </row>
    <row r="6" spans="1:11" x14ac:dyDescent="0.15">
      <c r="A6" s="34"/>
      <c r="B6" s="34"/>
      <c r="C6" s="10" t="s">
        <v>32</v>
      </c>
      <c r="D6" s="10" t="s">
        <v>33</v>
      </c>
      <c r="E6" s="10">
        <v>25</v>
      </c>
      <c r="F6" s="10">
        <v>1.1000000000000001</v>
      </c>
      <c r="G6" s="10">
        <f t="shared" si="1"/>
        <v>27.500000000000004</v>
      </c>
      <c r="H6" s="10">
        <f t="shared" si="3"/>
        <v>3.5750000000000006</v>
      </c>
      <c r="I6" s="10">
        <f t="shared" si="2"/>
        <v>31.08</v>
      </c>
      <c r="J6" s="10" t="s">
        <v>103</v>
      </c>
      <c r="K6" s="10"/>
    </row>
    <row r="7" spans="1:11" x14ac:dyDescent="0.15">
      <c r="A7" s="34"/>
      <c r="B7" s="34"/>
      <c r="C7" s="10" t="s">
        <v>43</v>
      </c>
      <c r="D7" s="10" t="s">
        <v>44</v>
      </c>
      <c r="E7" s="10">
        <v>25</v>
      </c>
      <c r="F7" s="10">
        <v>6.6749999999999998</v>
      </c>
      <c r="G7" s="10">
        <f>ROUND(SUM(F7*E7),2)</f>
        <v>166.88</v>
      </c>
      <c r="H7" s="10">
        <f>ROUND(SUM(G7*0.13),2)</f>
        <v>21.69</v>
      </c>
      <c r="I7" s="10">
        <f t="shared" si="2"/>
        <v>188.57</v>
      </c>
      <c r="J7" s="10" t="s">
        <v>103</v>
      </c>
      <c r="K7" s="10"/>
    </row>
    <row r="8" spans="1:11" x14ac:dyDescent="0.15">
      <c r="A8" s="34"/>
      <c r="B8" s="35"/>
      <c r="C8" s="10" t="s">
        <v>45</v>
      </c>
      <c r="D8" s="10" t="s">
        <v>44</v>
      </c>
      <c r="E8" s="10">
        <v>25</v>
      </c>
      <c r="F8" s="10">
        <v>7.0949999999999998</v>
      </c>
      <c r="G8" s="10">
        <f>ROUND(SUM(F8*E8),2)</f>
        <v>177.38</v>
      </c>
      <c r="H8" s="10">
        <f>ROUND(SUM(G8*0.13),2)</f>
        <v>23.06</v>
      </c>
      <c r="I8" s="10">
        <f t="shared" si="2"/>
        <v>200.44</v>
      </c>
      <c r="J8" s="10" t="s">
        <v>103</v>
      </c>
      <c r="K8" s="10"/>
    </row>
    <row r="9" spans="1:11" x14ac:dyDescent="0.15">
      <c r="A9" s="35"/>
      <c r="B9" s="30" t="s">
        <v>114</v>
      </c>
      <c r="C9" s="31"/>
      <c r="D9" s="32"/>
      <c r="E9" s="14">
        <f>SUM(E2:E8)</f>
        <v>1180</v>
      </c>
      <c r="F9" s="14"/>
      <c r="G9" s="14">
        <f>SUM(G2:G8)</f>
        <v>2064.4100000000003</v>
      </c>
      <c r="H9" s="14">
        <f>SUM(H2:H8)</f>
        <v>268.37</v>
      </c>
      <c r="I9" s="14">
        <f>SUM(I2:I8)</f>
        <v>2332.79</v>
      </c>
      <c r="J9" s="10"/>
      <c r="K9" s="10"/>
    </row>
    <row r="10" spans="1:11" s="13" customFormat="1" x14ac:dyDescent="0.15">
      <c r="A10" s="27" t="s">
        <v>97</v>
      </c>
      <c r="B10" s="27" t="s">
        <v>46</v>
      </c>
      <c r="C10" s="12" t="s">
        <v>47</v>
      </c>
      <c r="D10" s="12" t="s">
        <v>48</v>
      </c>
      <c r="E10" s="12">
        <v>150</v>
      </c>
      <c r="F10" s="12"/>
      <c r="G10" s="12">
        <f t="shared" ref="G10:G11" si="4">F10*E10</f>
        <v>0</v>
      </c>
      <c r="H10" s="12">
        <f t="shared" si="3"/>
        <v>0</v>
      </c>
      <c r="I10" s="12">
        <f t="shared" ref="I10:I24" si="5">ROUND(SUM(G10+H10),2)</f>
        <v>0</v>
      </c>
      <c r="J10" s="12" t="s">
        <v>104</v>
      </c>
      <c r="K10" s="12" t="s">
        <v>113</v>
      </c>
    </row>
    <row r="11" spans="1:11" s="13" customFormat="1" x14ac:dyDescent="0.15">
      <c r="A11" s="28"/>
      <c r="B11" s="28"/>
      <c r="C11" s="12" t="s">
        <v>49</v>
      </c>
      <c r="D11" s="12" t="s">
        <v>50</v>
      </c>
      <c r="E11" s="12">
        <v>150</v>
      </c>
      <c r="F11" s="12"/>
      <c r="G11" s="12">
        <f t="shared" si="4"/>
        <v>0</v>
      </c>
      <c r="H11" s="12">
        <f t="shared" si="3"/>
        <v>0</v>
      </c>
      <c r="I11" s="12">
        <f t="shared" si="5"/>
        <v>0</v>
      </c>
      <c r="J11" s="12" t="e">
        <v>#N/A</v>
      </c>
      <c r="K11" s="12" t="s">
        <v>113</v>
      </c>
    </row>
    <row r="12" spans="1:11" x14ac:dyDescent="0.15">
      <c r="A12" s="28"/>
      <c r="B12" s="28"/>
      <c r="C12" s="10" t="s">
        <v>51</v>
      </c>
      <c r="D12" s="10" t="s">
        <v>52</v>
      </c>
      <c r="E12" s="10">
        <v>150</v>
      </c>
      <c r="F12" s="21">
        <v>3.9</v>
      </c>
      <c r="G12" s="10">
        <f>ROUND(SUM(F12*E12),2)</f>
        <v>585</v>
      </c>
      <c r="H12" s="10">
        <f>ROUND(SUM(G12*0.13),2)</f>
        <v>76.05</v>
      </c>
      <c r="I12" s="10">
        <f t="shared" si="5"/>
        <v>661.05</v>
      </c>
      <c r="J12" s="10" t="s">
        <v>104</v>
      </c>
      <c r="K12" s="10"/>
    </row>
    <row r="13" spans="1:11" x14ac:dyDescent="0.15">
      <c r="A13" s="28"/>
      <c r="B13" s="28"/>
      <c r="C13" s="10" t="s">
        <v>53</v>
      </c>
      <c r="D13" s="10" t="s">
        <v>54</v>
      </c>
      <c r="E13" s="10">
        <v>150</v>
      </c>
      <c r="F13" s="21">
        <v>4.2</v>
      </c>
      <c r="G13" s="10">
        <f t="shared" ref="G13:G24" si="6">ROUND(SUM(F13*E13),2)</f>
        <v>630</v>
      </c>
      <c r="H13" s="10">
        <f t="shared" ref="H13:H24" si="7">ROUND(SUM(G13*0.13),2)</f>
        <v>81.900000000000006</v>
      </c>
      <c r="I13" s="10">
        <f t="shared" si="5"/>
        <v>711.9</v>
      </c>
      <c r="J13" s="10" t="s">
        <v>104</v>
      </c>
      <c r="K13" s="10"/>
    </row>
    <row r="14" spans="1:11" x14ac:dyDescent="0.15">
      <c r="A14" s="28"/>
      <c r="B14" s="28"/>
      <c r="C14" s="10" t="s">
        <v>55</v>
      </c>
      <c r="D14" s="10" t="s">
        <v>56</v>
      </c>
      <c r="E14" s="10">
        <v>150</v>
      </c>
      <c r="F14" s="21">
        <v>1.67</v>
      </c>
      <c r="G14" s="10">
        <f t="shared" si="6"/>
        <v>250.5</v>
      </c>
      <c r="H14" s="10">
        <f t="shared" si="7"/>
        <v>32.57</v>
      </c>
      <c r="I14" s="10">
        <f t="shared" si="5"/>
        <v>283.07</v>
      </c>
      <c r="J14" s="10" t="s">
        <v>104</v>
      </c>
      <c r="K14" s="10"/>
    </row>
    <row r="15" spans="1:11" x14ac:dyDescent="0.15">
      <c r="A15" s="28"/>
      <c r="B15" s="28"/>
      <c r="C15" s="10" t="s">
        <v>57</v>
      </c>
      <c r="D15" s="10" t="s">
        <v>58</v>
      </c>
      <c r="E15" s="10">
        <v>150</v>
      </c>
      <c r="F15" s="21">
        <v>4.0599999999999996</v>
      </c>
      <c r="G15" s="10">
        <f t="shared" si="6"/>
        <v>609</v>
      </c>
      <c r="H15" s="10">
        <f t="shared" si="7"/>
        <v>79.17</v>
      </c>
      <c r="I15" s="10">
        <f t="shared" si="5"/>
        <v>688.17</v>
      </c>
      <c r="J15" s="10" t="s">
        <v>104</v>
      </c>
      <c r="K15" s="10"/>
    </row>
    <row r="16" spans="1:11" x14ac:dyDescent="0.15">
      <c r="A16" s="28"/>
      <c r="B16" s="28"/>
      <c r="C16" s="10" t="s">
        <v>59</v>
      </c>
      <c r="D16" s="10" t="s">
        <v>60</v>
      </c>
      <c r="E16" s="10">
        <v>150</v>
      </c>
      <c r="F16" s="21">
        <v>5</v>
      </c>
      <c r="G16" s="10">
        <f t="shared" si="6"/>
        <v>750</v>
      </c>
      <c r="H16" s="10">
        <f t="shared" si="7"/>
        <v>97.5</v>
      </c>
      <c r="I16" s="10">
        <f t="shared" si="5"/>
        <v>847.5</v>
      </c>
      <c r="J16" s="10" t="s">
        <v>104</v>
      </c>
      <c r="K16" s="10"/>
    </row>
    <row r="17" spans="1:11" x14ac:dyDescent="0.15">
      <c r="A17" s="28"/>
      <c r="B17" s="29"/>
      <c r="C17" s="10" t="s">
        <v>61</v>
      </c>
      <c r="D17" s="10" t="s">
        <v>62</v>
      </c>
      <c r="E17" s="10">
        <v>150</v>
      </c>
      <c r="F17" s="21">
        <v>6.3</v>
      </c>
      <c r="G17" s="10">
        <f t="shared" si="6"/>
        <v>945</v>
      </c>
      <c r="H17" s="10">
        <f t="shared" si="7"/>
        <v>122.85</v>
      </c>
      <c r="I17" s="10">
        <f t="shared" si="5"/>
        <v>1067.8499999999999</v>
      </c>
      <c r="J17" s="10" t="s">
        <v>104</v>
      </c>
      <c r="K17" s="10"/>
    </row>
    <row r="18" spans="1:11" x14ac:dyDescent="0.15">
      <c r="A18" s="28"/>
      <c r="B18" s="33" t="s">
        <v>9</v>
      </c>
      <c r="C18" s="10" t="s">
        <v>11</v>
      </c>
      <c r="D18" s="10" t="s">
        <v>12</v>
      </c>
      <c r="E18" s="10">
        <v>70</v>
      </c>
      <c r="F18" s="21">
        <v>4.7088999999999999</v>
      </c>
      <c r="G18" s="10">
        <f t="shared" si="6"/>
        <v>329.62</v>
      </c>
      <c r="H18" s="10">
        <f t="shared" si="7"/>
        <v>42.85</v>
      </c>
      <c r="I18" s="10">
        <f t="shared" si="5"/>
        <v>372.47</v>
      </c>
      <c r="J18" s="10" t="s">
        <v>110</v>
      </c>
      <c r="K18" s="10"/>
    </row>
    <row r="19" spans="1:11" x14ac:dyDescent="0.15">
      <c r="A19" s="28"/>
      <c r="B19" s="35"/>
      <c r="C19" s="10" t="s">
        <v>13</v>
      </c>
      <c r="D19" s="10" t="s">
        <v>14</v>
      </c>
      <c r="E19" s="10">
        <v>70</v>
      </c>
      <c r="F19" s="21">
        <v>5.0449000000000002</v>
      </c>
      <c r="G19" s="10">
        <f t="shared" si="6"/>
        <v>353.14</v>
      </c>
      <c r="H19" s="10">
        <f t="shared" si="7"/>
        <v>45.91</v>
      </c>
      <c r="I19" s="10">
        <f t="shared" si="5"/>
        <v>399.05</v>
      </c>
      <c r="J19" s="10" t="s">
        <v>110</v>
      </c>
      <c r="K19" s="10"/>
    </row>
    <row r="20" spans="1:11" x14ac:dyDescent="0.15">
      <c r="A20" s="28"/>
      <c r="B20" s="33" t="s">
        <v>18</v>
      </c>
      <c r="C20" s="10" t="s">
        <v>24</v>
      </c>
      <c r="D20" s="10" t="s">
        <v>25</v>
      </c>
      <c r="E20" s="10">
        <v>400</v>
      </c>
      <c r="F20" s="21">
        <v>0.45</v>
      </c>
      <c r="G20" s="10">
        <f t="shared" si="6"/>
        <v>180</v>
      </c>
      <c r="H20" s="10">
        <f t="shared" si="7"/>
        <v>23.4</v>
      </c>
      <c r="I20" s="10">
        <f t="shared" si="5"/>
        <v>203.4</v>
      </c>
      <c r="J20" s="10" t="s">
        <v>105</v>
      </c>
      <c r="K20" s="10"/>
    </row>
    <row r="21" spans="1:11" x14ac:dyDescent="0.15">
      <c r="A21" s="28"/>
      <c r="B21" s="34"/>
      <c r="C21" s="10" t="s">
        <v>20</v>
      </c>
      <c r="D21" s="10" t="s">
        <v>21</v>
      </c>
      <c r="E21" s="10">
        <v>400</v>
      </c>
      <c r="F21" s="21">
        <v>1.9624999999999999</v>
      </c>
      <c r="G21" s="10">
        <f t="shared" si="6"/>
        <v>785</v>
      </c>
      <c r="H21" s="10">
        <f t="shared" si="7"/>
        <v>102.05</v>
      </c>
      <c r="I21" s="10">
        <f t="shared" si="5"/>
        <v>887.05</v>
      </c>
      <c r="J21" s="10" t="s">
        <v>105</v>
      </c>
      <c r="K21" s="10"/>
    </row>
    <row r="22" spans="1:11" x14ac:dyDescent="0.15">
      <c r="A22" s="28"/>
      <c r="B22" s="35"/>
      <c r="C22" s="10" t="s">
        <v>22</v>
      </c>
      <c r="D22" s="10" t="s">
        <v>23</v>
      </c>
      <c r="E22" s="10">
        <v>400</v>
      </c>
      <c r="F22" s="21">
        <v>2.5125000000000002</v>
      </c>
      <c r="G22" s="10">
        <f t="shared" si="6"/>
        <v>1005</v>
      </c>
      <c r="H22" s="10">
        <f t="shared" si="7"/>
        <v>130.65</v>
      </c>
      <c r="I22" s="10">
        <f t="shared" si="5"/>
        <v>1135.6500000000001</v>
      </c>
      <c r="J22" s="10" t="s">
        <v>105</v>
      </c>
      <c r="K22" s="10"/>
    </row>
    <row r="23" spans="1:11" x14ac:dyDescent="0.15">
      <c r="A23" s="28"/>
      <c r="B23" s="33" t="s">
        <v>41</v>
      </c>
      <c r="C23" s="10" t="s">
        <v>11</v>
      </c>
      <c r="D23" s="10" t="s">
        <v>12</v>
      </c>
      <c r="E23" s="10">
        <v>50</v>
      </c>
      <c r="F23" s="21">
        <v>4.7088999999999999</v>
      </c>
      <c r="G23" s="10">
        <f t="shared" si="6"/>
        <v>235.45</v>
      </c>
      <c r="H23" s="10">
        <f t="shared" si="7"/>
        <v>30.61</v>
      </c>
      <c r="I23" s="10">
        <f t="shared" si="5"/>
        <v>266.06</v>
      </c>
      <c r="J23" s="10" t="s">
        <v>110</v>
      </c>
      <c r="K23" s="10"/>
    </row>
    <row r="24" spans="1:11" x14ac:dyDescent="0.15">
      <c r="A24" s="28"/>
      <c r="B24" s="35"/>
      <c r="C24" s="10" t="s">
        <v>13</v>
      </c>
      <c r="D24" s="10" t="s">
        <v>14</v>
      </c>
      <c r="E24" s="10">
        <v>50</v>
      </c>
      <c r="F24" s="21">
        <v>5.0449000000000002</v>
      </c>
      <c r="G24" s="10">
        <f t="shared" si="6"/>
        <v>252.25</v>
      </c>
      <c r="H24" s="10">
        <f t="shared" si="7"/>
        <v>32.79</v>
      </c>
      <c r="I24" s="10">
        <f t="shared" si="5"/>
        <v>285.04000000000002</v>
      </c>
      <c r="J24" s="10" t="s">
        <v>110</v>
      </c>
      <c r="K24" s="10"/>
    </row>
    <row r="25" spans="1:11" x14ac:dyDescent="0.15">
      <c r="A25" s="29"/>
      <c r="B25" s="30" t="s">
        <v>115</v>
      </c>
      <c r="C25" s="31"/>
      <c r="D25" s="32"/>
      <c r="E25" s="14">
        <f>SUM(E10:E24)</f>
        <v>2640</v>
      </c>
      <c r="F25" s="14"/>
      <c r="G25" s="14">
        <f t="shared" ref="G25:I25" si="8">SUM(G10:G24)</f>
        <v>6909.96</v>
      </c>
      <c r="H25" s="14">
        <f t="shared" si="8"/>
        <v>898.29999999999984</v>
      </c>
      <c r="I25" s="14">
        <f t="shared" si="8"/>
        <v>7808.26</v>
      </c>
      <c r="J25" s="15"/>
      <c r="K25" s="15"/>
    </row>
  </sheetData>
  <autoFilter ref="A2:K2"/>
  <mergeCells count="9">
    <mergeCell ref="A10:A25"/>
    <mergeCell ref="B25:D25"/>
    <mergeCell ref="A2:A9"/>
    <mergeCell ref="B9:D9"/>
    <mergeCell ref="B3:B8"/>
    <mergeCell ref="B10:B17"/>
    <mergeCell ref="B18:B19"/>
    <mergeCell ref="B20:B22"/>
    <mergeCell ref="B23:B2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订单明细</vt:lpstr>
      <vt:lpstr>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2023-12-29T01:48:00Z</dcterms:modified>
</cp:coreProperties>
</file>