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金属件\12.28日新增产品计算过程\"/>
    </mc:Choice>
  </mc:AlternateContent>
  <xr:revisionPtr revIDLastSave="0" documentId="13_ncr:1_{8FBAF5C5-6BE3-4296-9F57-2338A93C12B9}" xr6:coauthVersionLast="45" xr6:coauthVersionMax="45" xr10:uidLastSave="{00000000-0000-0000-0000-000000000000}"/>
  <bookViews>
    <workbookView xWindow="-60" yWindow="-60" windowWidth="24120" windowHeight="12960" xr2:uid="{D4E7D164-D8EE-46C3-9CE5-E49ACF191FAB}"/>
  </bookViews>
  <sheets>
    <sheet name="报价汇总表" sheetId="1" r:id="rId1"/>
    <sheet name="SHT0013940" sheetId="2" r:id="rId2"/>
    <sheet name="冲压工序" sheetId="3" r:id="rId3"/>
    <sheet name="焊接工序" sheetId="4" r:id="rId4"/>
    <sheet name="电泳工序" sheetId="5" r:id="rId5"/>
  </sheets>
  <definedNames>
    <definedName name="_xlnm._FilterDatabase" localSheetId="1" hidden="1">'SHT0013940'!$A$1:$M$19</definedName>
    <definedName name="_xlnm._FilterDatabase" localSheetId="0" hidden="1">报价汇总表!$A$2:$V$3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5" l="1"/>
  <c r="P3" i="1" s="1"/>
  <c r="O3" i="1"/>
  <c r="F6" i="5"/>
  <c r="L3" i="1" l="1"/>
  <c r="K3" i="1"/>
  <c r="N11" i="4"/>
  <c r="J5" i="4"/>
  <c r="G9" i="3"/>
  <c r="F9" i="3"/>
  <c r="L19" i="2" l="1"/>
  <c r="G3" i="1"/>
  <c r="F3" i="1"/>
  <c r="J12" i="2"/>
  <c r="K12" i="2" s="1"/>
  <c r="M12" i="2" s="1"/>
  <c r="J17" i="2"/>
  <c r="J15" i="2"/>
  <c r="J11" i="2"/>
  <c r="J10" i="2"/>
  <c r="J7" i="2"/>
  <c r="J4" i="2"/>
  <c r="K4" i="2" s="1"/>
  <c r="M4" i="2" s="1"/>
  <c r="J3" i="2"/>
  <c r="J2" i="2"/>
  <c r="K3" i="2"/>
  <c r="M3" i="2" s="1"/>
  <c r="K5" i="2"/>
  <c r="L5" i="2" s="1"/>
  <c r="K6" i="2"/>
  <c r="L6" i="2" s="1"/>
  <c r="K7" i="2"/>
  <c r="M7" i="2" s="1"/>
  <c r="K8" i="2"/>
  <c r="L8" i="2" s="1"/>
  <c r="K9" i="2"/>
  <c r="L9" i="2" s="1"/>
  <c r="K10" i="2"/>
  <c r="M10" i="2" s="1"/>
  <c r="K11" i="2"/>
  <c r="M11" i="2" s="1"/>
  <c r="K13" i="2"/>
  <c r="L13" i="2" s="1"/>
  <c r="K14" i="2"/>
  <c r="L14" i="2" s="1"/>
  <c r="K15" i="2"/>
  <c r="M15" i="2" s="1"/>
  <c r="K16" i="2"/>
  <c r="L16" i="2" s="1"/>
  <c r="K17" i="2"/>
  <c r="M17" i="2" s="1"/>
  <c r="K18" i="2"/>
  <c r="L18" i="2" s="1"/>
  <c r="K2" i="2"/>
  <c r="K19" i="2" s="1"/>
  <c r="M2" i="2" l="1"/>
  <c r="M19" i="2" s="1"/>
  <c r="U3" i="1"/>
  <c r="Q3" i="1"/>
  <c r="R3" i="1" s="1"/>
  <c r="V3" i="1" s="1"/>
  <c r="H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向利新</author>
  </authors>
  <commentList>
    <comment ref="H2" authorId="0" shapeId="0" xr:uid="{24269329-4D04-4EA2-A2A7-B7E5F49562EF}">
      <text>
        <r>
          <rPr>
            <sz val="9"/>
            <rFont val="宋体"/>
            <charset val="134"/>
          </rPr>
          <t>未成系数</t>
        </r>
      </text>
    </comment>
    <comment ref="S3" authorId="1" shapeId="0" xr:uid="{B6EC4A64-94E8-44E9-8A54-3E636892A9D8}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木托盘单价60元，每托50个</t>
        </r>
      </text>
    </comment>
    <comment ref="T3" authorId="1" shapeId="0" xr:uid="{2A13EF13-AA4E-4EDC-A0D7-09FBBE716655}">
      <text>
        <r>
          <rPr>
            <b/>
            <sz val="9"/>
            <rFont val="宋体"/>
            <charset val="134"/>
          </rPr>
          <t>向利新:</t>
        </r>
        <r>
          <rPr>
            <sz val="9"/>
            <rFont val="宋体"/>
            <charset val="134"/>
          </rPr>
          <t xml:space="preserve">
单层运输</t>
        </r>
      </text>
    </comment>
  </commentList>
</comments>
</file>

<file path=xl/sharedStrings.xml><?xml version="1.0" encoding="utf-8"?>
<sst xmlns="http://schemas.openxmlformats.org/spreadsheetml/2006/main" count="372" uniqueCount="145">
  <si>
    <t>2023年金属件产品报价单</t>
  </si>
  <si>
    <t>序号</t>
  </si>
  <si>
    <t>市场</t>
  </si>
  <si>
    <t>项目</t>
  </si>
  <si>
    <t>产品</t>
  </si>
  <si>
    <t>QAD码</t>
  </si>
  <si>
    <t>外购原材料金额</t>
  </si>
  <si>
    <t>自制原材料金额</t>
  </si>
  <si>
    <t>材料金额合计</t>
  </si>
  <si>
    <t>冲压前工序直接人工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</si>
  <si>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</si>
  <si>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</si>
  <si>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</si>
  <si>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</si>
  <si>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</si>
  <si>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</si>
  <si>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</si>
  <si>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</si>
  <si>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</si>
  <si>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</si>
  <si>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——</t>
  </si>
  <si>
    <t>M3000-S</t>
  </si>
  <si>
    <t>长春</t>
  </si>
  <si>
    <t>驾驶员靠背焊接总成</t>
  </si>
  <si>
    <t>2.2正背</t>
  </si>
  <si>
    <t>SHT0013940</t>
  </si>
  <si>
    <t>SHT0013940</t>
    <phoneticPr fontId="2" type="noConversion"/>
  </si>
  <si>
    <t>父级物料</t>
  </si>
  <si>
    <t>父件描述1</t>
  </si>
  <si>
    <t>父件描述2</t>
  </si>
  <si>
    <t>组件</t>
  </si>
  <si>
    <t>组件描述1</t>
  </si>
  <si>
    <t>组件描述2</t>
  </si>
  <si>
    <t>每件需求量</t>
  </si>
  <si>
    <t>物料单价</t>
  </si>
  <si>
    <t>物料成本</t>
  </si>
  <si>
    <t>EA</t>
  </si>
  <si>
    <t>H4-2.2</t>
  </si>
  <si>
    <t>SHT0001927</t>
  </si>
  <si>
    <t>M</t>
  </si>
  <si>
    <t>头枕主体管</t>
  </si>
  <si>
    <t>H4A</t>
  </si>
  <si>
    <t/>
  </si>
  <si>
    <t>SHT0001928</t>
  </si>
  <si>
    <t>靠背钢管上横管</t>
  </si>
  <si>
    <t>H5-68021</t>
  </si>
  <si>
    <t>SHT0001933</t>
  </si>
  <si>
    <t>靠背钢管下横管</t>
  </si>
  <si>
    <t>SHT0001934</t>
  </si>
  <si>
    <t>P</t>
  </si>
  <si>
    <t>左侧主板总成</t>
  </si>
  <si>
    <t>侧翼支撑上安装钢丝</t>
  </si>
  <si>
    <t>SHT0001936</t>
  </si>
  <si>
    <t>右侧主板总成</t>
  </si>
  <si>
    <t>SHT0001953</t>
  </si>
  <si>
    <t>腰托固定横衬条</t>
  </si>
  <si>
    <t>SHT0002255</t>
  </si>
  <si>
    <t>腰托固定框线</t>
  </si>
  <si>
    <t>SHT0002532</t>
  </si>
  <si>
    <t>侧翼支撑下安装钢丝</t>
  </si>
  <si>
    <t>H4靠背电</t>
  </si>
  <si>
    <t>SHT0002732</t>
  </si>
  <si>
    <t>主驾上左安全带导向钢丝</t>
  </si>
  <si>
    <t>SHT0002737</t>
  </si>
  <si>
    <t>主驾中间安全带导向钢丝</t>
  </si>
  <si>
    <t>SHT0002766</t>
  </si>
  <si>
    <t>驾驶员下左安全带导向钢丝</t>
  </si>
  <si>
    <t>SHT0010671</t>
  </si>
  <si>
    <t>扶手支架焊接组件</t>
  </si>
  <si>
    <t>SHT0012385</t>
  </si>
  <si>
    <t>SHT0012970</t>
  </si>
  <si>
    <t>靠背钢管骨架</t>
  </si>
  <si>
    <t>主驾</t>
  </si>
  <si>
    <t>SHT0012971</t>
  </si>
  <si>
    <t>安全带上悬置固定板总成</t>
  </si>
  <si>
    <t>主驾左侧</t>
  </si>
  <si>
    <t>SHT0014489</t>
  </si>
  <si>
    <t>头枕支撑板条</t>
  </si>
  <si>
    <t>长250mm</t>
  </si>
  <si>
    <t>TWT0000064</t>
  </si>
  <si>
    <t>φ1.2焊丝</t>
  </si>
  <si>
    <t>KG</t>
  </si>
  <si>
    <t>TWT0000110</t>
  </si>
  <si>
    <t>焊管Q195光亮管</t>
  </si>
  <si>
    <t>φ20*1.5*</t>
  </si>
  <si>
    <t>SHT0013940</t>
    <phoneticPr fontId="13" type="noConversion"/>
  </si>
  <si>
    <t>H5-6802114</t>
  </si>
  <si>
    <t>TWT0010052</t>
  </si>
  <si>
    <t>焊管SPCC光亮管</t>
  </si>
  <si>
    <t>φ25*1.5*</t>
  </si>
  <si>
    <t>H5-6802115</t>
  </si>
  <si>
    <t>TST0000023</t>
  </si>
  <si>
    <t>扁钢Q235</t>
  </si>
  <si>
    <t>15*2.0*6</t>
  </si>
  <si>
    <t>H4靠背电泳件</t>
  </si>
  <si>
    <t>SHT0013855</t>
  </si>
  <si>
    <t>驾驶员上安全带导向钢丝</t>
  </si>
  <si>
    <t>TCT0000057</t>
  </si>
  <si>
    <t>电泳表面积</t>
  </si>
  <si>
    <t>M2</t>
  </si>
  <si>
    <t>SHT0013856</t>
  </si>
  <si>
    <t>驾驶员中间安全带导向钢丝</t>
  </si>
  <si>
    <t>H4靠背电泳件φ6</t>
  </si>
  <si>
    <t>SHT0014490</t>
  </si>
  <si>
    <t>H4靠背φ6</t>
  </si>
  <si>
    <t>TST0000777</t>
  </si>
  <si>
    <t>10*2.0*6</t>
  </si>
  <si>
    <r>
      <rPr>
        <sz val="8"/>
        <color rgb="FF0000FF"/>
        <rFont val="宋体"/>
        <family val="3"/>
        <charset val="134"/>
      </rPr>
      <t>材料成本合计：</t>
    </r>
    <phoneticPr fontId="13" type="noConversion"/>
  </si>
  <si>
    <t>外购</t>
    <phoneticPr fontId="13" type="noConversion"/>
  </si>
  <si>
    <t>自制</t>
    <phoneticPr fontId="13" type="noConversion"/>
  </si>
  <si>
    <r>
      <rPr>
        <sz val="8"/>
        <color rgb="FF000000"/>
        <rFont val="宋体"/>
        <family val="3"/>
        <charset val="134"/>
      </rPr>
      <t>采</t>
    </r>
    <r>
      <rPr>
        <sz val="8"/>
        <color rgb="FF000000"/>
        <rFont val="Microsoft Sans Serif"/>
        <family val="2"/>
      </rPr>
      <t>/</t>
    </r>
    <r>
      <rPr>
        <sz val="8"/>
        <color rgb="FF000000"/>
        <rFont val="宋体"/>
        <family val="3"/>
        <charset val="134"/>
      </rPr>
      <t>制</t>
    </r>
    <phoneticPr fontId="13" type="noConversion"/>
  </si>
  <si>
    <t>单位</t>
  </si>
  <si>
    <t>单位</t>
    <phoneticPr fontId="13" type="noConversion"/>
  </si>
  <si>
    <t>子零件</t>
  </si>
  <si>
    <t>组件描述</t>
  </si>
  <si>
    <t>人工</t>
  </si>
  <si>
    <t>电费（度）</t>
  </si>
  <si>
    <t>西安</t>
    <phoneticPr fontId="13" type="noConversion"/>
  </si>
  <si>
    <t>靠背</t>
    <phoneticPr fontId="13" type="noConversion"/>
  </si>
  <si>
    <t>sht0014489</t>
  </si>
  <si>
    <t>sht0001953</t>
  </si>
  <si>
    <t>腰托衬条</t>
  </si>
  <si>
    <t>合计：</t>
    <phoneticPr fontId="13" type="noConversion"/>
  </si>
  <si>
    <t>标准费率</t>
  </si>
  <si>
    <t>未税</t>
  </si>
  <si>
    <t>说明</t>
  </si>
  <si>
    <t>人工标准适用于 机器人摆件</t>
  </si>
  <si>
    <t>人工标准适用于 检验、挂簧、打包</t>
  </si>
  <si>
    <t>组件/产品</t>
  </si>
  <si>
    <t>组件/产品描述1</t>
  </si>
  <si>
    <t>机器人 s</t>
  </si>
  <si>
    <t>手工焊 s</t>
  </si>
  <si>
    <t>检验 s</t>
  </si>
  <si>
    <t>合计（元）</t>
  </si>
  <si>
    <t>焊接能耗（水电气）</t>
  </si>
  <si>
    <t>s</t>
  </si>
  <si>
    <t>机器人</t>
  </si>
  <si>
    <t>机器人（手工）焊机</t>
  </si>
  <si>
    <t>翻转工位</t>
  </si>
  <si>
    <t>环保设备</t>
  </si>
  <si>
    <t>空压机</t>
  </si>
  <si>
    <t>二氧化碳气体</t>
  </si>
  <si>
    <t>混合气体</t>
  </si>
  <si>
    <t>标准费率</t>
    <phoneticPr fontId="13" type="noConversion"/>
  </si>
  <si>
    <t>新增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</si>
</sst>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0.00_ "/>
    <numFmt numFmtId="177" formatCode="[$-804]aaaa;@"/>
    <numFmt numFmtId="178" formatCode="##,###,##0.0########"/>
    <numFmt numFmtId="179" formatCode="yyyy\-mm\-dd"/>
    <numFmt numFmtId="180" formatCode="###,##0.00##"/>
    <numFmt numFmtId="181" formatCode="###,##0.00"/>
    <numFmt numFmtId="182" formatCode="#,##0.00_ "/>
    <numFmt numFmtId="183" formatCode="0.00_);[Red]\(0.00\)"/>
    <numFmt numFmtId="184" formatCode="0.0000"/>
    <numFmt numFmtId="185" formatCode="_ * #,##0.0000_ ;_ * \-#,##0.0000_ ;_ * &quot;-&quot;??_ ;_ @_ "/>
  </numFmts>
  <fonts count="34" x14ac:knownFonts="1"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2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9"/>
      <name val="宋体"/>
      <charset val="134"/>
    </font>
    <font>
      <sz val="14"/>
      <color theme="1"/>
      <name val="等线"/>
      <family val="3"/>
      <charset val="134"/>
      <scheme val="minor"/>
    </font>
    <font>
      <sz val="8"/>
      <color rgb="FF000000"/>
      <name val="Microsoft Sans Serif"/>
      <family val="2"/>
    </font>
    <font>
      <sz val="9"/>
      <name val="宋体"/>
      <family val="3"/>
      <charset val="134"/>
    </font>
    <font>
      <sz val="8"/>
      <color rgb="FF0000FF"/>
      <name val="Microsoft Sans Serif"/>
      <family val="2"/>
    </font>
    <font>
      <sz val="12"/>
      <name val="宋体"/>
      <family val="3"/>
      <charset val="134"/>
    </font>
    <font>
      <sz val="8"/>
      <color rgb="FF0000FF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color rgb="FF000000"/>
      <name val="Microsoft Sans Serif"/>
      <family val="3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微软雅黑"/>
      <family val="2"/>
      <charset val="134"/>
    </font>
    <font>
      <sz val="14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</patternFill>
    </fill>
    <fill>
      <patternFill patternType="solid">
        <fgColor rgb="FF92D05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5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8" fontId="12" fillId="0" borderId="5" xfId="0" applyNumberFormat="1" applyFont="1" applyBorder="1" applyAlignment="1">
      <alignment horizontal="right" vertical="center"/>
    </xf>
    <xf numFmtId="179" fontId="12" fillId="0" borderId="5" xfId="0" applyNumberFormat="1" applyFont="1" applyBorder="1" applyAlignment="1">
      <alignment horizontal="right" vertical="center"/>
    </xf>
    <xf numFmtId="180" fontId="12" fillId="0" borderId="5" xfId="0" applyNumberFormat="1" applyFont="1" applyBorder="1" applyAlignment="1">
      <alignment horizontal="right" vertical="center"/>
    </xf>
    <xf numFmtId="181" fontId="12" fillId="0" borderId="5" xfId="0" applyNumberFormat="1" applyFont="1" applyBorder="1" applyAlignment="1">
      <alignment horizontal="right" vertical="center"/>
    </xf>
    <xf numFmtId="0" fontId="14" fillId="5" borderId="5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178" fontId="12" fillId="5" borderId="5" xfId="0" applyNumberFormat="1" applyFont="1" applyFill="1" applyBorder="1" applyAlignment="1">
      <alignment horizontal="right" vertical="center"/>
    </xf>
    <xf numFmtId="179" fontId="12" fillId="5" borderId="5" xfId="0" applyNumberFormat="1" applyFont="1" applyFill="1" applyBorder="1" applyAlignment="1">
      <alignment horizontal="right" vertical="center"/>
    </xf>
    <xf numFmtId="180" fontId="12" fillId="5" borderId="5" xfId="0" applyNumberFormat="1" applyFont="1" applyFill="1" applyBorder="1" applyAlignment="1">
      <alignment horizontal="right" vertical="center"/>
    </xf>
    <xf numFmtId="181" fontId="12" fillId="5" borderId="5" xfId="0" applyNumberFormat="1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14" fillId="6" borderId="6" xfId="0" applyFont="1" applyFill="1" applyBorder="1" applyAlignment="1">
      <alignment horizontal="left" vertical="center"/>
    </xf>
    <xf numFmtId="181" fontId="12" fillId="6" borderId="5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83" fontId="17" fillId="0" borderId="4" xfId="0" applyNumberFormat="1" applyFont="1" applyBorder="1" applyAlignment="1">
      <alignment horizontal="center" vertical="center"/>
    </xf>
    <xf numFmtId="183" fontId="12" fillId="5" borderId="5" xfId="0" applyNumberFormat="1" applyFont="1" applyFill="1" applyBorder="1" applyAlignment="1">
      <alignment horizontal="right" vertical="center"/>
    </xf>
    <xf numFmtId="183" fontId="0" fillId="0" borderId="0" xfId="0" applyNumberFormat="1">
      <alignment vertical="center"/>
    </xf>
    <xf numFmtId="181" fontId="12" fillId="0" borderId="5" xfId="0" applyNumberFormat="1" applyFont="1" applyBorder="1" applyAlignment="1">
      <alignment vertical="center"/>
    </xf>
    <xf numFmtId="183" fontId="12" fillId="5" borderId="5" xfId="0" applyNumberFormat="1" applyFont="1" applyFill="1" applyBorder="1" applyAlignment="1">
      <alignment vertical="center"/>
    </xf>
    <xf numFmtId="183" fontId="12" fillId="0" borderId="5" xfId="0" applyNumberFormat="1" applyFont="1" applyBorder="1" applyAlignment="1">
      <alignment vertical="center"/>
    </xf>
    <xf numFmtId="183" fontId="4" fillId="2" borderId="1" xfId="0" applyNumberFormat="1" applyFont="1" applyFill="1" applyBorder="1" applyAlignment="1">
      <alignment horizontal="center" vertical="center" wrapText="1"/>
    </xf>
    <xf numFmtId="183" fontId="7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83" fontId="0" fillId="0" borderId="1" xfId="0" applyNumberFormat="1" applyBorder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184" fontId="21" fillId="3" borderId="1" xfId="7" applyNumberFormat="1" applyFont="1" applyFill="1" applyBorder="1" applyAlignment="1">
      <alignment horizontal="center" vertical="center"/>
    </xf>
    <xf numFmtId="0" fontId="15" fillId="3" borderId="1" xfId="8" applyFill="1" applyBorder="1" applyAlignment="1">
      <alignment horizontal="center" vertical="center" wrapText="1"/>
    </xf>
    <xf numFmtId="0" fontId="24" fillId="3" borderId="1" xfId="7" applyFont="1" applyFill="1" applyBorder="1" applyAlignment="1">
      <alignment horizontal="center" vertical="center"/>
    </xf>
    <xf numFmtId="0" fontId="24" fillId="3" borderId="1" xfId="7" applyFont="1" applyFill="1" applyBorder="1" applyAlignment="1">
      <alignment horizontal="center" vertical="center" wrapText="1"/>
    </xf>
    <xf numFmtId="43" fontId="21" fillId="3" borderId="1" xfId="9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6" fillId="8" borderId="1" xfId="7" applyFont="1" applyFill="1" applyBorder="1" applyAlignment="1">
      <alignment horizontal="center" vertical="center"/>
    </xf>
    <xf numFmtId="0" fontId="21" fillId="8" borderId="1" xfId="7" applyFont="1" applyFill="1" applyBorder="1" applyAlignment="1">
      <alignment horizontal="center" vertical="center"/>
    </xf>
    <xf numFmtId="43" fontId="21" fillId="8" borderId="1" xfId="9" applyFont="1" applyFill="1" applyBorder="1" applyAlignment="1">
      <alignment horizontal="center" vertical="center"/>
    </xf>
    <xf numFmtId="0" fontId="21" fillId="0" borderId="1" xfId="7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 wrapText="1"/>
    </xf>
    <xf numFmtId="43" fontId="29" fillId="0" borderId="1" xfId="9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6" fillId="3" borderId="1" xfId="7" applyFont="1" applyFill="1" applyBorder="1" applyAlignment="1">
      <alignment horizontal="center"/>
    </xf>
    <xf numFmtId="43" fontId="26" fillId="3" borderId="1" xfId="9" applyFont="1" applyFill="1" applyBorder="1" applyAlignment="1">
      <alignment horizontal="center" vertical="center"/>
    </xf>
    <xf numFmtId="185" fontId="21" fillId="0" borderId="1" xfId="1" applyNumberFormat="1" applyFont="1" applyFill="1" applyBorder="1" applyAlignment="1">
      <alignment horizontal="center" vertical="center"/>
    </xf>
    <xf numFmtId="43" fontId="9" fillId="4" borderId="1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7" borderId="1" xfId="0" applyFont="1" applyFill="1" applyBorder="1" applyAlignment="1">
      <alignment horizontal="left" vertical="center"/>
    </xf>
    <xf numFmtId="182" fontId="19" fillId="2" borderId="1" xfId="0" applyNumberFormat="1" applyFont="1" applyFill="1" applyBorder="1" applyAlignment="1">
      <alignment horizontal="center" vertical="center"/>
    </xf>
    <xf numFmtId="182" fontId="0" fillId="2" borderId="1" xfId="0" applyNumberForma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182" fontId="0" fillId="0" borderId="1" xfId="0" applyNumberFormat="1" applyBorder="1">
      <alignment vertical="center"/>
    </xf>
    <xf numFmtId="182" fontId="0" fillId="3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3" fillId="3" borderId="1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horizontal="center" vertical="center"/>
    </xf>
    <xf numFmtId="0" fontId="27" fillId="0" borderId="1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</cellXfs>
  <cellStyles count="10">
    <cellStyle name="常规" xfId="0" builtinId="0"/>
    <cellStyle name="常规 12" xfId="3" xr:uid="{E5A837CB-ED73-4576-B19E-ADF301451179}"/>
    <cellStyle name="常规 16" xfId="5" xr:uid="{16B590E5-0633-43A7-BE13-AD0B00B2DCEF}"/>
    <cellStyle name="常规 2" xfId="8" xr:uid="{92D826A8-DD53-4E95-AE51-8E3B403FF75C}"/>
    <cellStyle name="常规 20" xfId="6" xr:uid="{B87876ED-E921-4A63-9430-DDE8AB68F58D}"/>
    <cellStyle name="常规 3" xfId="7" xr:uid="{DE3B1AC7-0097-4D65-BAA4-837E31A6F23B}"/>
    <cellStyle name="常规 8" xfId="4" xr:uid="{B7FD4E44-FD4B-448B-B846-14F9C524DA1C}"/>
    <cellStyle name="常规 9" xfId="2" xr:uid="{FC21E421-BFD4-4E97-AFF8-014E596EBF16}"/>
    <cellStyle name="千位分隔" xfId="1" builtinId="3"/>
    <cellStyle name="千位分隔 2" xfId="9" xr:uid="{52246D9B-1BB5-4A3A-B1C7-8BF22191490F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3A69-BCAD-49A5-BC2E-D4F32B66E97C}">
  <dimension ref="A1:V3"/>
  <sheetViews>
    <sheetView tabSelected="1" zoomScale="80" zoomScaleSheetLayoutView="100" workbookViewId="0">
      <selection activeCell="C6" sqref="C6"/>
    </sheetView>
  </sheetViews>
  <sheetFormatPr defaultColWidth="9" defaultRowHeight="14.25" outlineLevelCol="1" x14ac:dyDescent="0.15"/>
  <cols>
    <col min="1" max="2" width="6.5" bestFit="1" customWidth="1"/>
    <col min="3" max="3" width="5.875" bestFit="1" customWidth="1"/>
    <col min="4" max="4" width="9.5" style="13" bestFit="1" customWidth="1"/>
    <col min="5" max="5" width="15.125" bestFit="1" customWidth="1"/>
    <col min="6" max="6" width="10" style="40" bestFit="1" customWidth="1"/>
    <col min="7" max="7" width="10" bestFit="1" customWidth="1"/>
    <col min="8" max="8" width="8" bestFit="1" customWidth="1"/>
    <col min="9" max="9" width="12.125" customWidth="1" outlineLevel="1"/>
    <col min="10" max="10" width="7.75" customWidth="1" outlineLevel="1"/>
    <col min="11" max="11" width="8" customWidth="1" outlineLevel="1"/>
    <col min="12" max="12" width="5.875" customWidth="1" outlineLevel="1"/>
    <col min="13" max="16" width="8" customWidth="1" outlineLevel="1"/>
    <col min="17" max="17" width="6.25" bestFit="1" customWidth="1"/>
    <col min="18" max="18" width="12.125" bestFit="1" customWidth="1"/>
    <col min="19" max="19" width="5.875" bestFit="1" customWidth="1"/>
    <col min="20" max="20" width="7.375" bestFit="1" customWidth="1"/>
    <col min="21" max="21" width="11.25" bestFit="1" customWidth="1"/>
    <col min="22" max="22" width="10" bestFit="1" customWidth="1"/>
    <col min="253" max="253" width="9" customWidth="1"/>
    <col min="254" max="254" width="8.125" customWidth="1"/>
    <col min="255" max="255" width="9.25" customWidth="1"/>
    <col min="256" max="256" width="12.875" customWidth="1"/>
    <col min="257" max="257" width="36.625" customWidth="1"/>
    <col min="258" max="258" width="14.5" customWidth="1"/>
    <col min="259" max="259" width="9.625" customWidth="1"/>
    <col min="260" max="260" width="10.375" customWidth="1"/>
    <col min="263" max="263" width="7.75" customWidth="1"/>
    <col min="265" max="265" width="7.25" customWidth="1"/>
    <col min="267" max="267" width="9.125" customWidth="1"/>
    <col min="270" max="270" width="9.5" customWidth="1"/>
    <col min="271" max="271" width="14" customWidth="1"/>
    <col min="272" max="272" width="7.25" customWidth="1"/>
    <col min="273" max="273" width="7.625" customWidth="1"/>
    <col min="275" max="275" width="10.75" customWidth="1"/>
    <col min="278" max="278" width="9" customWidth="1"/>
    <col min="509" max="509" width="9" customWidth="1"/>
    <col min="510" max="510" width="8.125" customWidth="1"/>
    <col min="511" max="511" width="9.25" customWidth="1"/>
    <col min="512" max="512" width="12.875" customWidth="1"/>
    <col min="513" max="513" width="36.625" customWidth="1"/>
    <col min="514" max="514" width="14.5" customWidth="1"/>
    <col min="515" max="515" width="9.625" customWidth="1"/>
    <col min="516" max="516" width="10.375" customWidth="1"/>
    <col min="519" max="519" width="7.75" customWidth="1"/>
    <col min="521" max="521" width="7.25" customWidth="1"/>
    <col min="523" max="523" width="9.125" customWidth="1"/>
    <col min="526" max="526" width="9.5" customWidth="1"/>
    <col min="527" max="527" width="14" customWidth="1"/>
    <col min="528" max="528" width="7.25" customWidth="1"/>
    <col min="529" max="529" width="7.625" customWidth="1"/>
    <col min="531" max="531" width="10.75" customWidth="1"/>
    <col min="534" max="534" width="9" customWidth="1"/>
    <col min="765" max="765" width="9" customWidth="1"/>
    <col min="766" max="766" width="8.125" customWidth="1"/>
    <col min="767" max="767" width="9.25" customWidth="1"/>
    <col min="768" max="768" width="12.875" customWidth="1"/>
    <col min="769" max="769" width="36.625" customWidth="1"/>
    <col min="770" max="770" width="14.5" customWidth="1"/>
    <col min="771" max="771" width="9.625" customWidth="1"/>
    <col min="772" max="772" width="10.375" customWidth="1"/>
    <col min="775" max="775" width="7.75" customWidth="1"/>
    <col min="777" max="777" width="7.25" customWidth="1"/>
    <col min="779" max="779" width="9.125" customWidth="1"/>
    <col min="782" max="782" width="9.5" customWidth="1"/>
    <col min="783" max="783" width="14" customWidth="1"/>
    <col min="784" max="784" width="7.25" customWidth="1"/>
    <col min="785" max="785" width="7.625" customWidth="1"/>
    <col min="787" max="787" width="10.75" customWidth="1"/>
    <col min="790" max="790" width="9" customWidth="1"/>
    <col min="1021" max="1021" width="9" customWidth="1"/>
    <col min="1022" max="1022" width="8.125" customWidth="1"/>
    <col min="1023" max="1023" width="9.25" customWidth="1"/>
    <col min="1024" max="1024" width="12.875" customWidth="1"/>
    <col min="1025" max="1025" width="36.625" customWidth="1"/>
    <col min="1026" max="1026" width="14.5" customWidth="1"/>
    <col min="1027" max="1027" width="9.625" customWidth="1"/>
    <col min="1028" max="1028" width="10.375" customWidth="1"/>
    <col min="1031" max="1031" width="7.75" customWidth="1"/>
    <col min="1033" max="1033" width="7.25" customWidth="1"/>
    <col min="1035" max="1035" width="9.125" customWidth="1"/>
    <col min="1038" max="1038" width="9.5" customWidth="1"/>
    <col min="1039" max="1039" width="14" customWidth="1"/>
    <col min="1040" max="1040" width="7.25" customWidth="1"/>
    <col min="1041" max="1041" width="7.625" customWidth="1"/>
    <col min="1043" max="1043" width="10.75" customWidth="1"/>
    <col min="1046" max="1046" width="9" customWidth="1"/>
    <col min="1277" max="1277" width="9" customWidth="1"/>
    <col min="1278" max="1278" width="8.125" customWidth="1"/>
    <col min="1279" max="1279" width="9.25" customWidth="1"/>
    <col min="1280" max="1280" width="12.875" customWidth="1"/>
    <col min="1281" max="1281" width="36.625" customWidth="1"/>
    <col min="1282" max="1282" width="14.5" customWidth="1"/>
    <col min="1283" max="1283" width="9.625" customWidth="1"/>
    <col min="1284" max="1284" width="10.375" customWidth="1"/>
    <col min="1287" max="1287" width="7.75" customWidth="1"/>
    <col min="1289" max="1289" width="7.25" customWidth="1"/>
    <col min="1291" max="1291" width="9.125" customWidth="1"/>
    <col min="1294" max="1294" width="9.5" customWidth="1"/>
    <col min="1295" max="1295" width="14" customWidth="1"/>
    <col min="1296" max="1296" width="7.25" customWidth="1"/>
    <col min="1297" max="1297" width="7.625" customWidth="1"/>
    <col min="1299" max="1299" width="10.75" customWidth="1"/>
    <col min="1302" max="1302" width="9" customWidth="1"/>
    <col min="1533" max="1533" width="9" customWidth="1"/>
    <col min="1534" max="1534" width="8.125" customWidth="1"/>
    <col min="1535" max="1535" width="9.25" customWidth="1"/>
    <col min="1536" max="1536" width="12.875" customWidth="1"/>
    <col min="1537" max="1537" width="36.625" customWidth="1"/>
    <col min="1538" max="1538" width="14.5" customWidth="1"/>
    <col min="1539" max="1539" width="9.625" customWidth="1"/>
    <col min="1540" max="1540" width="10.375" customWidth="1"/>
    <col min="1543" max="1543" width="7.75" customWidth="1"/>
    <col min="1545" max="1545" width="7.25" customWidth="1"/>
    <col min="1547" max="1547" width="9.125" customWidth="1"/>
    <col min="1550" max="1550" width="9.5" customWidth="1"/>
    <col min="1551" max="1551" width="14" customWidth="1"/>
    <col min="1552" max="1552" width="7.25" customWidth="1"/>
    <col min="1553" max="1553" width="7.625" customWidth="1"/>
    <col min="1555" max="1555" width="10.75" customWidth="1"/>
    <col min="1558" max="1558" width="9" customWidth="1"/>
    <col min="1789" max="1789" width="9" customWidth="1"/>
    <col min="1790" max="1790" width="8.125" customWidth="1"/>
    <col min="1791" max="1791" width="9.25" customWidth="1"/>
    <col min="1792" max="1792" width="12.875" customWidth="1"/>
    <col min="1793" max="1793" width="36.625" customWidth="1"/>
    <col min="1794" max="1794" width="14.5" customWidth="1"/>
    <col min="1795" max="1795" width="9.625" customWidth="1"/>
    <col min="1796" max="1796" width="10.375" customWidth="1"/>
    <col min="1799" max="1799" width="7.75" customWidth="1"/>
    <col min="1801" max="1801" width="7.25" customWidth="1"/>
    <col min="1803" max="1803" width="9.125" customWidth="1"/>
    <col min="1806" max="1806" width="9.5" customWidth="1"/>
    <col min="1807" max="1807" width="14" customWidth="1"/>
    <col min="1808" max="1808" width="7.25" customWidth="1"/>
    <col min="1809" max="1809" width="7.625" customWidth="1"/>
    <col min="1811" max="1811" width="10.75" customWidth="1"/>
    <col min="1814" max="1814" width="9" customWidth="1"/>
    <col min="2045" max="2045" width="9" customWidth="1"/>
    <col min="2046" max="2046" width="8.125" customWidth="1"/>
    <col min="2047" max="2047" width="9.25" customWidth="1"/>
    <col min="2048" max="2048" width="12.875" customWidth="1"/>
    <col min="2049" max="2049" width="36.625" customWidth="1"/>
    <col min="2050" max="2050" width="14.5" customWidth="1"/>
    <col min="2051" max="2051" width="9.625" customWidth="1"/>
    <col min="2052" max="2052" width="10.375" customWidth="1"/>
    <col min="2055" max="2055" width="7.75" customWidth="1"/>
    <col min="2057" max="2057" width="7.25" customWidth="1"/>
    <col min="2059" max="2059" width="9.125" customWidth="1"/>
    <col min="2062" max="2062" width="9.5" customWidth="1"/>
    <col min="2063" max="2063" width="14" customWidth="1"/>
    <col min="2064" max="2064" width="7.25" customWidth="1"/>
    <col min="2065" max="2065" width="7.625" customWidth="1"/>
    <col min="2067" max="2067" width="10.75" customWidth="1"/>
    <col min="2070" max="2070" width="9" customWidth="1"/>
    <col min="2301" max="2301" width="9" customWidth="1"/>
    <col min="2302" max="2302" width="8.125" customWidth="1"/>
    <col min="2303" max="2303" width="9.25" customWidth="1"/>
    <col min="2304" max="2304" width="12.875" customWidth="1"/>
    <col min="2305" max="2305" width="36.625" customWidth="1"/>
    <col min="2306" max="2306" width="14.5" customWidth="1"/>
    <col min="2307" max="2307" width="9.625" customWidth="1"/>
    <col min="2308" max="2308" width="10.375" customWidth="1"/>
    <col min="2311" max="2311" width="7.75" customWidth="1"/>
    <col min="2313" max="2313" width="7.25" customWidth="1"/>
    <col min="2315" max="2315" width="9.125" customWidth="1"/>
    <col min="2318" max="2318" width="9.5" customWidth="1"/>
    <col min="2319" max="2319" width="14" customWidth="1"/>
    <col min="2320" max="2320" width="7.25" customWidth="1"/>
    <col min="2321" max="2321" width="7.625" customWidth="1"/>
    <col min="2323" max="2323" width="10.75" customWidth="1"/>
    <col min="2326" max="2326" width="9" customWidth="1"/>
    <col min="2557" max="2557" width="9" customWidth="1"/>
    <col min="2558" max="2558" width="8.125" customWidth="1"/>
    <col min="2559" max="2559" width="9.25" customWidth="1"/>
    <col min="2560" max="2560" width="12.875" customWidth="1"/>
    <col min="2561" max="2561" width="36.625" customWidth="1"/>
    <col min="2562" max="2562" width="14.5" customWidth="1"/>
    <col min="2563" max="2563" width="9.625" customWidth="1"/>
    <col min="2564" max="2564" width="10.375" customWidth="1"/>
    <col min="2567" max="2567" width="7.75" customWidth="1"/>
    <col min="2569" max="2569" width="7.25" customWidth="1"/>
    <col min="2571" max="2571" width="9.125" customWidth="1"/>
    <col min="2574" max="2574" width="9.5" customWidth="1"/>
    <col min="2575" max="2575" width="14" customWidth="1"/>
    <col min="2576" max="2576" width="7.25" customWidth="1"/>
    <col min="2577" max="2577" width="7.625" customWidth="1"/>
    <col min="2579" max="2579" width="10.75" customWidth="1"/>
    <col min="2582" max="2582" width="9" customWidth="1"/>
    <col min="2813" max="2813" width="9" customWidth="1"/>
    <col min="2814" max="2814" width="8.125" customWidth="1"/>
    <col min="2815" max="2815" width="9.25" customWidth="1"/>
    <col min="2816" max="2816" width="12.875" customWidth="1"/>
    <col min="2817" max="2817" width="36.625" customWidth="1"/>
    <col min="2818" max="2818" width="14.5" customWidth="1"/>
    <col min="2819" max="2819" width="9.625" customWidth="1"/>
    <col min="2820" max="2820" width="10.375" customWidth="1"/>
    <col min="2823" max="2823" width="7.75" customWidth="1"/>
    <col min="2825" max="2825" width="7.25" customWidth="1"/>
    <col min="2827" max="2827" width="9.125" customWidth="1"/>
    <col min="2830" max="2830" width="9.5" customWidth="1"/>
    <col min="2831" max="2831" width="14" customWidth="1"/>
    <col min="2832" max="2832" width="7.25" customWidth="1"/>
    <col min="2833" max="2833" width="7.625" customWidth="1"/>
    <col min="2835" max="2835" width="10.75" customWidth="1"/>
    <col min="2838" max="2838" width="9" customWidth="1"/>
    <col min="3069" max="3069" width="9" customWidth="1"/>
    <col min="3070" max="3070" width="8.125" customWidth="1"/>
    <col min="3071" max="3071" width="9.25" customWidth="1"/>
    <col min="3072" max="3072" width="12.875" customWidth="1"/>
    <col min="3073" max="3073" width="36.625" customWidth="1"/>
    <col min="3074" max="3074" width="14.5" customWidth="1"/>
    <col min="3075" max="3075" width="9.625" customWidth="1"/>
    <col min="3076" max="3076" width="10.375" customWidth="1"/>
    <col min="3079" max="3079" width="7.75" customWidth="1"/>
    <col min="3081" max="3081" width="7.25" customWidth="1"/>
    <col min="3083" max="3083" width="9.125" customWidth="1"/>
    <col min="3086" max="3086" width="9.5" customWidth="1"/>
    <col min="3087" max="3087" width="14" customWidth="1"/>
    <col min="3088" max="3088" width="7.25" customWidth="1"/>
    <col min="3089" max="3089" width="7.625" customWidth="1"/>
    <col min="3091" max="3091" width="10.75" customWidth="1"/>
    <col min="3094" max="3094" width="9" customWidth="1"/>
    <col min="3325" max="3325" width="9" customWidth="1"/>
    <col min="3326" max="3326" width="8.125" customWidth="1"/>
    <col min="3327" max="3327" width="9.25" customWidth="1"/>
    <col min="3328" max="3328" width="12.875" customWidth="1"/>
    <col min="3329" max="3329" width="36.625" customWidth="1"/>
    <col min="3330" max="3330" width="14.5" customWidth="1"/>
    <col min="3331" max="3331" width="9.625" customWidth="1"/>
    <col min="3332" max="3332" width="10.375" customWidth="1"/>
    <col min="3335" max="3335" width="7.75" customWidth="1"/>
    <col min="3337" max="3337" width="7.25" customWidth="1"/>
    <col min="3339" max="3339" width="9.125" customWidth="1"/>
    <col min="3342" max="3342" width="9.5" customWidth="1"/>
    <col min="3343" max="3343" width="14" customWidth="1"/>
    <col min="3344" max="3344" width="7.25" customWidth="1"/>
    <col min="3345" max="3345" width="7.625" customWidth="1"/>
    <col min="3347" max="3347" width="10.75" customWidth="1"/>
    <col min="3350" max="3350" width="9" customWidth="1"/>
    <col min="3581" max="3581" width="9" customWidth="1"/>
    <col min="3582" max="3582" width="8.125" customWidth="1"/>
    <col min="3583" max="3583" width="9.25" customWidth="1"/>
    <col min="3584" max="3584" width="12.875" customWidth="1"/>
    <col min="3585" max="3585" width="36.625" customWidth="1"/>
    <col min="3586" max="3586" width="14.5" customWidth="1"/>
    <col min="3587" max="3587" width="9.625" customWidth="1"/>
    <col min="3588" max="3588" width="10.375" customWidth="1"/>
    <col min="3591" max="3591" width="7.75" customWidth="1"/>
    <col min="3593" max="3593" width="7.25" customWidth="1"/>
    <col min="3595" max="3595" width="9.125" customWidth="1"/>
    <col min="3598" max="3598" width="9.5" customWidth="1"/>
    <col min="3599" max="3599" width="14" customWidth="1"/>
    <col min="3600" max="3600" width="7.25" customWidth="1"/>
    <col min="3601" max="3601" width="7.625" customWidth="1"/>
    <col min="3603" max="3603" width="10.75" customWidth="1"/>
    <col min="3606" max="3606" width="9" customWidth="1"/>
    <col min="3837" max="3837" width="9" customWidth="1"/>
    <col min="3838" max="3838" width="8.125" customWidth="1"/>
    <col min="3839" max="3839" width="9.25" customWidth="1"/>
    <col min="3840" max="3840" width="12.875" customWidth="1"/>
    <col min="3841" max="3841" width="36.625" customWidth="1"/>
    <col min="3842" max="3842" width="14.5" customWidth="1"/>
    <col min="3843" max="3843" width="9.625" customWidth="1"/>
    <col min="3844" max="3844" width="10.375" customWidth="1"/>
    <col min="3847" max="3847" width="7.75" customWidth="1"/>
    <col min="3849" max="3849" width="7.25" customWidth="1"/>
    <col min="3851" max="3851" width="9.125" customWidth="1"/>
    <col min="3854" max="3854" width="9.5" customWidth="1"/>
    <col min="3855" max="3855" width="14" customWidth="1"/>
    <col min="3856" max="3856" width="7.25" customWidth="1"/>
    <col min="3857" max="3857" width="7.625" customWidth="1"/>
    <col min="3859" max="3859" width="10.75" customWidth="1"/>
    <col min="3862" max="3862" width="9" customWidth="1"/>
    <col min="4093" max="4093" width="9" customWidth="1"/>
    <col min="4094" max="4094" width="8.125" customWidth="1"/>
    <col min="4095" max="4095" width="9.25" customWidth="1"/>
    <col min="4096" max="4096" width="12.875" customWidth="1"/>
    <col min="4097" max="4097" width="36.625" customWidth="1"/>
    <col min="4098" max="4098" width="14.5" customWidth="1"/>
    <col min="4099" max="4099" width="9.625" customWidth="1"/>
    <col min="4100" max="4100" width="10.375" customWidth="1"/>
    <col min="4103" max="4103" width="7.75" customWidth="1"/>
    <col min="4105" max="4105" width="7.25" customWidth="1"/>
    <col min="4107" max="4107" width="9.125" customWidth="1"/>
    <col min="4110" max="4110" width="9.5" customWidth="1"/>
    <col min="4111" max="4111" width="14" customWidth="1"/>
    <col min="4112" max="4112" width="7.25" customWidth="1"/>
    <col min="4113" max="4113" width="7.625" customWidth="1"/>
    <col min="4115" max="4115" width="10.75" customWidth="1"/>
    <col min="4118" max="4118" width="9" customWidth="1"/>
    <col min="4349" max="4349" width="9" customWidth="1"/>
    <col min="4350" max="4350" width="8.125" customWidth="1"/>
    <col min="4351" max="4351" width="9.25" customWidth="1"/>
    <col min="4352" max="4352" width="12.875" customWidth="1"/>
    <col min="4353" max="4353" width="36.625" customWidth="1"/>
    <col min="4354" max="4354" width="14.5" customWidth="1"/>
    <col min="4355" max="4355" width="9.625" customWidth="1"/>
    <col min="4356" max="4356" width="10.375" customWidth="1"/>
    <col min="4359" max="4359" width="7.75" customWidth="1"/>
    <col min="4361" max="4361" width="7.25" customWidth="1"/>
    <col min="4363" max="4363" width="9.125" customWidth="1"/>
    <col min="4366" max="4366" width="9.5" customWidth="1"/>
    <col min="4367" max="4367" width="14" customWidth="1"/>
    <col min="4368" max="4368" width="7.25" customWidth="1"/>
    <col min="4369" max="4369" width="7.625" customWidth="1"/>
    <col min="4371" max="4371" width="10.75" customWidth="1"/>
    <col min="4374" max="4374" width="9" customWidth="1"/>
    <col min="4605" max="4605" width="9" customWidth="1"/>
    <col min="4606" max="4606" width="8.125" customWidth="1"/>
    <col min="4607" max="4607" width="9.25" customWidth="1"/>
    <col min="4608" max="4608" width="12.875" customWidth="1"/>
    <col min="4609" max="4609" width="36.625" customWidth="1"/>
    <col min="4610" max="4610" width="14.5" customWidth="1"/>
    <col min="4611" max="4611" width="9.625" customWidth="1"/>
    <col min="4612" max="4612" width="10.375" customWidth="1"/>
    <col min="4615" max="4615" width="7.75" customWidth="1"/>
    <col min="4617" max="4617" width="7.25" customWidth="1"/>
    <col min="4619" max="4619" width="9.125" customWidth="1"/>
    <col min="4622" max="4622" width="9.5" customWidth="1"/>
    <col min="4623" max="4623" width="14" customWidth="1"/>
    <col min="4624" max="4624" width="7.25" customWidth="1"/>
    <col min="4625" max="4625" width="7.625" customWidth="1"/>
    <col min="4627" max="4627" width="10.75" customWidth="1"/>
    <col min="4630" max="4630" width="9" customWidth="1"/>
    <col min="4861" max="4861" width="9" customWidth="1"/>
    <col min="4862" max="4862" width="8.125" customWidth="1"/>
    <col min="4863" max="4863" width="9.25" customWidth="1"/>
    <col min="4864" max="4864" width="12.875" customWidth="1"/>
    <col min="4865" max="4865" width="36.625" customWidth="1"/>
    <col min="4866" max="4866" width="14.5" customWidth="1"/>
    <col min="4867" max="4867" width="9.625" customWidth="1"/>
    <col min="4868" max="4868" width="10.375" customWidth="1"/>
    <col min="4871" max="4871" width="7.75" customWidth="1"/>
    <col min="4873" max="4873" width="7.25" customWidth="1"/>
    <col min="4875" max="4875" width="9.125" customWidth="1"/>
    <col min="4878" max="4878" width="9.5" customWidth="1"/>
    <col min="4879" max="4879" width="14" customWidth="1"/>
    <col min="4880" max="4880" width="7.25" customWidth="1"/>
    <col min="4881" max="4881" width="7.625" customWidth="1"/>
    <col min="4883" max="4883" width="10.75" customWidth="1"/>
    <col min="4886" max="4886" width="9" customWidth="1"/>
    <col min="5117" max="5117" width="9" customWidth="1"/>
    <col min="5118" max="5118" width="8.125" customWidth="1"/>
    <col min="5119" max="5119" width="9.25" customWidth="1"/>
    <col min="5120" max="5120" width="12.875" customWidth="1"/>
    <col min="5121" max="5121" width="36.625" customWidth="1"/>
    <col min="5122" max="5122" width="14.5" customWidth="1"/>
    <col min="5123" max="5123" width="9.625" customWidth="1"/>
    <col min="5124" max="5124" width="10.375" customWidth="1"/>
    <col min="5127" max="5127" width="7.75" customWidth="1"/>
    <col min="5129" max="5129" width="7.25" customWidth="1"/>
    <col min="5131" max="5131" width="9.125" customWidth="1"/>
    <col min="5134" max="5134" width="9.5" customWidth="1"/>
    <col min="5135" max="5135" width="14" customWidth="1"/>
    <col min="5136" max="5136" width="7.25" customWidth="1"/>
    <col min="5137" max="5137" width="7.625" customWidth="1"/>
    <col min="5139" max="5139" width="10.75" customWidth="1"/>
    <col min="5142" max="5142" width="9" customWidth="1"/>
    <col min="5373" max="5373" width="9" customWidth="1"/>
    <col min="5374" max="5374" width="8.125" customWidth="1"/>
    <col min="5375" max="5375" width="9.25" customWidth="1"/>
    <col min="5376" max="5376" width="12.875" customWidth="1"/>
    <col min="5377" max="5377" width="36.625" customWidth="1"/>
    <col min="5378" max="5378" width="14.5" customWidth="1"/>
    <col min="5379" max="5379" width="9.625" customWidth="1"/>
    <col min="5380" max="5380" width="10.375" customWidth="1"/>
    <col min="5383" max="5383" width="7.75" customWidth="1"/>
    <col min="5385" max="5385" width="7.25" customWidth="1"/>
    <col min="5387" max="5387" width="9.125" customWidth="1"/>
    <col min="5390" max="5390" width="9.5" customWidth="1"/>
    <col min="5391" max="5391" width="14" customWidth="1"/>
    <col min="5392" max="5392" width="7.25" customWidth="1"/>
    <col min="5393" max="5393" width="7.625" customWidth="1"/>
    <col min="5395" max="5395" width="10.75" customWidth="1"/>
    <col min="5398" max="5398" width="9" customWidth="1"/>
    <col min="5629" max="5629" width="9" customWidth="1"/>
    <col min="5630" max="5630" width="8.125" customWidth="1"/>
    <col min="5631" max="5631" width="9.25" customWidth="1"/>
    <col min="5632" max="5632" width="12.875" customWidth="1"/>
    <col min="5633" max="5633" width="36.625" customWidth="1"/>
    <col min="5634" max="5634" width="14.5" customWidth="1"/>
    <col min="5635" max="5635" width="9.625" customWidth="1"/>
    <col min="5636" max="5636" width="10.375" customWidth="1"/>
    <col min="5639" max="5639" width="7.75" customWidth="1"/>
    <col min="5641" max="5641" width="7.25" customWidth="1"/>
    <col min="5643" max="5643" width="9.125" customWidth="1"/>
    <col min="5646" max="5646" width="9.5" customWidth="1"/>
    <col min="5647" max="5647" width="14" customWidth="1"/>
    <col min="5648" max="5648" width="7.25" customWidth="1"/>
    <col min="5649" max="5649" width="7.625" customWidth="1"/>
    <col min="5651" max="5651" width="10.75" customWidth="1"/>
    <col min="5654" max="5654" width="9" customWidth="1"/>
    <col min="5885" max="5885" width="9" customWidth="1"/>
    <col min="5886" max="5886" width="8.125" customWidth="1"/>
    <col min="5887" max="5887" width="9.25" customWidth="1"/>
    <col min="5888" max="5888" width="12.875" customWidth="1"/>
    <col min="5889" max="5889" width="36.625" customWidth="1"/>
    <col min="5890" max="5890" width="14.5" customWidth="1"/>
    <col min="5891" max="5891" width="9.625" customWidth="1"/>
    <col min="5892" max="5892" width="10.375" customWidth="1"/>
    <col min="5895" max="5895" width="7.75" customWidth="1"/>
    <col min="5897" max="5897" width="7.25" customWidth="1"/>
    <col min="5899" max="5899" width="9.125" customWidth="1"/>
    <col min="5902" max="5902" width="9.5" customWidth="1"/>
    <col min="5903" max="5903" width="14" customWidth="1"/>
    <col min="5904" max="5904" width="7.25" customWidth="1"/>
    <col min="5905" max="5905" width="7.625" customWidth="1"/>
    <col min="5907" max="5907" width="10.75" customWidth="1"/>
    <col min="5910" max="5910" width="9" customWidth="1"/>
    <col min="6141" max="6141" width="9" customWidth="1"/>
    <col min="6142" max="6142" width="8.125" customWidth="1"/>
    <col min="6143" max="6143" width="9.25" customWidth="1"/>
    <col min="6144" max="6144" width="12.875" customWidth="1"/>
    <col min="6145" max="6145" width="36.625" customWidth="1"/>
    <col min="6146" max="6146" width="14.5" customWidth="1"/>
    <col min="6147" max="6147" width="9.625" customWidth="1"/>
    <col min="6148" max="6148" width="10.375" customWidth="1"/>
    <col min="6151" max="6151" width="7.75" customWidth="1"/>
    <col min="6153" max="6153" width="7.25" customWidth="1"/>
    <col min="6155" max="6155" width="9.125" customWidth="1"/>
    <col min="6158" max="6158" width="9.5" customWidth="1"/>
    <col min="6159" max="6159" width="14" customWidth="1"/>
    <col min="6160" max="6160" width="7.25" customWidth="1"/>
    <col min="6161" max="6161" width="7.625" customWidth="1"/>
    <col min="6163" max="6163" width="10.75" customWidth="1"/>
    <col min="6166" max="6166" width="9" customWidth="1"/>
    <col min="6397" max="6397" width="9" customWidth="1"/>
    <col min="6398" max="6398" width="8.125" customWidth="1"/>
    <col min="6399" max="6399" width="9.25" customWidth="1"/>
    <col min="6400" max="6400" width="12.875" customWidth="1"/>
    <col min="6401" max="6401" width="36.625" customWidth="1"/>
    <col min="6402" max="6402" width="14.5" customWidth="1"/>
    <col min="6403" max="6403" width="9.625" customWidth="1"/>
    <col min="6404" max="6404" width="10.375" customWidth="1"/>
    <col min="6407" max="6407" width="7.75" customWidth="1"/>
    <col min="6409" max="6409" width="7.25" customWidth="1"/>
    <col min="6411" max="6411" width="9.125" customWidth="1"/>
    <col min="6414" max="6414" width="9.5" customWidth="1"/>
    <col min="6415" max="6415" width="14" customWidth="1"/>
    <col min="6416" max="6416" width="7.25" customWidth="1"/>
    <col min="6417" max="6417" width="7.625" customWidth="1"/>
    <col min="6419" max="6419" width="10.75" customWidth="1"/>
    <col min="6422" max="6422" width="9" customWidth="1"/>
    <col min="6653" max="6653" width="9" customWidth="1"/>
    <col min="6654" max="6654" width="8.125" customWidth="1"/>
    <col min="6655" max="6655" width="9.25" customWidth="1"/>
    <col min="6656" max="6656" width="12.875" customWidth="1"/>
    <col min="6657" max="6657" width="36.625" customWidth="1"/>
    <col min="6658" max="6658" width="14.5" customWidth="1"/>
    <col min="6659" max="6659" width="9.625" customWidth="1"/>
    <col min="6660" max="6660" width="10.375" customWidth="1"/>
    <col min="6663" max="6663" width="7.75" customWidth="1"/>
    <col min="6665" max="6665" width="7.25" customWidth="1"/>
    <col min="6667" max="6667" width="9.125" customWidth="1"/>
    <col min="6670" max="6670" width="9.5" customWidth="1"/>
    <col min="6671" max="6671" width="14" customWidth="1"/>
    <col min="6672" max="6672" width="7.25" customWidth="1"/>
    <col min="6673" max="6673" width="7.625" customWidth="1"/>
    <col min="6675" max="6675" width="10.75" customWidth="1"/>
    <col min="6678" max="6678" width="9" customWidth="1"/>
    <col min="6909" max="6909" width="9" customWidth="1"/>
    <col min="6910" max="6910" width="8.125" customWidth="1"/>
    <col min="6911" max="6911" width="9.25" customWidth="1"/>
    <col min="6912" max="6912" width="12.875" customWidth="1"/>
    <col min="6913" max="6913" width="36.625" customWidth="1"/>
    <col min="6914" max="6914" width="14.5" customWidth="1"/>
    <col min="6915" max="6915" width="9.625" customWidth="1"/>
    <col min="6916" max="6916" width="10.375" customWidth="1"/>
    <col min="6919" max="6919" width="7.75" customWidth="1"/>
    <col min="6921" max="6921" width="7.25" customWidth="1"/>
    <col min="6923" max="6923" width="9.125" customWidth="1"/>
    <col min="6926" max="6926" width="9.5" customWidth="1"/>
    <col min="6927" max="6927" width="14" customWidth="1"/>
    <col min="6928" max="6928" width="7.25" customWidth="1"/>
    <col min="6929" max="6929" width="7.625" customWidth="1"/>
    <col min="6931" max="6931" width="10.75" customWidth="1"/>
    <col min="6934" max="6934" width="9" customWidth="1"/>
    <col min="7165" max="7165" width="9" customWidth="1"/>
    <col min="7166" max="7166" width="8.125" customWidth="1"/>
    <col min="7167" max="7167" width="9.25" customWidth="1"/>
    <col min="7168" max="7168" width="12.875" customWidth="1"/>
    <col min="7169" max="7169" width="36.625" customWidth="1"/>
    <col min="7170" max="7170" width="14.5" customWidth="1"/>
    <col min="7171" max="7171" width="9.625" customWidth="1"/>
    <col min="7172" max="7172" width="10.375" customWidth="1"/>
    <col min="7175" max="7175" width="7.75" customWidth="1"/>
    <col min="7177" max="7177" width="7.25" customWidth="1"/>
    <col min="7179" max="7179" width="9.125" customWidth="1"/>
    <col min="7182" max="7182" width="9.5" customWidth="1"/>
    <col min="7183" max="7183" width="14" customWidth="1"/>
    <col min="7184" max="7184" width="7.25" customWidth="1"/>
    <col min="7185" max="7185" width="7.625" customWidth="1"/>
    <col min="7187" max="7187" width="10.75" customWidth="1"/>
    <col min="7190" max="7190" width="9" customWidth="1"/>
    <col min="7421" max="7421" width="9" customWidth="1"/>
    <col min="7422" max="7422" width="8.125" customWidth="1"/>
    <col min="7423" max="7423" width="9.25" customWidth="1"/>
    <col min="7424" max="7424" width="12.875" customWidth="1"/>
    <col min="7425" max="7425" width="36.625" customWidth="1"/>
    <col min="7426" max="7426" width="14.5" customWidth="1"/>
    <col min="7427" max="7427" width="9.625" customWidth="1"/>
    <col min="7428" max="7428" width="10.375" customWidth="1"/>
    <col min="7431" max="7431" width="7.75" customWidth="1"/>
    <col min="7433" max="7433" width="7.25" customWidth="1"/>
    <col min="7435" max="7435" width="9.125" customWidth="1"/>
    <col min="7438" max="7438" width="9.5" customWidth="1"/>
    <col min="7439" max="7439" width="14" customWidth="1"/>
    <col min="7440" max="7440" width="7.25" customWidth="1"/>
    <col min="7441" max="7441" width="7.625" customWidth="1"/>
    <col min="7443" max="7443" width="10.75" customWidth="1"/>
    <col min="7446" max="7446" width="9" customWidth="1"/>
    <col min="7677" max="7677" width="9" customWidth="1"/>
    <col min="7678" max="7678" width="8.125" customWidth="1"/>
    <col min="7679" max="7679" width="9.25" customWidth="1"/>
    <col min="7680" max="7680" width="12.875" customWidth="1"/>
    <col min="7681" max="7681" width="36.625" customWidth="1"/>
    <col min="7682" max="7682" width="14.5" customWidth="1"/>
    <col min="7683" max="7683" width="9.625" customWidth="1"/>
    <col min="7684" max="7684" width="10.375" customWidth="1"/>
    <col min="7687" max="7687" width="7.75" customWidth="1"/>
    <col min="7689" max="7689" width="7.25" customWidth="1"/>
    <col min="7691" max="7691" width="9.125" customWidth="1"/>
    <col min="7694" max="7694" width="9.5" customWidth="1"/>
    <col min="7695" max="7695" width="14" customWidth="1"/>
    <col min="7696" max="7696" width="7.25" customWidth="1"/>
    <col min="7697" max="7697" width="7.625" customWidth="1"/>
    <col min="7699" max="7699" width="10.75" customWidth="1"/>
    <col min="7702" max="7702" width="9" customWidth="1"/>
    <col min="7933" max="7933" width="9" customWidth="1"/>
    <col min="7934" max="7934" width="8.125" customWidth="1"/>
    <col min="7935" max="7935" width="9.25" customWidth="1"/>
    <col min="7936" max="7936" width="12.875" customWidth="1"/>
    <col min="7937" max="7937" width="36.625" customWidth="1"/>
    <col min="7938" max="7938" width="14.5" customWidth="1"/>
    <col min="7939" max="7939" width="9.625" customWidth="1"/>
    <col min="7940" max="7940" width="10.375" customWidth="1"/>
    <col min="7943" max="7943" width="7.75" customWidth="1"/>
    <col min="7945" max="7945" width="7.25" customWidth="1"/>
    <col min="7947" max="7947" width="9.125" customWidth="1"/>
    <col min="7950" max="7950" width="9.5" customWidth="1"/>
    <col min="7951" max="7951" width="14" customWidth="1"/>
    <col min="7952" max="7952" width="7.25" customWidth="1"/>
    <col min="7953" max="7953" width="7.625" customWidth="1"/>
    <col min="7955" max="7955" width="10.75" customWidth="1"/>
    <col min="7958" max="7958" width="9" customWidth="1"/>
    <col min="8189" max="8189" width="9" customWidth="1"/>
    <col min="8190" max="8190" width="8.125" customWidth="1"/>
    <col min="8191" max="8191" width="9.25" customWidth="1"/>
    <col min="8192" max="8192" width="12.875" customWidth="1"/>
    <col min="8193" max="8193" width="36.625" customWidth="1"/>
    <col min="8194" max="8194" width="14.5" customWidth="1"/>
    <col min="8195" max="8195" width="9.625" customWidth="1"/>
    <col min="8196" max="8196" width="10.375" customWidth="1"/>
    <col min="8199" max="8199" width="7.75" customWidth="1"/>
    <col min="8201" max="8201" width="7.25" customWidth="1"/>
    <col min="8203" max="8203" width="9.125" customWidth="1"/>
    <col min="8206" max="8206" width="9.5" customWidth="1"/>
    <col min="8207" max="8207" width="14" customWidth="1"/>
    <col min="8208" max="8208" width="7.25" customWidth="1"/>
    <col min="8209" max="8209" width="7.625" customWidth="1"/>
    <col min="8211" max="8211" width="10.75" customWidth="1"/>
    <col min="8214" max="8214" width="9" customWidth="1"/>
    <col min="8445" max="8445" width="9" customWidth="1"/>
    <col min="8446" max="8446" width="8.125" customWidth="1"/>
    <col min="8447" max="8447" width="9.25" customWidth="1"/>
    <col min="8448" max="8448" width="12.875" customWidth="1"/>
    <col min="8449" max="8449" width="36.625" customWidth="1"/>
    <col min="8450" max="8450" width="14.5" customWidth="1"/>
    <col min="8451" max="8451" width="9.625" customWidth="1"/>
    <col min="8452" max="8452" width="10.375" customWidth="1"/>
    <col min="8455" max="8455" width="7.75" customWidth="1"/>
    <col min="8457" max="8457" width="7.25" customWidth="1"/>
    <col min="8459" max="8459" width="9.125" customWidth="1"/>
    <col min="8462" max="8462" width="9.5" customWidth="1"/>
    <col min="8463" max="8463" width="14" customWidth="1"/>
    <col min="8464" max="8464" width="7.25" customWidth="1"/>
    <col min="8465" max="8465" width="7.625" customWidth="1"/>
    <col min="8467" max="8467" width="10.75" customWidth="1"/>
    <col min="8470" max="8470" width="9" customWidth="1"/>
    <col min="8701" max="8701" width="9" customWidth="1"/>
    <col min="8702" max="8702" width="8.125" customWidth="1"/>
    <col min="8703" max="8703" width="9.25" customWidth="1"/>
    <col min="8704" max="8704" width="12.875" customWidth="1"/>
    <col min="8705" max="8705" width="36.625" customWidth="1"/>
    <col min="8706" max="8706" width="14.5" customWidth="1"/>
    <col min="8707" max="8707" width="9.625" customWidth="1"/>
    <col min="8708" max="8708" width="10.375" customWidth="1"/>
    <col min="8711" max="8711" width="7.75" customWidth="1"/>
    <col min="8713" max="8713" width="7.25" customWidth="1"/>
    <col min="8715" max="8715" width="9.125" customWidth="1"/>
    <col min="8718" max="8718" width="9.5" customWidth="1"/>
    <col min="8719" max="8719" width="14" customWidth="1"/>
    <col min="8720" max="8720" width="7.25" customWidth="1"/>
    <col min="8721" max="8721" width="7.625" customWidth="1"/>
    <col min="8723" max="8723" width="10.75" customWidth="1"/>
    <col min="8726" max="8726" width="9" customWidth="1"/>
    <col min="8957" max="8957" width="9" customWidth="1"/>
    <col min="8958" max="8958" width="8.125" customWidth="1"/>
    <col min="8959" max="8959" width="9.25" customWidth="1"/>
    <col min="8960" max="8960" width="12.875" customWidth="1"/>
    <col min="8961" max="8961" width="36.625" customWidth="1"/>
    <col min="8962" max="8962" width="14.5" customWidth="1"/>
    <col min="8963" max="8963" width="9.625" customWidth="1"/>
    <col min="8964" max="8964" width="10.375" customWidth="1"/>
    <col min="8967" max="8967" width="7.75" customWidth="1"/>
    <col min="8969" max="8969" width="7.25" customWidth="1"/>
    <col min="8971" max="8971" width="9.125" customWidth="1"/>
    <col min="8974" max="8974" width="9.5" customWidth="1"/>
    <col min="8975" max="8975" width="14" customWidth="1"/>
    <col min="8976" max="8976" width="7.25" customWidth="1"/>
    <col min="8977" max="8977" width="7.625" customWidth="1"/>
    <col min="8979" max="8979" width="10.75" customWidth="1"/>
    <col min="8982" max="8982" width="9" customWidth="1"/>
    <col min="9213" max="9213" width="9" customWidth="1"/>
    <col min="9214" max="9214" width="8.125" customWidth="1"/>
    <col min="9215" max="9215" width="9.25" customWidth="1"/>
    <col min="9216" max="9216" width="12.875" customWidth="1"/>
    <col min="9217" max="9217" width="36.625" customWidth="1"/>
    <col min="9218" max="9218" width="14.5" customWidth="1"/>
    <col min="9219" max="9219" width="9.625" customWidth="1"/>
    <col min="9220" max="9220" width="10.375" customWidth="1"/>
    <col min="9223" max="9223" width="7.75" customWidth="1"/>
    <col min="9225" max="9225" width="7.25" customWidth="1"/>
    <col min="9227" max="9227" width="9.125" customWidth="1"/>
    <col min="9230" max="9230" width="9.5" customWidth="1"/>
    <col min="9231" max="9231" width="14" customWidth="1"/>
    <col min="9232" max="9232" width="7.25" customWidth="1"/>
    <col min="9233" max="9233" width="7.625" customWidth="1"/>
    <col min="9235" max="9235" width="10.75" customWidth="1"/>
    <col min="9238" max="9238" width="9" customWidth="1"/>
    <col min="9469" max="9469" width="9" customWidth="1"/>
    <col min="9470" max="9470" width="8.125" customWidth="1"/>
    <col min="9471" max="9471" width="9.25" customWidth="1"/>
    <col min="9472" max="9472" width="12.875" customWidth="1"/>
    <col min="9473" max="9473" width="36.625" customWidth="1"/>
    <col min="9474" max="9474" width="14.5" customWidth="1"/>
    <col min="9475" max="9475" width="9.625" customWidth="1"/>
    <col min="9476" max="9476" width="10.375" customWidth="1"/>
    <col min="9479" max="9479" width="7.75" customWidth="1"/>
    <col min="9481" max="9481" width="7.25" customWidth="1"/>
    <col min="9483" max="9483" width="9.125" customWidth="1"/>
    <col min="9486" max="9486" width="9.5" customWidth="1"/>
    <col min="9487" max="9487" width="14" customWidth="1"/>
    <col min="9488" max="9488" width="7.25" customWidth="1"/>
    <col min="9489" max="9489" width="7.625" customWidth="1"/>
    <col min="9491" max="9491" width="10.75" customWidth="1"/>
    <col min="9494" max="9494" width="9" customWidth="1"/>
    <col min="9725" max="9725" width="9" customWidth="1"/>
    <col min="9726" max="9726" width="8.125" customWidth="1"/>
    <col min="9727" max="9727" width="9.25" customWidth="1"/>
    <col min="9728" max="9728" width="12.875" customWidth="1"/>
    <col min="9729" max="9729" width="36.625" customWidth="1"/>
    <col min="9730" max="9730" width="14.5" customWidth="1"/>
    <col min="9731" max="9731" width="9.625" customWidth="1"/>
    <col min="9732" max="9732" width="10.375" customWidth="1"/>
    <col min="9735" max="9735" width="7.75" customWidth="1"/>
    <col min="9737" max="9737" width="7.25" customWidth="1"/>
    <col min="9739" max="9739" width="9.125" customWidth="1"/>
    <col min="9742" max="9742" width="9.5" customWidth="1"/>
    <col min="9743" max="9743" width="14" customWidth="1"/>
    <col min="9744" max="9744" width="7.25" customWidth="1"/>
    <col min="9745" max="9745" width="7.625" customWidth="1"/>
    <col min="9747" max="9747" width="10.75" customWidth="1"/>
    <col min="9750" max="9750" width="9" customWidth="1"/>
    <col min="9981" max="9981" width="9" customWidth="1"/>
    <col min="9982" max="9982" width="8.125" customWidth="1"/>
    <col min="9983" max="9983" width="9.25" customWidth="1"/>
    <col min="9984" max="9984" width="12.875" customWidth="1"/>
    <col min="9985" max="9985" width="36.625" customWidth="1"/>
    <col min="9986" max="9986" width="14.5" customWidth="1"/>
    <col min="9987" max="9987" width="9.625" customWidth="1"/>
    <col min="9988" max="9988" width="10.375" customWidth="1"/>
    <col min="9991" max="9991" width="7.75" customWidth="1"/>
    <col min="9993" max="9993" width="7.25" customWidth="1"/>
    <col min="9995" max="9995" width="9.125" customWidth="1"/>
    <col min="9998" max="9998" width="9.5" customWidth="1"/>
    <col min="9999" max="9999" width="14" customWidth="1"/>
    <col min="10000" max="10000" width="7.25" customWidth="1"/>
    <col min="10001" max="10001" width="7.625" customWidth="1"/>
    <col min="10003" max="10003" width="10.75" customWidth="1"/>
    <col min="10006" max="10006" width="9" customWidth="1"/>
    <col min="10237" max="10237" width="9" customWidth="1"/>
    <col min="10238" max="10238" width="8.125" customWidth="1"/>
    <col min="10239" max="10239" width="9.25" customWidth="1"/>
    <col min="10240" max="10240" width="12.875" customWidth="1"/>
    <col min="10241" max="10241" width="36.625" customWidth="1"/>
    <col min="10242" max="10242" width="14.5" customWidth="1"/>
    <col min="10243" max="10243" width="9.625" customWidth="1"/>
    <col min="10244" max="10244" width="10.375" customWidth="1"/>
    <col min="10247" max="10247" width="7.75" customWidth="1"/>
    <col min="10249" max="10249" width="7.25" customWidth="1"/>
    <col min="10251" max="10251" width="9.125" customWidth="1"/>
    <col min="10254" max="10254" width="9.5" customWidth="1"/>
    <col min="10255" max="10255" width="14" customWidth="1"/>
    <col min="10256" max="10256" width="7.25" customWidth="1"/>
    <col min="10257" max="10257" width="7.625" customWidth="1"/>
    <col min="10259" max="10259" width="10.75" customWidth="1"/>
    <col min="10262" max="10262" width="9" customWidth="1"/>
    <col min="10493" max="10493" width="9" customWidth="1"/>
    <col min="10494" max="10494" width="8.125" customWidth="1"/>
    <col min="10495" max="10495" width="9.25" customWidth="1"/>
    <col min="10496" max="10496" width="12.875" customWidth="1"/>
    <col min="10497" max="10497" width="36.625" customWidth="1"/>
    <col min="10498" max="10498" width="14.5" customWidth="1"/>
    <col min="10499" max="10499" width="9.625" customWidth="1"/>
    <col min="10500" max="10500" width="10.375" customWidth="1"/>
    <col min="10503" max="10503" width="7.75" customWidth="1"/>
    <col min="10505" max="10505" width="7.25" customWidth="1"/>
    <col min="10507" max="10507" width="9.125" customWidth="1"/>
    <col min="10510" max="10510" width="9.5" customWidth="1"/>
    <col min="10511" max="10511" width="14" customWidth="1"/>
    <col min="10512" max="10512" width="7.25" customWidth="1"/>
    <col min="10513" max="10513" width="7.625" customWidth="1"/>
    <col min="10515" max="10515" width="10.75" customWidth="1"/>
    <col min="10518" max="10518" width="9" customWidth="1"/>
    <col min="10749" max="10749" width="9" customWidth="1"/>
    <col min="10750" max="10750" width="8.125" customWidth="1"/>
    <col min="10751" max="10751" width="9.25" customWidth="1"/>
    <col min="10752" max="10752" width="12.875" customWidth="1"/>
    <col min="10753" max="10753" width="36.625" customWidth="1"/>
    <col min="10754" max="10754" width="14.5" customWidth="1"/>
    <col min="10755" max="10755" width="9.625" customWidth="1"/>
    <col min="10756" max="10756" width="10.375" customWidth="1"/>
    <col min="10759" max="10759" width="7.75" customWidth="1"/>
    <col min="10761" max="10761" width="7.25" customWidth="1"/>
    <col min="10763" max="10763" width="9.125" customWidth="1"/>
    <col min="10766" max="10766" width="9.5" customWidth="1"/>
    <col min="10767" max="10767" width="14" customWidth="1"/>
    <col min="10768" max="10768" width="7.25" customWidth="1"/>
    <col min="10769" max="10769" width="7.625" customWidth="1"/>
    <col min="10771" max="10771" width="10.75" customWidth="1"/>
    <col min="10774" max="10774" width="9" customWidth="1"/>
    <col min="11005" max="11005" width="9" customWidth="1"/>
    <col min="11006" max="11006" width="8.125" customWidth="1"/>
    <col min="11007" max="11007" width="9.25" customWidth="1"/>
    <col min="11008" max="11008" width="12.875" customWidth="1"/>
    <col min="11009" max="11009" width="36.625" customWidth="1"/>
    <col min="11010" max="11010" width="14.5" customWidth="1"/>
    <col min="11011" max="11011" width="9.625" customWidth="1"/>
    <col min="11012" max="11012" width="10.375" customWidth="1"/>
    <col min="11015" max="11015" width="7.75" customWidth="1"/>
    <col min="11017" max="11017" width="7.25" customWidth="1"/>
    <col min="11019" max="11019" width="9.125" customWidth="1"/>
    <col min="11022" max="11022" width="9.5" customWidth="1"/>
    <col min="11023" max="11023" width="14" customWidth="1"/>
    <col min="11024" max="11024" width="7.25" customWidth="1"/>
    <col min="11025" max="11025" width="7.625" customWidth="1"/>
    <col min="11027" max="11027" width="10.75" customWidth="1"/>
    <col min="11030" max="11030" width="9" customWidth="1"/>
    <col min="11261" max="11261" width="9" customWidth="1"/>
    <col min="11262" max="11262" width="8.125" customWidth="1"/>
    <col min="11263" max="11263" width="9.25" customWidth="1"/>
    <col min="11264" max="11264" width="12.875" customWidth="1"/>
    <col min="11265" max="11265" width="36.625" customWidth="1"/>
    <col min="11266" max="11266" width="14.5" customWidth="1"/>
    <col min="11267" max="11267" width="9.625" customWidth="1"/>
    <col min="11268" max="11268" width="10.375" customWidth="1"/>
    <col min="11271" max="11271" width="7.75" customWidth="1"/>
    <col min="11273" max="11273" width="7.25" customWidth="1"/>
    <col min="11275" max="11275" width="9.125" customWidth="1"/>
    <col min="11278" max="11278" width="9.5" customWidth="1"/>
    <col min="11279" max="11279" width="14" customWidth="1"/>
    <col min="11280" max="11280" width="7.25" customWidth="1"/>
    <col min="11281" max="11281" width="7.625" customWidth="1"/>
    <col min="11283" max="11283" width="10.75" customWidth="1"/>
    <col min="11286" max="11286" width="9" customWidth="1"/>
    <col min="11517" max="11517" width="9" customWidth="1"/>
    <col min="11518" max="11518" width="8.125" customWidth="1"/>
    <col min="11519" max="11519" width="9.25" customWidth="1"/>
    <col min="11520" max="11520" width="12.875" customWidth="1"/>
    <col min="11521" max="11521" width="36.625" customWidth="1"/>
    <col min="11522" max="11522" width="14.5" customWidth="1"/>
    <col min="11523" max="11523" width="9.625" customWidth="1"/>
    <col min="11524" max="11524" width="10.375" customWidth="1"/>
    <col min="11527" max="11527" width="7.75" customWidth="1"/>
    <col min="11529" max="11529" width="7.25" customWidth="1"/>
    <col min="11531" max="11531" width="9.125" customWidth="1"/>
    <col min="11534" max="11534" width="9.5" customWidth="1"/>
    <col min="11535" max="11535" width="14" customWidth="1"/>
    <col min="11536" max="11536" width="7.25" customWidth="1"/>
    <col min="11537" max="11537" width="7.625" customWidth="1"/>
    <col min="11539" max="11539" width="10.75" customWidth="1"/>
    <col min="11542" max="11542" width="9" customWidth="1"/>
    <col min="11773" max="11773" width="9" customWidth="1"/>
    <col min="11774" max="11774" width="8.125" customWidth="1"/>
    <col min="11775" max="11775" width="9.25" customWidth="1"/>
    <col min="11776" max="11776" width="12.875" customWidth="1"/>
    <col min="11777" max="11777" width="36.625" customWidth="1"/>
    <col min="11778" max="11778" width="14.5" customWidth="1"/>
    <col min="11779" max="11779" width="9.625" customWidth="1"/>
    <col min="11780" max="11780" width="10.375" customWidth="1"/>
    <col min="11783" max="11783" width="7.75" customWidth="1"/>
    <col min="11785" max="11785" width="7.25" customWidth="1"/>
    <col min="11787" max="11787" width="9.125" customWidth="1"/>
    <col min="11790" max="11790" width="9.5" customWidth="1"/>
    <col min="11791" max="11791" width="14" customWidth="1"/>
    <col min="11792" max="11792" width="7.25" customWidth="1"/>
    <col min="11793" max="11793" width="7.625" customWidth="1"/>
    <col min="11795" max="11795" width="10.75" customWidth="1"/>
    <col min="11798" max="11798" width="9" customWidth="1"/>
    <col min="12029" max="12029" width="9" customWidth="1"/>
    <col min="12030" max="12030" width="8.125" customWidth="1"/>
    <col min="12031" max="12031" width="9.25" customWidth="1"/>
    <col min="12032" max="12032" width="12.875" customWidth="1"/>
    <col min="12033" max="12033" width="36.625" customWidth="1"/>
    <col min="12034" max="12034" width="14.5" customWidth="1"/>
    <col min="12035" max="12035" width="9.625" customWidth="1"/>
    <col min="12036" max="12036" width="10.375" customWidth="1"/>
    <col min="12039" max="12039" width="7.75" customWidth="1"/>
    <col min="12041" max="12041" width="7.25" customWidth="1"/>
    <col min="12043" max="12043" width="9.125" customWidth="1"/>
    <col min="12046" max="12046" width="9.5" customWidth="1"/>
    <col min="12047" max="12047" width="14" customWidth="1"/>
    <col min="12048" max="12048" width="7.25" customWidth="1"/>
    <col min="12049" max="12049" width="7.625" customWidth="1"/>
    <col min="12051" max="12051" width="10.75" customWidth="1"/>
    <col min="12054" max="12054" width="9" customWidth="1"/>
    <col min="12285" max="12285" width="9" customWidth="1"/>
    <col min="12286" max="12286" width="8.125" customWidth="1"/>
    <col min="12287" max="12287" width="9.25" customWidth="1"/>
    <col min="12288" max="12288" width="12.875" customWidth="1"/>
    <col min="12289" max="12289" width="36.625" customWidth="1"/>
    <col min="12290" max="12290" width="14.5" customWidth="1"/>
    <col min="12291" max="12291" width="9.625" customWidth="1"/>
    <col min="12292" max="12292" width="10.375" customWidth="1"/>
    <col min="12295" max="12295" width="7.75" customWidth="1"/>
    <col min="12297" max="12297" width="7.25" customWidth="1"/>
    <col min="12299" max="12299" width="9.125" customWidth="1"/>
    <col min="12302" max="12302" width="9.5" customWidth="1"/>
    <col min="12303" max="12303" width="14" customWidth="1"/>
    <col min="12304" max="12304" width="7.25" customWidth="1"/>
    <col min="12305" max="12305" width="7.625" customWidth="1"/>
    <col min="12307" max="12307" width="10.75" customWidth="1"/>
    <col min="12310" max="12310" width="9" customWidth="1"/>
    <col min="12541" max="12541" width="9" customWidth="1"/>
    <col min="12542" max="12542" width="8.125" customWidth="1"/>
    <col min="12543" max="12543" width="9.25" customWidth="1"/>
    <col min="12544" max="12544" width="12.875" customWidth="1"/>
    <col min="12545" max="12545" width="36.625" customWidth="1"/>
    <col min="12546" max="12546" width="14.5" customWidth="1"/>
    <col min="12547" max="12547" width="9.625" customWidth="1"/>
    <col min="12548" max="12548" width="10.375" customWidth="1"/>
    <col min="12551" max="12551" width="7.75" customWidth="1"/>
    <col min="12553" max="12553" width="7.25" customWidth="1"/>
    <col min="12555" max="12555" width="9.125" customWidth="1"/>
    <col min="12558" max="12558" width="9.5" customWidth="1"/>
    <col min="12559" max="12559" width="14" customWidth="1"/>
    <col min="12560" max="12560" width="7.25" customWidth="1"/>
    <col min="12561" max="12561" width="7.625" customWidth="1"/>
    <col min="12563" max="12563" width="10.75" customWidth="1"/>
    <col min="12566" max="12566" width="9" customWidth="1"/>
    <col min="12797" max="12797" width="9" customWidth="1"/>
    <col min="12798" max="12798" width="8.125" customWidth="1"/>
    <col min="12799" max="12799" width="9.25" customWidth="1"/>
    <col min="12800" max="12800" width="12.875" customWidth="1"/>
    <col min="12801" max="12801" width="36.625" customWidth="1"/>
    <col min="12802" max="12802" width="14.5" customWidth="1"/>
    <col min="12803" max="12803" width="9.625" customWidth="1"/>
    <col min="12804" max="12804" width="10.375" customWidth="1"/>
    <col min="12807" max="12807" width="7.75" customWidth="1"/>
    <col min="12809" max="12809" width="7.25" customWidth="1"/>
    <col min="12811" max="12811" width="9.125" customWidth="1"/>
    <col min="12814" max="12814" width="9.5" customWidth="1"/>
    <col min="12815" max="12815" width="14" customWidth="1"/>
    <col min="12816" max="12816" width="7.25" customWidth="1"/>
    <col min="12817" max="12817" width="7.625" customWidth="1"/>
    <col min="12819" max="12819" width="10.75" customWidth="1"/>
    <col min="12822" max="12822" width="9" customWidth="1"/>
    <col min="13053" max="13053" width="9" customWidth="1"/>
    <col min="13054" max="13054" width="8.125" customWidth="1"/>
    <col min="13055" max="13055" width="9.25" customWidth="1"/>
    <col min="13056" max="13056" width="12.875" customWidth="1"/>
    <col min="13057" max="13057" width="36.625" customWidth="1"/>
    <col min="13058" max="13058" width="14.5" customWidth="1"/>
    <col min="13059" max="13059" width="9.625" customWidth="1"/>
    <col min="13060" max="13060" width="10.375" customWidth="1"/>
    <col min="13063" max="13063" width="7.75" customWidth="1"/>
    <col min="13065" max="13065" width="7.25" customWidth="1"/>
    <col min="13067" max="13067" width="9.125" customWidth="1"/>
    <col min="13070" max="13070" width="9.5" customWidth="1"/>
    <col min="13071" max="13071" width="14" customWidth="1"/>
    <col min="13072" max="13072" width="7.25" customWidth="1"/>
    <col min="13073" max="13073" width="7.625" customWidth="1"/>
    <col min="13075" max="13075" width="10.75" customWidth="1"/>
    <col min="13078" max="13078" width="9" customWidth="1"/>
    <col min="13309" max="13309" width="9" customWidth="1"/>
    <col min="13310" max="13310" width="8.125" customWidth="1"/>
    <col min="13311" max="13311" width="9.25" customWidth="1"/>
    <col min="13312" max="13312" width="12.875" customWidth="1"/>
    <col min="13313" max="13313" width="36.625" customWidth="1"/>
    <col min="13314" max="13314" width="14.5" customWidth="1"/>
    <col min="13315" max="13315" width="9.625" customWidth="1"/>
    <col min="13316" max="13316" width="10.375" customWidth="1"/>
    <col min="13319" max="13319" width="7.75" customWidth="1"/>
    <col min="13321" max="13321" width="7.25" customWidth="1"/>
    <col min="13323" max="13323" width="9.125" customWidth="1"/>
    <col min="13326" max="13326" width="9.5" customWidth="1"/>
    <col min="13327" max="13327" width="14" customWidth="1"/>
    <col min="13328" max="13328" width="7.25" customWidth="1"/>
    <col min="13329" max="13329" width="7.625" customWidth="1"/>
    <col min="13331" max="13331" width="10.75" customWidth="1"/>
    <col min="13334" max="13334" width="9" customWidth="1"/>
    <col min="13565" max="13565" width="9" customWidth="1"/>
    <col min="13566" max="13566" width="8.125" customWidth="1"/>
    <col min="13567" max="13567" width="9.25" customWidth="1"/>
    <col min="13568" max="13568" width="12.875" customWidth="1"/>
    <col min="13569" max="13569" width="36.625" customWidth="1"/>
    <col min="13570" max="13570" width="14.5" customWidth="1"/>
    <col min="13571" max="13571" width="9.625" customWidth="1"/>
    <col min="13572" max="13572" width="10.375" customWidth="1"/>
    <col min="13575" max="13575" width="7.75" customWidth="1"/>
    <col min="13577" max="13577" width="7.25" customWidth="1"/>
    <col min="13579" max="13579" width="9.125" customWidth="1"/>
    <col min="13582" max="13582" width="9.5" customWidth="1"/>
    <col min="13583" max="13583" width="14" customWidth="1"/>
    <col min="13584" max="13584" width="7.25" customWidth="1"/>
    <col min="13585" max="13585" width="7.625" customWidth="1"/>
    <col min="13587" max="13587" width="10.75" customWidth="1"/>
    <col min="13590" max="13590" width="9" customWidth="1"/>
    <col min="13821" max="13821" width="9" customWidth="1"/>
    <col min="13822" max="13822" width="8.125" customWidth="1"/>
    <col min="13823" max="13823" width="9.25" customWidth="1"/>
    <col min="13824" max="13824" width="12.875" customWidth="1"/>
    <col min="13825" max="13825" width="36.625" customWidth="1"/>
    <col min="13826" max="13826" width="14.5" customWidth="1"/>
    <col min="13827" max="13827" width="9.625" customWidth="1"/>
    <col min="13828" max="13828" width="10.375" customWidth="1"/>
    <col min="13831" max="13831" width="7.75" customWidth="1"/>
    <col min="13833" max="13833" width="7.25" customWidth="1"/>
    <col min="13835" max="13835" width="9.125" customWidth="1"/>
    <col min="13838" max="13838" width="9.5" customWidth="1"/>
    <col min="13839" max="13839" width="14" customWidth="1"/>
    <col min="13840" max="13840" width="7.25" customWidth="1"/>
    <col min="13841" max="13841" width="7.625" customWidth="1"/>
    <col min="13843" max="13843" width="10.75" customWidth="1"/>
    <col min="13846" max="13846" width="9" customWidth="1"/>
    <col min="14077" max="14077" width="9" customWidth="1"/>
    <col min="14078" max="14078" width="8.125" customWidth="1"/>
    <col min="14079" max="14079" width="9.25" customWidth="1"/>
    <col min="14080" max="14080" width="12.875" customWidth="1"/>
    <col min="14081" max="14081" width="36.625" customWidth="1"/>
    <col min="14082" max="14082" width="14.5" customWidth="1"/>
    <col min="14083" max="14083" width="9.625" customWidth="1"/>
    <col min="14084" max="14084" width="10.375" customWidth="1"/>
    <col min="14087" max="14087" width="7.75" customWidth="1"/>
    <col min="14089" max="14089" width="7.25" customWidth="1"/>
    <col min="14091" max="14091" width="9.125" customWidth="1"/>
    <col min="14094" max="14094" width="9.5" customWidth="1"/>
    <col min="14095" max="14095" width="14" customWidth="1"/>
    <col min="14096" max="14096" width="7.25" customWidth="1"/>
    <col min="14097" max="14097" width="7.625" customWidth="1"/>
    <col min="14099" max="14099" width="10.75" customWidth="1"/>
    <col min="14102" max="14102" width="9" customWidth="1"/>
    <col min="14333" max="14333" width="9" customWidth="1"/>
    <col min="14334" max="14334" width="8.125" customWidth="1"/>
    <col min="14335" max="14335" width="9.25" customWidth="1"/>
    <col min="14336" max="14336" width="12.875" customWidth="1"/>
    <col min="14337" max="14337" width="36.625" customWidth="1"/>
    <col min="14338" max="14338" width="14.5" customWidth="1"/>
    <col min="14339" max="14339" width="9.625" customWidth="1"/>
    <col min="14340" max="14340" width="10.375" customWidth="1"/>
    <col min="14343" max="14343" width="7.75" customWidth="1"/>
    <col min="14345" max="14345" width="7.25" customWidth="1"/>
    <col min="14347" max="14347" width="9.125" customWidth="1"/>
    <col min="14350" max="14350" width="9.5" customWidth="1"/>
    <col min="14351" max="14351" width="14" customWidth="1"/>
    <col min="14352" max="14352" width="7.25" customWidth="1"/>
    <col min="14353" max="14353" width="7.625" customWidth="1"/>
    <col min="14355" max="14355" width="10.75" customWidth="1"/>
    <col min="14358" max="14358" width="9" customWidth="1"/>
    <col min="14589" max="14589" width="9" customWidth="1"/>
    <col min="14590" max="14590" width="8.125" customWidth="1"/>
    <col min="14591" max="14591" width="9.25" customWidth="1"/>
    <col min="14592" max="14592" width="12.875" customWidth="1"/>
    <col min="14593" max="14593" width="36.625" customWidth="1"/>
    <col min="14594" max="14594" width="14.5" customWidth="1"/>
    <col min="14595" max="14595" width="9.625" customWidth="1"/>
    <col min="14596" max="14596" width="10.375" customWidth="1"/>
    <col min="14599" max="14599" width="7.75" customWidth="1"/>
    <col min="14601" max="14601" width="7.25" customWidth="1"/>
    <col min="14603" max="14603" width="9.125" customWidth="1"/>
    <col min="14606" max="14606" width="9.5" customWidth="1"/>
    <col min="14607" max="14607" width="14" customWidth="1"/>
    <col min="14608" max="14608" width="7.25" customWidth="1"/>
    <col min="14609" max="14609" width="7.625" customWidth="1"/>
    <col min="14611" max="14611" width="10.75" customWidth="1"/>
    <col min="14614" max="14614" width="9" customWidth="1"/>
    <col min="14845" max="14845" width="9" customWidth="1"/>
    <col min="14846" max="14846" width="8.125" customWidth="1"/>
    <col min="14847" max="14847" width="9.25" customWidth="1"/>
    <col min="14848" max="14848" width="12.875" customWidth="1"/>
    <col min="14849" max="14849" width="36.625" customWidth="1"/>
    <col min="14850" max="14850" width="14.5" customWidth="1"/>
    <col min="14851" max="14851" width="9.625" customWidth="1"/>
    <col min="14852" max="14852" width="10.375" customWidth="1"/>
    <col min="14855" max="14855" width="7.75" customWidth="1"/>
    <col min="14857" max="14857" width="7.25" customWidth="1"/>
    <col min="14859" max="14859" width="9.125" customWidth="1"/>
    <col min="14862" max="14862" width="9.5" customWidth="1"/>
    <col min="14863" max="14863" width="14" customWidth="1"/>
    <col min="14864" max="14864" width="7.25" customWidth="1"/>
    <col min="14865" max="14865" width="7.625" customWidth="1"/>
    <col min="14867" max="14867" width="10.75" customWidth="1"/>
    <col min="14870" max="14870" width="9" customWidth="1"/>
    <col min="15101" max="15101" width="9" customWidth="1"/>
    <col min="15102" max="15102" width="8.125" customWidth="1"/>
    <col min="15103" max="15103" width="9.25" customWidth="1"/>
    <col min="15104" max="15104" width="12.875" customWidth="1"/>
    <col min="15105" max="15105" width="36.625" customWidth="1"/>
    <col min="15106" max="15106" width="14.5" customWidth="1"/>
    <col min="15107" max="15107" width="9.625" customWidth="1"/>
    <col min="15108" max="15108" width="10.375" customWidth="1"/>
    <col min="15111" max="15111" width="7.75" customWidth="1"/>
    <col min="15113" max="15113" width="7.25" customWidth="1"/>
    <col min="15115" max="15115" width="9.125" customWidth="1"/>
    <col min="15118" max="15118" width="9.5" customWidth="1"/>
    <col min="15119" max="15119" width="14" customWidth="1"/>
    <col min="15120" max="15120" width="7.25" customWidth="1"/>
    <col min="15121" max="15121" width="7.625" customWidth="1"/>
    <col min="15123" max="15123" width="10.75" customWidth="1"/>
    <col min="15126" max="15126" width="9" customWidth="1"/>
    <col min="15357" max="15357" width="9" customWidth="1"/>
    <col min="15358" max="15358" width="8.125" customWidth="1"/>
    <col min="15359" max="15359" width="9.25" customWidth="1"/>
    <col min="15360" max="15360" width="12.875" customWidth="1"/>
    <col min="15361" max="15361" width="36.625" customWidth="1"/>
    <col min="15362" max="15362" width="14.5" customWidth="1"/>
    <col min="15363" max="15363" width="9.625" customWidth="1"/>
    <col min="15364" max="15364" width="10.375" customWidth="1"/>
    <col min="15367" max="15367" width="7.75" customWidth="1"/>
    <col min="15369" max="15369" width="7.25" customWidth="1"/>
    <col min="15371" max="15371" width="9.125" customWidth="1"/>
    <col min="15374" max="15374" width="9.5" customWidth="1"/>
    <col min="15375" max="15375" width="14" customWidth="1"/>
    <col min="15376" max="15376" width="7.25" customWidth="1"/>
    <col min="15377" max="15377" width="7.625" customWidth="1"/>
    <col min="15379" max="15379" width="10.75" customWidth="1"/>
    <col min="15382" max="15382" width="9" customWidth="1"/>
    <col min="15613" max="15613" width="9" customWidth="1"/>
    <col min="15614" max="15614" width="8.125" customWidth="1"/>
    <col min="15615" max="15615" width="9.25" customWidth="1"/>
    <col min="15616" max="15616" width="12.875" customWidth="1"/>
    <col min="15617" max="15617" width="36.625" customWidth="1"/>
    <col min="15618" max="15618" width="14.5" customWidth="1"/>
    <col min="15619" max="15619" width="9.625" customWidth="1"/>
    <col min="15620" max="15620" width="10.375" customWidth="1"/>
    <col min="15623" max="15623" width="7.75" customWidth="1"/>
    <col min="15625" max="15625" width="7.25" customWidth="1"/>
    <col min="15627" max="15627" width="9.125" customWidth="1"/>
    <col min="15630" max="15630" width="9.5" customWidth="1"/>
    <col min="15631" max="15631" width="14" customWidth="1"/>
    <col min="15632" max="15632" width="7.25" customWidth="1"/>
    <col min="15633" max="15633" width="7.625" customWidth="1"/>
    <col min="15635" max="15635" width="10.75" customWidth="1"/>
    <col min="15638" max="15638" width="9" customWidth="1"/>
    <col min="15869" max="15869" width="9" customWidth="1"/>
    <col min="15870" max="15870" width="8.125" customWidth="1"/>
    <col min="15871" max="15871" width="9.25" customWidth="1"/>
    <col min="15872" max="15872" width="12.875" customWidth="1"/>
    <col min="15873" max="15873" width="36.625" customWidth="1"/>
    <col min="15874" max="15874" width="14.5" customWidth="1"/>
    <col min="15875" max="15875" width="9.625" customWidth="1"/>
    <col min="15876" max="15876" width="10.375" customWidth="1"/>
    <col min="15879" max="15879" width="7.75" customWidth="1"/>
    <col min="15881" max="15881" width="7.25" customWidth="1"/>
    <col min="15883" max="15883" width="9.125" customWidth="1"/>
    <col min="15886" max="15886" width="9.5" customWidth="1"/>
    <col min="15887" max="15887" width="14" customWidth="1"/>
    <col min="15888" max="15888" width="7.25" customWidth="1"/>
    <col min="15889" max="15889" width="7.625" customWidth="1"/>
    <col min="15891" max="15891" width="10.75" customWidth="1"/>
    <col min="15894" max="15894" width="9" customWidth="1"/>
    <col min="16125" max="16125" width="9" customWidth="1"/>
    <col min="16126" max="16126" width="8.125" customWidth="1"/>
    <col min="16127" max="16127" width="9.25" customWidth="1"/>
    <col min="16128" max="16128" width="12.875" customWidth="1"/>
    <col min="16129" max="16129" width="36.625" customWidth="1"/>
    <col min="16130" max="16130" width="14.5" customWidth="1"/>
    <col min="16131" max="16131" width="9.625" customWidth="1"/>
    <col min="16132" max="16132" width="10.375" customWidth="1"/>
    <col min="16135" max="16135" width="7.75" customWidth="1"/>
    <col min="16137" max="16137" width="7.25" customWidth="1"/>
    <col min="16139" max="16139" width="9.125" customWidth="1"/>
    <col min="16142" max="16142" width="9.5" customWidth="1"/>
    <col min="16143" max="16143" width="14" customWidth="1"/>
    <col min="16144" max="16144" width="7.25" customWidth="1"/>
    <col min="16145" max="16145" width="7.625" customWidth="1"/>
    <col min="16147" max="16147" width="10.75" customWidth="1"/>
    <col min="16150" max="16150" width="9" customWidth="1"/>
  </cols>
  <sheetData>
    <row r="1" spans="1:22" ht="45.95" customHeight="1" x14ac:dyDescent="0.15">
      <c r="A1" s="92" t="s">
        <v>0</v>
      </c>
      <c r="B1" s="92"/>
      <c r="C1" s="92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ht="53.1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44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10</v>
      </c>
      <c r="M2" s="3" t="s">
        <v>12</v>
      </c>
      <c r="N2" s="3" t="s">
        <v>10</v>
      </c>
      <c r="O2" s="3" t="s">
        <v>13</v>
      </c>
      <c r="P2" s="3" t="s">
        <v>10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5" t="s">
        <v>19</v>
      </c>
    </row>
    <row r="3" spans="1:22" ht="25.5" customHeight="1" x14ac:dyDescent="0.15">
      <c r="A3" s="6">
        <v>1</v>
      </c>
      <c r="B3" s="6" t="s">
        <v>22</v>
      </c>
      <c r="C3" s="100" t="s">
        <v>144</v>
      </c>
      <c r="D3" s="7" t="s">
        <v>24</v>
      </c>
      <c r="E3" s="14" t="s">
        <v>26</v>
      </c>
      <c r="F3" s="45">
        <f>'SHT0013940'!L19</f>
        <v>20.824348999999998</v>
      </c>
      <c r="G3" s="6">
        <f>'SHT0013940'!M19</f>
        <v>16.29</v>
      </c>
      <c r="H3" s="8">
        <f t="shared" ref="H3" si="0">F3+G3</f>
        <v>37.114348999999997</v>
      </c>
      <c r="I3" s="9">
        <v>1.2</v>
      </c>
      <c r="J3" s="9">
        <v>0.17</v>
      </c>
      <c r="K3" s="83">
        <f>焊接工序!J5</f>
        <v>4.1716666666666677</v>
      </c>
      <c r="L3" s="83">
        <f>焊接工序!N11</f>
        <v>1.2995840746997001</v>
      </c>
      <c r="M3" s="10" t="s">
        <v>20</v>
      </c>
      <c r="N3" s="10" t="s">
        <v>20</v>
      </c>
      <c r="O3" s="10">
        <f>电泳工序!F6</f>
        <v>0.16845850637656651</v>
      </c>
      <c r="P3" s="10">
        <f>电泳工序!G6</f>
        <v>0.27202102245580473</v>
      </c>
      <c r="Q3" s="11">
        <f t="shared" ref="Q3" si="1">SUM(I3:P3)</f>
        <v>7.2817302701987394</v>
      </c>
      <c r="R3" s="11">
        <f t="shared" ref="R3" si="2">(G3+Q3)*1.18</f>
        <v>27.814641718834508</v>
      </c>
      <c r="S3" s="12">
        <v>1.2</v>
      </c>
      <c r="T3" s="12">
        <v>17.48</v>
      </c>
      <c r="U3" s="11">
        <f t="shared" ref="U3" si="3">F3*1.03</f>
        <v>21.449079469999997</v>
      </c>
      <c r="V3" s="11">
        <f t="shared" ref="V3" si="4">R3+U3+T3</f>
        <v>66.743721188834513</v>
      </c>
    </row>
  </sheetData>
  <mergeCells count="1">
    <mergeCell ref="A1:V1"/>
  </mergeCells>
  <phoneticPr fontId="2" type="noConversion"/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4B7A-A636-4433-AF43-2342734F1C17}">
  <dimension ref="A1:M40"/>
  <sheetViews>
    <sheetView topLeftCell="A4" workbookViewId="0">
      <selection activeCell="G7" sqref="G7"/>
    </sheetView>
  </sheetViews>
  <sheetFormatPr defaultRowHeight="14.25" x14ac:dyDescent="0.15"/>
  <cols>
    <col min="1" max="1" width="9.5" bestFit="1" customWidth="1"/>
    <col min="2" max="2" width="20.5" bestFit="1" customWidth="1"/>
    <col min="3" max="3" width="12.75" bestFit="1" customWidth="1"/>
    <col min="4" max="4" width="9.875" bestFit="1" customWidth="1"/>
    <col min="5" max="5" width="4.875" style="36" bestFit="1" customWidth="1"/>
    <col min="6" max="6" width="20.5" bestFit="1" customWidth="1"/>
    <col min="7" max="7" width="8.25" bestFit="1" customWidth="1"/>
    <col min="9" max="9" width="4.25" style="36" bestFit="1" customWidth="1"/>
    <col min="10" max="11" width="7.5" bestFit="1" customWidth="1"/>
    <col min="12" max="13" width="8" style="40" bestFit="1" customWidth="1"/>
  </cols>
  <sheetData>
    <row r="1" spans="1:13" x14ac:dyDescent="0.15">
      <c r="A1" s="15" t="s">
        <v>27</v>
      </c>
      <c r="B1" s="15" t="s">
        <v>28</v>
      </c>
      <c r="C1" s="15" t="s">
        <v>29</v>
      </c>
      <c r="D1" s="15" t="s">
        <v>30</v>
      </c>
      <c r="E1" s="37" t="s">
        <v>110</v>
      </c>
      <c r="F1" s="15" t="s">
        <v>31</v>
      </c>
      <c r="G1" s="15" t="s">
        <v>32</v>
      </c>
      <c r="H1" s="16" t="s">
        <v>33</v>
      </c>
      <c r="I1" s="32" t="s">
        <v>112</v>
      </c>
      <c r="J1" s="16" t="s">
        <v>34</v>
      </c>
      <c r="K1" s="16" t="s">
        <v>35</v>
      </c>
      <c r="L1" s="38" t="s">
        <v>108</v>
      </c>
      <c r="M1" s="38" t="s">
        <v>109</v>
      </c>
    </row>
    <row r="2" spans="1:13" x14ac:dyDescent="0.15">
      <c r="A2" s="17" t="s">
        <v>85</v>
      </c>
      <c r="B2" s="17" t="s">
        <v>23</v>
      </c>
      <c r="C2" s="18" t="s">
        <v>37</v>
      </c>
      <c r="D2" s="17" t="s">
        <v>38</v>
      </c>
      <c r="E2" s="33" t="s">
        <v>39</v>
      </c>
      <c r="F2" s="18" t="s">
        <v>40</v>
      </c>
      <c r="G2" s="18" t="s">
        <v>41</v>
      </c>
      <c r="H2" s="19">
        <v>1</v>
      </c>
      <c r="I2" s="33" t="s">
        <v>36</v>
      </c>
      <c r="J2" s="21">
        <f>K21</f>
        <v>1.73</v>
      </c>
      <c r="K2" s="22">
        <f>H2*J2</f>
        <v>1.73</v>
      </c>
      <c r="L2" s="20"/>
      <c r="M2" s="41">
        <f>K2</f>
        <v>1.73</v>
      </c>
    </row>
    <row r="3" spans="1:13" x14ac:dyDescent="0.15">
      <c r="A3" s="23" t="s">
        <v>25</v>
      </c>
      <c r="B3" s="23" t="s">
        <v>23</v>
      </c>
      <c r="C3" s="24" t="s">
        <v>37</v>
      </c>
      <c r="D3" s="57" t="s">
        <v>43</v>
      </c>
      <c r="E3" s="34" t="s">
        <v>39</v>
      </c>
      <c r="F3" s="24" t="s">
        <v>44</v>
      </c>
      <c r="G3" s="24" t="s">
        <v>45</v>
      </c>
      <c r="H3" s="25">
        <v>1</v>
      </c>
      <c r="I3" s="34" t="s">
        <v>36</v>
      </c>
      <c r="J3" s="27">
        <f>K23</f>
        <v>1.74</v>
      </c>
      <c r="K3" s="22">
        <f t="shared" ref="K3:K18" si="0">H3*J3</f>
        <v>1.74</v>
      </c>
      <c r="L3" s="26"/>
      <c r="M3" s="41">
        <f t="shared" ref="M3:M4" si="1">K3</f>
        <v>1.74</v>
      </c>
    </row>
    <row r="4" spans="1:13" x14ac:dyDescent="0.15">
      <c r="A4" s="17" t="s">
        <v>25</v>
      </c>
      <c r="B4" s="17" t="s">
        <v>23</v>
      </c>
      <c r="C4" s="18" t="s">
        <v>37</v>
      </c>
      <c r="D4" s="17" t="s">
        <v>46</v>
      </c>
      <c r="E4" s="33" t="s">
        <v>39</v>
      </c>
      <c r="F4" s="18" t="s">
        <v>47</v>
      </c>
      <c r="G4" s="18" t="s">
        <v>45</v>
      </c>
      <c r="H4" s="19">
        <v>1</v>
      </c>
      <c r="I4" s="33" t="s">
        <v>36</v>
      </c>
      <c r="J4" s="21">
        <f>K25</f>
        <v>1.74</v>
      </c>
      <c r="K4" s="22">
        <f t="shared" si="0"/>
        <v>1.74</v>
      </c>
      <c r="L4" s="20"/>
      <c r="M4" s="41">
        <f t="shared" si="1"/>
        <v>1.74</v>
      </c>
    </row>
    <row r="5" spans="1:13" x14ac:dyDescent="0.15">
      <c r="A5" s="23" t="s">
        <v>25</v>
      </c>
      <c r="B5" s="23" t="s">
        <v>23</v>
      </c>
      <c r="C5" s="24" t="s">
        <v>37</v>
      </c>
      <c r="D5" s="23" t="s">
        <v>48</v>
      </c>
      <c r="E5" s="34" t="s">
        <v>49</v>
      </c>
      <c r="F5" s="24" t="s">
        <v>50</v>
      </c>
      <c r="G5" s="24" t="s">
        <v>42</v>
      </c>
      <c r="H5" s="25">
        <v>1</v>
      </c>
      <c r="I5" s="34" t="s">
        <v>36</v>
      </c>
      <c r="J5" s="27">
        <v>5.1933999999999996</v>
      </c>
      <c r="K5" s="22">
        <f t="shared" si="0"/>
        <v>5.1933999999999996</v>
      </c>
      <c r="L5" s="39">
        <f>K5</f>
        <v>5.1933999999999996</v>
      </c>
      <c r="M5" s="42" t="s">
        <v>42</v>
      </c>
    </row>
    <row r="6" spans="1:13" x14ac:dyDescent="0.15">
      <c r="A6" s="23" t="s">
        <v>25</v>
      </c>
      <c r="B6" s="23" t="s">
        <v>23</v>
      </c>
      <c r="C6" s="24" t="s">
        <v>37</v>
      </c>
      <c r="D6" s="23" t="s">
        <v>52</v>
      </c>
      <c r="E6" s="34" t="s">
        <v>49</v>
      </c>
      <c r="F6" s="24" t="s">
        <v>53</v>
      </c>
      <c r="G6" s="24" t="s">
        <v>42</v>
      </c>
      <c r="H6" s="25">
        <v>1</v>
      </c>
      <c r="I6" s="34" t="s">
        <v>36</v>
      </c>
      <c r="J6" s="27">
        <v>5.1933999999999996</v>
      </c>
      <c r="K6" s="22">
        <f t="shared" si="0"/>
        <v>5.1933999999999996</v>
      </c>
      <c r="L6" s="39">
        <f>K6</f>
        <v>5.1933999999999996</v>
      </c>
      <c r="M6" s="42" t="s">
        <v>42</v>
      </c>
    </row>
    <row r="7" spans="1:13" x14ac:dyDescent="0.15">
      <c r="A7" s="23" t="s">
        <v>25</v>
      </c>
      <c r="B7" s="23" t="s">
        <v>23</v>
      </c>
      <c r="C7" s="24" t="s">
        <v>37</v>
      </c>
      <c r="D7" s="23" t="s">
        <v>54</v>
      </c>
      <c r="E7" s="34" t="s">
        <v>39</v>
      </c>
      <c r="F7" s="58" t="s">
        <v>55</v>
      </c>
      <c r="G7" s="24" t="s">
        <v>42</v>
      </c>
      <c r="H7" s="25">
        <v>3</v>
      </c>
      <c r="I7" s="34" t="s">
        <v>36</v>
      </c>
      <c r="J7" s="27">
        <f>K27</f>
        <v>0.28999999999999998</v>
      </c>
      <c r="K7" s="22">
        <f t="shared" si="0"/>
        <v>0.86999999999999988</v>
      </c>
      <c r="L7" s="26"/>
      <c r="M7" s="41">
        <f>K7</f>
        <v>0.86999999999999988</v>
      </c>
    </row>
    <row r="8" spans="1:13" x14ac:dyDescent="0.15">
      <c r="A8" s="23" t="s">
        <v>25</v>
      </c>
      <c r="B8" s="23" t="s">
        <v>23</v>
      </c>
      <c r="C8" s="24" t="s">
        <v>37</v>
      </c>
      <c r="D8" s="23" t="s">
        <v>56</v>
      </c>
      <c r="E8" s="34" t="s">
        <v>49</v>
      </c>
      <c r="F8" s="24" t="s">
        <v>57</v>
      </c>
      <c r="G8" s="24" t="s">
        <v>42</v>
      </c>
      <c r="H8" s="25">
        <v>1</v>
      </c>
      <c r="I8" s="34" t="s">
        <v>36</v>
      </c>
      <c r="J8" s="27">
        <v>0.3</v>
      </c>
      <c r="K8" s="22">
        <f t="shared" si="0"/>
        <v>0.3</v>
      </c>
      <c r="L8" s="39">
        <f t="shared" ref="L8:L9" si="2">K8</f>
        <v>0.3</v>
      </c>
      <c r="M8" s="42" t="s">
        <v>42</v>
      </c>
    </row>
    <row r="9" spans="1:13" x14ac:dyDescent="0.15">
      <c r="A9" s="17" t="s">
        <v>25</v>
      </c>
      <c r="B9" s="17" t="s">
        <v>23</v>
      </c>
      <c r="C9" s="18" t="s">
        <v>37</v>
      </c>
      <c r="D9" s="17" t="s">
        <v>58</v>
      </c>
      <c r="E9" s="33" t="s">
        <v>49</v>
      </c>
      <c r="F9" s="18" t="s">
        <v>59</v>
      </c>
      <c r="G9" s="18" t="s">
        <v>42</v>
      </c>
      <c r="H9" s="19">
        <v>2</v>
      </c>
      <c r="I9" s="33" t="s">
        <v>36</v>
      </c>
      <c r="J9" s="21">
        <v>0.26200000000000001</v>
      </c>
      <c r="K9" s="22">
        <f t="shared" si="0"/>
        <v>0.52400000000000002</v>
      </c>
      <c r="L9" s="39">
        <f t="shared" si="2"/>
        <v>0.52400000000000002</v>
      </c>
      <c r="M9" s="43" t="s">
        <v>42</v>
      </c>
    </row>
    <row r="10" spans="1:13" x14ac:dyDescent="0.15">
      <c r="A10" s="17" t="s">
        <v>25</v>
      </c>
      <c r="B10" s="17" t="s">
        <v>23</v>
      </c>
      <c r="C10" s="18" t="s">
        <v>37</v>
      </c>
      <c r="D10" s="17" t="s">
        <v>61</v>
      </c>
      <c r="E10" s="33" t="s">
        <v>39</v>
      </c>
      <c r="F10" s="58" t="s">
        <v>62</v>
      </c>
      <c r="G10" s="18" t="s">
        <v>60</v>
      </c>
      <c r="H10" s="19">
        <v>1</v>
      </c>
      <c r="I10" s="33" t="s">
        <v>36</v>
      </c>
      <c r="J10" s="21">
        <f>K29+K30</f>
        <v>1.1900000000000002</v>
      </c>
      <c r="K10" s="22">
        <f t="shared" si="0"/>
        <v>1.1900000000000002</v>
      </c>
      <c r="L10" s="20"/>
      <c r="M10" s="41">
        <f t="shared" ref="M10:M12" si="3">K10</f>
        <v>1.1900000000000002</v>
      </c>
    </row>
    <row r="11" spans="1:13" x14ac:dyDescent="0.15">
      <c r="A11" s="23" t="s">
        <v>25</v>
      </c>
      <c r="B11" s="23" t="s">
        <v>23</v>
      </c>
      <c r="C11" s="24" t="s">
        <v>37</v>
      </c>
      <c r="D11" s="23" t="s">
        <v>63</v>
      </c>
      <c r="E11" s="34" t="s">
        <v>39</v>
      </c>
      <c r="F11" s="58" t="s">
        <v>64</v>
      </c>
      <c r="G11" s="24" t="s">
        <v>60</v>
      </c>
      <c r="H11" s="25">
        <v>1</v>
      </c>
      <c r="I11" s="34" t="s">
        <v>36</v>
      </c>
      <c r="J11" s="27">
        <f>K32+K33</f>
        <v>0.82000000000000006</v>
      </c>
      <c r="K11" s="22">
        <f t="shared" si="0"/>
        <v>0.82000000000000006</v>
      </c>
      <c r="L11" s="26"/>
      <c r="M11" s="41">
        <f t="shared" si="3"/>
        <v>0.82000000000000006</v>
      </c>
    </row>
    <row r="12" spans="1:13" x14ac:dyDescent="0.15">
      <c r="A12" s="17" t="s">
        <v>25</v>
      </c>
      <c r="B12" s="17" t="s">
        <v>23</v>
      </c>
      <c r="C12" s="18" t="s">
        <v>37</v>
      </c>
      <c r="D12" s="17" t="s">
        <v>65</v>
      </c>
      <c r="E12" s="33" t="s">
        <v>39</v>
      </c>
      <c r="F12" s="58" t="s">
        <v>66</v>
      </c>
      <c r="G12" s="18" t="s">
        <v>60</v>
      </c>
      <c r="H12" s="19">
        <v>1</v>
      </c>
      <c r="I12" s="33" t="s">
        <v>36</v>
      </c>
      <c r="J12" s="21">
        <f>K35+K36</f>
        <v>1.23</v>
      </c>
      <c r="K12" s="22">
        <f t="shared" si="0"/>
        <v>1.23</v>
      </c>
      <c r="L12" s="20"/>
      <c r="M12" s="41">
        <f t="shared" si="3"/>
        <v>1.23</v>
      </c>
    </row>
    <row r="13" spans="1:13" x14ac:dyDescent="0.15">
      <c r="A13" s="23" t="s">
        <v>25</v>
      </c>
      <c r="B13" s="23" t="s">
        <v>23</v>
      </c>
      <c r="C13" s="24" t="s">
        <v>37</v>
      </c>
      <c r="D13" s="23" t="s">
        <v>67</v>
      </c>
      <c r="E13" s="34" t="s">
        <v>49</v>
      </c>
      <c r="F13" s="24" t="s">
        <v>68</v>
      </c>
      <c r="G13" s="24" t="s">
        <v>42</v>
      </c>
      <c r="H13" s="25">
        <v>1</v>
      </c>
      <c r="I13" s="34" t="s">
        <v>36</v>
      </c>
      <c r="J13" s="27">
        <v>1.3620000000000001</v>
      </c>
      <c r="K13" s="22">
        <f t="shared" si="0"/>
        <v>1.3620000000000001</v>
      </c>
      <c r="L13" s="39">
        <f t="shared" ref="L13:L14" si="4">K13</f>
        <v>1.3620000000000001</v>
      </c>
      <c r="M13" s="42" t="s">
        <v>42</v>
      </c>
    </row>
    <row r="14" spans="1:13" x14ac:dyDescent="0.15">
      <c r="A14" s="17" t="s">
        <v>25</v>
      </c>
      <c r="B14" s="17" t="s">
        <v>23</v>
      </c>
      <c r="C14" s="18" t="s">
        <v>37</v>
      </c>
      <c r="D14" s="17" t="s">
        <v>69</v>
      </c>
      <c r="E14" s="33" t="s">
        <v>49</v>
      </c>
      <c r="F14" s="18" t="s">
        <v>51</v>
      </c>
      <c r="G14" s="18" t="s">
        <v>21</v>
      </c>
      <c r="H14" s="19">
        <v>2</v>
      </c>
      <c r="I14" s="33" t="s">
        <v>36</v>
      </c>
      <c r="J14" s="21">
        <v>0.98770000000000002</v>
      </c>
      <c r="K14" s="22">
        <f t="shared" si="0"/>
        <v>1.9754</v>
      </c>
      <c r="L14" s="39">
        <f t="shared" si="4"/>
        <v>1.9754</v>
      </c>
      <c r="M14" s="43" t="s">
        <v>42</v>
      </c>
    </row>
    <row r="15" spans="1:13" x14ac:dyDescent="0.15">
      <c r="A15" s="23" t="s">
        <v>25</v>
      </c>
      <c r="B15" s="23" t="s">
        <v>23</v>
      </c>
      <c r="C15" s="24" t="s">
        <v>37</v>
      </c>
      <c r="D15" s="23" t="s">
        <v>70</v>
      </c>
      <c r="E15" s="34" t="s">
        <v>39</v>
      </c>
      <c r="F15" s="24" t="s">
        <v>71</v>
      </c>
      <c r="G15" s="24" t="s">
        <v>72</v>
      </c>
      <c r="H15" s="25">
        <v>1</v>
      </c>
      <c r="I15" s="34" t="s">
        <v>36</v>
      </c>
      <c r="J15" s="27">
        <f>K38</f>
        <v>6.77</v>
      </c>
      <c r="K15" s="22">
        <f t="shared" si="0"/>
        <v>6.77</v>
      </c>
      <c r="L15" s="26"/>
      <c r="M15" s="41">
        <f>K15</f>
        <v>6.77</v>
      </c>
    </row>
    <row r="16" spans="1:13" x14ac:dyDescent="0.15">
      <c r="A16" s="17" t="s">
        <v>25</v>
      </c>
      <c r="B16" s="17" t="s">
        <v>23</v>
      </c>
      <c r="C16" s="18" t="s">
        <v>37</v>
      </c>
      <c r="D16" s="17" t="s">
        <v>73</v>
      </c>
      <c r="E16" s="33" t="s">
        <v>49</v>
      </c>
      <c r="F16" s="18" t="s">
        <v>74</v>
      </c>
      <c r="G16" s="18" t="s">
        <v>75</v>
      </c>
      <c r="H16" s="19">
        <v>1</v>
      </c>
      <c r="I16" s="33" t="s">
        <v>36</v>
      </c>
      <c r="J16" s="21">
        <v>5.7602000000000002</v>
      </c>
      <c r="K16" s="22">
        <f t="shared" si="0"/>
        <v>5.7602000000000002</v>
      </c>
      <c r="L16" s="39">
        <f>K16</f>
        <v>5.7602000000000002</v>
      </c>
      <c r="M16" s="43" t="s">
        <v>42</v>
      </c>
    </row>
    <row r="17" spans="1:13" x14ac:dyDescent="0.15">
      <c r="A17" s="23" t="s">
        <v>25</v>
      </c>
      <c r="B17" s="23" t="s">
        <v>23</v>
      </c>
      <c r="C17" s="24" t="s">
        <v>37</v>
      </c>
      <c r="D17" s="23" t="s">
        <v>76</v>
      </c>
      <c r="E17" s="34" t="s">
        <v>39</v>
      </c>
      <c r="F17" s="24" t="s">
        <v>77</v>
      </c>
      <c r="G17" s="24" t="s">
        <v>78</v>
      </c>
      <c r="H17" s="25">
        <v>1</v>
      </c>
      <c r="I17" s="34" t="s">
        <v>36</v>
      </c>
      <c r="J17" s="27">
        <f>K40</f>
        <v>0.2</v>
      </c>
      <c r="K17" s="22">
        <f t="shared" si="0"/>
        <v>0.2</v>
      </c>
      <c r="L17" s="26"/>
      <c r="M17" s="41">
        <f>K17</f>
        <v>0.2</v>
      </c>
    </row>
    <row r="18" spans="1:13" x14ac:dyDescent="0.15">
      <c r="A18" s="17" t="s">
        <v>25</v>
      </c>
      <c r="B18" s="17" t="s">
        <v>23</v>
      </c>
      <c r="C18" s="18" t="s">
        <v>37</v>
      </c>
      <c r="D18" s="17" t="s">
        <v>79</v>
      </c>
      <c r="E18" s="33" t="s">
        <v>49</v>
      </c>
      <c r="F18" s="18" t="s">
        <v>80</v>
      </c>
      <c r="G18" s="18" t="s">
        <v>42</v>
      </c>
      <c r="H18" s="19">
        <v>9.4799999999999995E-2</v>
      </c>
      <c r="I18" s="33" t="s">
        <v>81</v>
      </c>
      <c r="J18" s="21">
        <v>5.4424999999999999</v>
      </c>
      <c r="K18" s="22">
        <f t="shared" si="0"/>
        <v>0.51594899999999999</v>
      </c>
      <c r="L18" s="39">
        <f>K18</f>
        <v>0.51594899999999999</v>
      </c>
      <c r="M18" s="43" t="s">
        <v>42</v>
      </c>
    </row>
    <row r="19" spans="1:13" x14ac:dyDescent="0.15">
      <c r="A19" s="29"/>
      <c r="B19" s="30" t="s">
        <v>107</v>
      </c>
      <c r="C19" s="29"/>
      <c r="D19" s="29"/>
      <c r="E19" s="35"/>
      <c r="F19" s="29"/>
      <c r="G19" s="29"/>
      <c r="H19" s="29"/>
      <c r="I19" s="35"/>
      <c r="J19" s="29"/>
      <c r="K19" s="31">
        <f>SUM(K2:K18)</f>
        <v>37.114349000000004</v>
      </c>
      <c r="L19" s="31">
        <f>SUM(L2:L18)</f>
        <v>20.824348999999998</v>
      </c>
      <c r="M19" s="31">
        <f t="shared" ref="M19" si="5">SUM(M2:M18)</f>
        <v>16.29</v>
      </c>
    </row>
    <row r="21" spans="1:13" x14ac:dyDescent="0.15">
      <c r="A21" s="17" t="s">
        <v>38</v>
      </c>
      <c r="B21" s="17" t="s">
        <v>40</v>
      </c>
      <c r="C21" s="18" t="s">
        <v>41</v>
      </c>
      <c r="D21" s="17" t="s">
        <v>82</v>
      </c>
      <c r="E21" s="33" t="s">
        <v>49</v>
      </c>
      <c r="F21" s="18" t="s">
        <v>83</v>
      </c>
      <c r="G21" s="18" t="s">
        <v>84</v>
      </c>
      <c r="H21" s="19">
        <v>0.36299999999999999</v>
      </c>
      <c r="I21" s="33" t="s">
        <v>81</v>
      </c>
      <c r="J21" s="21">
        <v>4.7698999999999998</v>
      </c>
      <c r="K21" s="22">
        <v>1.73</v>
      </c>
    </row>
    <row r="23" spans="1:13" x14ac:dyDescent="0.15">
      <c r="A23" s="17" t="s">
        <v>43</v>
      </c>
      <c r="B23" s="17" t="s">
        <v>44</v>
      </c>
      <c r="C23" s="18" t="s">
        <v>86</v>
      </c>
      <c r="D23" s="17" t="s">
        <v>87</v>
      </c>
      <c r="E23" s="33" t="s">
        <v>49</v>
      </c>
      <c r="F23" s="18" t="s">
        <v>88</v>
      </c>
      <c r="G23" s="18" t="s">
        <v>89</v>
      </c>
      <c r="H23" s="19">
        <v>0.36499999999999999</v>
      </c>
      <c r="I23" s="33" t="s">
        <v>81</v>
      </c>
      <c r="J23" s="21">
        <v>4.7698999999999998</v>
      </c>
      <c r="K23" s="22">
        <v>1.74</v>
      </c>
    </row>
    <row r="25" spans="1:13" x14ac:dyDescent="0.15">
      <c r="A25" s="23" t="s">
        <v>46</v>
      </c>
      <c r="B25" s="23" t="s">
        <v>47</v>
      </c>
      <c r="C25" s="24" t="s">
        <v>90</v>
      </c>
      <c r="D25" s="23" t="s">
        <v>87</v>
      </c>
      <c r="E25" s="34" t="s">
        <v>49</v>
      </c>
      <c r="F25" s="24" t="s">
        <v>88</v>
      </c>
      <c r="G25" s="24" t="s">
        <v>89</v>
      </c>
      <c r="H25" s="25">
        <v>0.36499999999999999</v>
      </c>
      <c r="I25" s="34" t="s">
        <v>81</v>
      </c>
      <c r="J25" s="27">
        <v>4.7698999999999998</v>
      </c>
      <c r="K25" s="28">
        <v>1.74</v>
      </c>
    </row>
    <row r="27" spans="1:13" x14ac:dyDescent="0.15">
      <c r="A27" s="17" t="s">
        <v>54</v>
      </c>
      <c r="B27" s="17" t="s">
        <v>55</v>
      </c>
      <c r="C27" s="18" t="s">
        <v>42</v>
      </c>
      <c r="D27" s="17" t="s">
        <v>91</v>
      </c>
      <c r="E27" s="33" t="s">
        <v>49</v>
      </c>
      <c r="F27" s="18" t="s">
        <v>92</v>
      </c>
      <c r="G27" s="18" t="s">
        <v>93</v>
      </c>
      <c r="H27" s="19">
        <v>6.0699999999999997E-2</v>
      </c>
      <c r="I27" s="33" t="s">
        <v>81</v>
      </c>
      <c r="J27" s="21">
        <v>4.7876000000000003</v>
      </c>
      <c r="K27" s="22">
        <v>0.28999999999999998</v>
      </c>
    </row>
    <row r="29" spans="1:13" x14ac:dyDescent="0.15">
      <c r="A29" s="17" t="s">
        <v>61</v>
      </c>
      <c r="B29" s="17" t="s">
        <v>62</v>
      </c>
      <c r="C29" s="18" t="s">
        <v>94</v>
      </c>
      <c r="D29" s="17" t="s">
        <v>95</v>
      </c>
      <c r="E29" s="33" t="s">
        <v>49</v>
      </c>
      <c r="F29" s="18" t="s">
        <v>96</v>
      </c>
      <c r="G29" s="18" t="s">
        <v>42</v>
      </c>
      <c r="H29" s="19">
        <v>1</v>
      </c>
      <c r="I29" s="33" t="s">
        <v>36</v>
      </c>
      <c r="J29" s="21">
        <v>1.1231</v>
      </c>
      <c r="K29" s="22">
        <v>1.1200000000000001</v>
      </c>
    </row>
    <row r="30" spans="1:13" x14ac:dyDescent="0.15">
      <c r="A30" s="23" t="s">
        <v>61</v>
      </c>
      <c r="B30" s="23" t="s">
        <v>62</v>
      </c>
      <c r="C30" s="24" t="s">
        <v>94</v>
      </c>
      <c r="D30" s="23" t="s">
        <v>97</v>
      </c>
      <c r="E30" s="34" t="s">
        <v>39</v>
      </c>
      <c r="F30" s="24" t="s">
        <v>98</v>
      </c>
      <c r="G30" s="24" t="s">
        <v>42</v>
      </c>
      <c r="H30" s="25">
        <v>1.21E-2</v>
      </c>
      <c r="I30" s="34" t="s">
        <v>99</v>
      </c>
      <c r="J30" s="27">
        <v>6.0909000000000004</v>
      </c>
      <c r="K30" s="28">
        <v>7.0000000000000007E-2</v>
      </c>
    </row>
    <row r="32" spans="1:13" x14ac:dyDescent="0.15">
      <c r="A32" s="17" t="s">
        <v>63</v>
      </c>
      <c r="B32" s="17" t="s">
        <v>64</v>
      </c>
      <c r="C32" s="18" t="s">
        <v>94</v>
      </c>
      <c r="D32" s="17" t="s">
        <v>100</v>
      </c>
      <c r="E32" s="33" t="s">
        <v>49</v>
      </c>
      <c r="F32" s="18" t="s">
        <v>101</v>
      </c>
      <c r="G32" s="18" t="s">
        <v>42</v>
      </c>
      <c r="H32" s="19">
        <v>1</v>
      </c>
      <c r="I32" s="33" t="s">
        <v>36</v>
      </c>
      <c r="J32" s="21">
        <v>0.76919999999999999</v>
      </c>
      <c r="K32" s="22">
        <v>0.77</v>
      </c>
    </row>
    <row r="33" spans="1:11" x14ac:dyDescent="0.15">
      <c r="A33" s="23" t="s">
        <v>63</v>
      </c>
      <c r="B33" s="23" t="s">
        <v>64</v>
      </c>
      <c r="C33" s="24" t="s">
        <v>94</v>
      </c>
      <c r="D33" s="23" t="s">
        <v>97</v>
      </c>
      <c r="E33" s="34" t="s">
        <v>39</v>
      </c>
      <c r="F33" s="24" t="s">
        <v>98</v>
      </c>
      <c r="G33" s="24" t="s">
        <v>42</v>
      </c>
      <c r="H33" s="25">
        <v>7.7999999999999996E-3</v>
      </c>
      <c r="I33" s="34" t="s">
        <v>99</v>
      </c>
      <c r="J33" s="27">
        <v>6.0909000000000004</v>
      </c>
      <c r="K33" s="28">
        <v>0.05</v>
      </c>
    </row>
    <row r="35" spans="1:11" x14ac:dyDescent="0.15">
      <c r="A35" s="17" t="s">
        <v>65</v>
      </c>
      <c r="B35" s="17" t="s">
        <v>66</v>
      </c>
      <c r="C35" s="18" t="s">
        <v>102</v>
      </c>
      <c r="D35" s="17" t="s">
        <v>103</v>
      </c>
      <c r="E35" s="33" t="s">
        <v>49</v>
      </c>
      <c r="F35" s="18" t="s">
        <v>66</v>
      </c>
      <c r="G35" s="18" t="s">
        <v>104</v>
      </c>
      <c r="H35" s="19">
        <v>1</v>
      </c>
      <c r="I35" s="33" t="s">
        <v>36</v>
      </c>
      <c r="J35" s="21">
        <v>1.1618999999999999</v>
      </c>
      <c r="K35" s="22">
        <v>1.1599999999999999</v>
      </c>
    </row>
    <row r="36" spans="1:11" x14ac:dyDescent="0.15">
      <c r="A36" s="17" t="s">
        <v>65</v>
      </c>
      <c r="B36" s="17" t="s">
        <v>66</v>
      </c>
      <c r="C36" s="18" t="s">
        <v>102</v>
      </c>
      <c r="D36" s="17" t="s">
        <v>97</v>
      </c>
      <c r="E36" s="33" t="s">
        <v>39</v>
      </c>
      <c r="F36" s="18" t="s">
        <v>98</v>
      </c>
      <c r="G36" s="18" t="s">
        <v>42</v>
      </c>
      <c r="H36" s="19">
        <v>1.0999999999999999E-2</v>
      </c>
      <c r="I36" s="33" t="s">
        <v>99</v>
      </c>
      <c r="J36" s="21">
        <v>6.0909000000000004</v>
      </c>
      <c r="K36" s="22">
        <v>7.0000000000000007E-2</v>
      </c>
    </row>
    <row r="38" spans="1:11" x14ac:dyDescent="0.15">
      <c r="A38" s="23" t="s">
        <v>70</v>
      </c>
      <c r="B38" s="23" t="s">
        <v>71</v>
      </c>
      <c r="C38" s="24" t="s">
        <v>72</v>
      </c>
      <c r="D38" s="23" t="s">
        <v>87</v>
      </c>
      <c r="E38" s="34" t="s">
        <v>49</v>
      </c>
      <c r="F38" s="24" t="s">
        <v>88</v>
      </c>
      <c r="G38" s="24" t="s">
        <v>89</v>
      </c>
      <c r="H38" s="25">
        <v>1.42</v>
      </c>
      <c r="I38" s="34" t="s">
        <v>81</v>
      </c>
      <c r="J38" s="27">
        <v>4.7698999999999998</v>
      </c>
      <c r="K38" s="28">
        <v>6.77</v>
      </c>
    </row>
    <row r="40" spans="1:11" x14ac:dyDescent="0.15">
      <c r="A40" s="17" t="s">
        <v>76</v>
      </c>
      <c r="B40" s="17" t="s">
        <v>77</v>
      </c>
      <c r="C40" s="18" t="s">
        <v>78</v>
      </c>
      <c r="D40" s="17" t="s">
        <v>105</v>
      </c>
      <c r="E40" s="33" t="s">
        <v>49</v>
      </c>
      <c r="F40" s="18" t="s">
        <v>92</v>
      </c>
      <c r="G40" s="18" t="s">
        <v>106</v>
      </c>
      <c r="H40" s="19">
        <v>3.9300000000000002E-2</v>
      </c>
      <c r="I40" s="33" t="s">
        <v>81</v>
      </c>
      <c r="J40" s="21">
        <v>5.0442</v>
      </c>
      <c r="K40" s="22">
        <v>0.2</v>
      </c>
    </row>
  </sheetData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CBE0-8605-4375-9F59-3ED6424E6AC7}">
  <dimension ref="A2:G9"/>
  <sheetViews>
    <sheetView workbookViewId="0">
      <selection activeCell="G9" sqref="G9"/>
    </sheetView>
  </sheetViews>
  <sheetFormatPr defaultRowHeight="14.25" x14ac:dyDescent="0.15"/>
  <cols>
    <col min="1" max="2" width="5.75" bestFit="1" customWidth="1"/>
    <col min="3" max="3" width="13.75" bestFit="1" customWidth="1"/>
    <col min="4" max="4" width="11.625" bestFit="1" customWidth="1"/>
    <col min="5" max="5" width="16.125" bestFit="1" customWidth="1"/>
    <col min="6" max="6" width="7.5" style="54" bestFit="1" customWidth="1"/>
    <col min="7" max="7" width="12.625" style="54" bestFit="1" customWidth="1"/>
  </cols>
  <sheetData>
    <row r="2" spans="1:7" ht="18" x14ac:dyDescent="0.15">
      <c r="A2" s="3" t="s">
        <v>3</v>
      </c>
      <c r="B2" s="3" t="s">
        <v>4</v>
      </c>
      <c r="C2" s="3" t="s">
        <v>5</v>
      </c>
      <c r="D2" s="46" t="s">
        <v>113</v>
      </c>
      <c r="E2" s="47" t="s">
        <v>114</v>
      </c>
      <c r="F2" s="46" t="s">
        <v>115</v>
      </c>
      <c r="G2" s="46" t="s">
        <v>116</v>
      </c>
    </row>
    <row r="3" spans="1:7" ht="14.25" customHeight="1" x14ac:dyDescent="0.15">
      <c r="A3" s="94" t="s">
        <v>117</v>
      </c>
      <c r="B3" s="94" t="s">
        <v>118</v>
      </c>
      <c r="C3" s="94" t="s">
        <v>85</v>
      </c>
      <c r="D3" s="48" t="s">
        <v>43</v>
      </c>
      <c r="E3" s="56" t="s">
        <v>44</v>
      </c>
      <c r="F3" s="53">
        <v>0.39579999999999999</v>
      </c>
      <c r="G3" s="53">
        <v>1.09E-2</v>
      </c>
    </row>
    <row r="4" spans="1:7" ht="14.25" customHeight="1" x14ac:dyDescent="0.15">
      <c r="A4" s="94"/>
      <c r="B4" s="94"/>
      <c r="C4" s="94"/>
      <c r="D4" s="49" t="s">
        <v>46</v>
      </c>
      <c r="E4" s="56" t="s">
        <v>47</v>
      </c>
      <c r="F4" s="53">
        <v>0.1583</v>
      </c>
      <c r="G4" s="53">
        <v>1.7299999999999999E-2</v>
      </c>
    </row>
    <row r="5" spans="1:7" ht="14.25" customHeight="1" x14ac:dyDescent="0.15">
      <c r="A5" s="94"/>
      <c r="B5" s="94"/>
      <c r="C5" s="94"/>
      <c r="D5" s="49" t="s">
        <v>119</v>
      </c>
      <c r="E5" s="56" t="s">
        <v>77</v>
      </c>
      <c r="F5" s="53">
        <v>6.3E-2</v>
      </c>
      <c r="G5" s="53">
        <v>2.5000000000000001E-2</v>
      </c>
    </row>
    <row r="6" spans="1:7" ht="14.25" customHeight="1" x14ac:dyDescent="0.15">
      <c r="A6" s="94"/>
      <c r="B6" s="94"/>
      <c r="C6" s="94"/>
      <c r="D6" s="49" t="s">
        <v>120</v>
      </c>
      <c r="E6" s="56" t="s">
        <v>121</v>
      </c>
      <c r="F6" s="53">
        <v>5.3999999999999999E-2</v>
      </c>
      <c r="G6" s="53">
        <v>2.3E-2</v>
      </c>
    </row>
    <row r="7" spans="1:7" ht="14.25" customHeight="1" x14ac:dyDescent="0.15">
      <c r="A7" s="94"/>
      <c r="B7" s="94"/>
      <c r="C7" s="94"/>
      <c r="D7" s="50" t="s">
        <v>38</v>
      </c>
      <c r="E7" s="56" t="s">
        <v>40</v>
      </c>
      <c r="F7" s="53">
        <v>0.23749999999999999</v>
      </c>
      <c r="G7" s="53">
        <v>3.8600000000000002E-2</v>
      </c>
    </row>
    <row r="8" spans="1:7" ht="14.25" customHeight="1" x14ac:dyDescent="0.15">
      <c r="A8" s="94"/>
      <c r="B8" s="94"/>
      <c r="C8" s="94"/>
      <c r="D8" s="50" t="s">
        <v>70</v>
      </c>
      <c r="E8" s="56" t="s">
        <v>71</v>
      </c>
      <c r="F8" s="53">
        <v>0.38</v>
      </c>
      <c r="G8" s="53">
        <v>6.3200000000000006E-2</v>
      </c>
    </row>
    <row r="9" spans="1:7" x14ac:dyDescent="0.15">
      <c r="A9" s="94"/>
      <c r="B9" s="94"/>
      <c r="C9" s="94"/>
      <c r="D9" s="51" t="s">
        <v>122</v>
      </c>
      <c r="E9" s="52"/>
      <c r="F9" s="55">
        <f>SUM(F3:F8)</f>
        <v>1.2886000000000002</v>
      </c>
      <c r="G9" s="55">
        <f>SUM(G3:G8)*0.8</f>
        <v>0.1424</v>
      </c>
    </row>
  </sheetData>
  <mergeCells count="3">
    <mergeCell ref="A3:A9"/>
    <mergeCell ref="B3:B9"/>
    <mergeCell ref="C3:C9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6C1A-88F7-46DD-B243-AD108DFF8E20}">
  <dimension ref="A2:N11"/>
  <sheetViews>
    <sheetView workbookViewId="0">
      <selection activeCell="G15" sqref="G15"/>
    </sheetView>
  </sheetViews>
  <sheetFormatPr defaultRowHeight="14.25" x14ac:dyDescent="0.15"/>
  <cols>
    <col min="1" max="1" width="11.625" bestFit="1" customWidth="1"/>
    <col min="4" max="4" width="11.625" bestFit="1" customWidth="1"/>
    <col min="7" max="7" width="13" customWidth="1"/>
    <col min="9" max="9" width="13.875" customWidth="1"/>
  </cols>
  <sheetData>
    <row r="2" spans="1:14" x14ac:dyDescent="0.15">
      <c r="A2" s="95" t="s">
        <v>11</v>
      </c>
      <c r="B2" s="95"/>
      <c r="C2" s="95"/>
      <c r="D2" s="95"/>
      <c r="E2" s="95"/>
      <c r="F2" s="64" t="s">
        <v>123</v>
      </c>
      <c r="G2" s="59">
        <v>7.2055555555555597E-3</v>
      </c>
      <c r="H2" s="59">
        <v>9.4277777777777797E-3</v>
      </c>
      <c r="I2" s="59">
        <v>7.2055555555555597E-3</v>
      </c>
      <c r="J2" s="96" t="s">
        <v>124</v>
      </c>
    </row>
    <row r="3" spans="1:14" ht="42.75" x14ac:dyDescent="0.15">
      <c r="A3" s="95"/>
      <c r="B3" s="95"/>
      <c r="C3" s="95"/>
      <c r="D3" s="95"/>
      <c r="E3" s="95"/>
      <c r="F3" s="60" t="s">
        <v>125</v>
      </c>
      <c r="G3" s="60" t="s">
        <v>126</v>
      </c>
      <c r="H3" s="60"/>
      <c r="I3" s="60" t="s">
        <v>127</v>
      </c>
      <c r="J3" s="96"/>
    </row>
    <row r="4" spans="1:14" ht="28.5" x14ac:dyDescent="0.15">
      <c r="A4" s="61" t="s">
        <v>27</v>
      </c>
      <c r="B4" s="62" t="s">
        <v>28</v>
      </c>
      <c r="C4" s="62" t="s">
        <v>29</v>
      </c>
      <c r="D4" s="62" t="s">
        <v>128</v>
      </c>
      <c r="E4" s="62" t="s">
        <v>129</v>
      </c>
      <c r="F4" s="62" t="s">
        <v>32</v>
      </c>
      <c r="G4" s="60" t="s">
        <v>130</v>
      </c>
      <c r="H4" s="60" t="s">
        <v>131</v>
      </c>
      <c r="I4" s="60" t="s">
        <v>132</v>
      </c>
      <c r="J4" s="63" t="s">
        <v>133</v>
      </c>
    </row>
    <row r="5" spans="1:14" ht="26.25" customHeight="1" x14ac:dyDescent="0.15">
      <c r="A5" s="66" t="s">
        <v>25</v>
      </c>
      <c r="B5" s="65" t="s">
        <v>22</v>
      </c>
      <c r="C5" s="66"/>
      <c r="D5" s="66" t="s">
        <v>25</v>
      </c>
      <c r="E5" s="66" t="s">
        <v>24</v>
      </c>
      <c r="F5" s="65"/>
      <c r="G5" s="67">
        <v>219</v>
      </c>
      <c r="H5" s="67">
        <v>256</v>
      </c>
      <c r="I5" s="68">
        <v>25</v>
      </c>
      <c r="J5" s="69">
        <f>SUMPRODUCT(G2:I2,G5:I5)</f>
        <v>4.1716666666666677</v>
      </c>
    </row>
    <row r="8" spans="1:14" ht="37.5" x14ac:dyDescent="0.15">
      <c r="A8" s="97" t="s">
        <v>134</v>
      </c>
      <c r="B8" s="97"/>
      <c r="C8" s="97"/>
      <c r="D8" s="97"/>
      <c r="E8" s="97"/>
      <c r="F8" s="77" t="s">
        <v>143</v>
      </c>
      <c r="G8" s="82">
        <v>5.90625E-4</v>
      </c>
      <c r="H8" s="82">
        <v>2.0416666666666699E-3</v>
      </c>
      <c r="I8" s="82">
        <v>2.3333333333333301E-4</v>
      </c>
      <c r="J8" s="82">
        <v>4.6401515151515098E-4</v>
      </c>
      <c r="K8" s="82">
        <v>8.40840840840841E-4</v>
      </c>
      <c r="L8" s="82">
        <v>4.0404040404040399E-4</v>
      </c>
      <c r="M8" s="82">
        <v>1.6025641025641001E-4</v>
      </c>
      <c r="N8" s="98" t="s">
        <v>124</v>
      </c>
    </row>
    <row r="9" spans="1:14" x14ac:dyDescent="0.15">
      <c r="A9" s="97"/>
      <c r="B9" s="97"/>
      <c r="C9" s="97"/>
      <c r="D9" s="97"/>
      <c r="E9" s="97"/>
      <c r="F9" s="70" t="s">
        <v>111</v>
      </c>
      <c r="G9" s="71" t="s">
        <v>135</v>
      </c>
      <c r="H9" s="71" t="s">
        <v>135</v>
      </c>
      <c r="I9" s="71" t="s">
        <v>135</v>
      </c>
      <c r="J9" s="71" t="s">
        <v>135</v>
      </c>
      <c r="K9" s="71" t="s">
        <v>135</v>
      </c>
      <c r="L9" s="71" t="s">
        <v>135</v>
      </c>
      <c r="M9" s="71" t="s">
        <v>135</v>
      </c>
      <c r="N9" s="98"/>
    </row>
    <row r="10" spans="1:14" ht="57" x14ac:dyDescent="0.15">
      <c r="A10" s="72" t="s">
        <v>27</v>
      </c>
      <c r="B10" s="73" t="s">
        <v>28</v>
      </c>
      <c r="C10" s="73" t="s">
        <v>29</v>
      </c>
      <c r="D10" s="73" t="s">
        <v>128</v>
      </c>
      <c r="E10" s="74" t="s">
        <v>129</v>
      </c>
      <c r="F10" s="74" t="s">
        <v>32</v>
      </c>
      <c r="G10" s="75" t="s">
        <v>136</v>
      </c>
      <c r="H10" s="75" t="s">
        <v>137</v>
      </c>
      <c r="I10" s="75" t="s">
        <v>138</v>
      </c>
      <c r="J10" s="75" t="s">
        <v>139</v>
      </c>
      <c r="K10" s="75" t="s">
        <v>140</v>
      </c>
      <c r="L10" s="75" t="s">
        <v>141</v>
      </c>
      <c r="M10" s="75" t="s">
        <v>142</v>
      </c>
      <c r="N10" s="76" t="s">
        <v>133</v>
      </c>
    </row>
    <row r="11" spans="1:14" x14ac:dyDescent="0.15">
      <c r="A11" s="79" t="s">
        <v>25</v>
      </c>
      <c r="B11" s="78" t="s">
        <v>22</v>
      </c>
      <c r="C11" s="79"/>
      <c r="D11" s="79" t="s">
        <v>25</v>
      </c>
      <c r="E11" s="79" t="s">
        <v>24</v>
      </c>
      <c r="F11" s="78" t="s">
        <v>22</v>
      </c>
      <c r="G11" s="80">
        <v>219</v>
      </c>
      <c r="H11" s="80">
        <v>256</v>
      </c>
      <c r="I11" s="80">
        <v>219</v>
      </c>
      <c r="J11" s="80">
        <v>475</v>
      </c>
      <c r="K11" s="80">
        <v>219</v>
      </c>
      <c r="L11" s="80">
        <v>475</v>
      </c>
      <c r="M11" s="80"/>
      <c r="N11" s="81">
        <f>SUMPRODUCT(G8:M8,G11:M11)</f>
        <v>1.2995840746997001</v>
      </c>
    </row>
  </sheetData>
  <mergeCells count="4">
    <mergeCell ref="A2:E3"/>
    <mergeCell ref="J2:J3"/>
    <mergeCell ref="A8:E9"/>
    <mergeCell ref="N8:N9"/>
  </mergeCells>
  <phoneticPr fontId="13" type="noConversion"/>
  <conditionalFormatting sqref="A4">
    <cfRule type="duplicateValues" dxfId="1" priority="2"/>
  </conditionalFormatting>
  <conditionalFormatting sqref="A10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D1F2-E0DD-4D7A-8861-918E8E62FEDA}">
  <dimension ref="A2:G6"/>
  <sheetViews>
    <sheetView workbookViewId="0">
      <selection activeCell="E26" sqref="E26"/>
    </sheetView>
  </sheetViews>
  <sheetFormatPr defaultRowHeight="14.25" x14ac:dyDescent="0.15"/>
  <cols>
    <col min="1" max="1" width="5.75" bestFit="1" customWidth="1"/>
    <col min="2" max="2" width="9.5" bestFit="1" customWidth="1"/>
    <col min="3" max="3" width="15.125" bestFit="1" customWidth="1"/>
    <col min="4" max="4" width="9.375" bestFit="1" customWidth="1"/>
    <col min="5" max="5" width="18.875" bestFit="1" customWidth="1"/>
    <col min="6" max="6" width="6.5" bestFit="1" customWidth="1"/>
    <col min="7" max="7" width="7.5" bestFit="1" customWidth="1"/>
  </cols>
  <sheetData>
    <row r="2" spans="1:7" ht="18" x14ac:dyDescent="0.15">
      <c r="A2" s="84" t="s">
        <v>3</v>
      </c>
      <c r="B2" s="84" t="s">
        <v>4</v>
      </c>
      <c r="C2" s="84" t="s">
        <v>5</v>
      </c>
      <c r="D2" s="46" t="s">
        <v>113</v>
      </c>
      <c r="E2" s="47" t="s">
        <v>114</v>
      </c>
      <c r="F2" s="87" t="s">
        <v>115</v>
      </c>
      <c r="G2" s="88" t="s">
        <v>10</v>
      </c>
    </row>
    <row r="3" spans="1:7" ht="14.25" customHeight="1" x14ac:dyDescent="0.15">
      <c r="A3" s="99"/>
      <c r="B3" s="99" t="s">
        <v>24</v>
      </c>
      <c r="C3" s="99" t="s">
        <v>25</v>
      </c>
      <c r="D3" s="85" t="s">
        <v>61</v>
      </c>
      <c r="E3" s="85" t="s">
        <v>62</v>
      </c>
      <c r="F3" s="91">
        <v>5.61528354588555E-2</v>
      </c>
      <c r="G3" s="91">
        <v>9.0673674151934905E-2</v>
      </c>
    </row>
    <row r="4" spans="1:7" ht="14.25" customHeight="1" x14ac:dyDescent="0.15">
      <c r="A4" s="99"/>
      <c r="B4" s="99"/>
      <c r="C4" s="99"/>
      <c r="D4" s="86" t="s">
        <v>63</v>
      </c>
      <c r="E4" s="86" t="s">
        <v>64</v>
      </c>
      <c r="F4" s="91">
        <v>5.61528354588555E-2</v>
      </c>
      <c r="G4" s="91">
        <v>9.0673674151934905E-2</v>
      </c>
    </row>
    <row r="5" spans="1:7" ht="14.25" customHeight="1" x14ac:dyDescent="0.15">
      <c r="A5" s="99"/>
      <c r="B5" s="99"/>
      <c r="C5" s="99"/>
      <c r="D5" s="85" t="s">
        <v>65</v>
      </c>
      <c r="E5" s="85" t="s">
        <v>66</v>
      </c>
      <c r="F5" s="91">
        <v>5.61528354588555E-2</v>
      </c>
      <c r="G5" s="91">
        <v>9.0673674151934905E-2</v>
      </c>
    </row>
    <row r="6" spans="1:7" x14ac:dyDescent="0.15">
      <c r="A6" s="99"/>
      <c r="B6" s="99"/>
      <c r="C6" s="99"/>
      <c r="D6" s="89" t="s">
        <v>122</v>
      </c>
      <c r="E6" s="52"/>
      <c r="F6" s="90">
        <f>SUM(F3:F5)</f>
        <v>0.16845850637656651</v>
      </c>
      <c r="G6" s="90">
        <f>SUM(G3:G5)</f>
        <v>0.27202102245580473</v>
      </c>
    </row>
  </sheetData>
  <mergeCells count="3">
    <mergeCell ref="A3:A6"/>
    <mergeCell ref="B3:B6"/>
    <mergeCell ref="C3:C6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报价汇总表</vt:lpstr>
      <vt:lpstr>SHT0013940</vt:lpstr>
      <vt:lpstr>冲压工序</vt:lpstr>
      <vt:lpstr>焊接工序</vt:lpstr>
      <vt:lpstr>电泳工序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2024-01-06T06:38:41Z</dcterms:created>
  <dcterms:modified xsi:type="dcterms:W3CDTF">2024-01-06T07:55:00Z</dcterms:modified>
</cp:coreProperties>
</file>