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金属件\旋转轴支架落料\"/>
    </mc:Choice>
  </mc:AlternateContent>
  <bookViews>
    <workbookView xWindow="0" yWindow="0" windowWidth="28080" windowHeight="12645"/>
  </bookViews>
  <sheets>
    <sheet name="零件清单" sheetId="1" r:id="rId1"/>
  </sheets>
  <definedNames>
    <definedName name="_xlnm.Print_Area" localSheetId="0">零件清单!$B$2:$I$41</definedName>
  </definedNames>
  <calcPr calcId="152511"/>
</workbook>
</file>

<file path=xl/calcChain.xml><?xml version="1.0" encoding="utf-8"?>
<calcChain xmlns="http://schemas.openxmlformats.org/spreadsheetml/2006/main">
  <c r="Q9" i="1" l="1"/>
  <c r="O18" i="1" l="1"/>
  <c r="Q18" i="1" s="1"/>
  <c r="O17" i="1"/>
  <c r="Q17" i="1" s="1"/>
  <c r="O15" i="1"/>
  <c r="Q15" i="1" s="1"/>
  <c r="O12" i="1"/>
  <c r="Q12" i="1" s="1"/>
  <c r="O11" i="1"/>
  <c r="Q11" i="1" s="1"/>
  <c r="O10" i="1"/>
  <c r="Q10" i="1" s="1"/>
  <c r="O9" i="1"/>
  <c r="O20" i="1" l="1"/>
  <c r="T20" i="1" s="1"/>
  <c r="O19" i="1"/>
  <c r="O16" i="1"/>
  <c r="T16" i="1" s="1"/>
  <c r="O14" i="1"/>
  <c r="Q14" i="1" s="1"/>
  <c r="O13" i="1"/>
  <c r="T13" i="1" s="1"/>
  <c r="O8" i="1"/>
  <c r="Q8" i="1" s="1"/>
  <c r="Q19" i="1" l="1"/>
  <c r="T19" i="1"/>
  <c r="Q16" i="1"/>
  <c r="Q13" i="1"/>
  <c r="T14" i="1"/>
  <c r="Q20" i="1"/>
  <c r="Q40" i="1" l="1"/>
  <c r="T40" i="1"/>
</calcChain>
</file>

<file path=xl/sharedStrings.xml><?xml version="1.0" encoding="utf-8"?>
<sst xmlns="http://schemas.openxmlformats.org/spreadsheetml/2006/main" count="167" uniqueCount="86">
  <si>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</si>
  <si>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</si>
  <si>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</si>
  <si>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</si>
  <si>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</si>
  <si>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</si>
  <si>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</si>
  <si>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</si>
  <si>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</si>
  <si>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</si>
  <si>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</si>
  <si>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</si>
  <si>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</si>
  <si>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45#</t>
  </si>
  <si>
    <t>/</t>
  </si>
  <si>
    <t>上垫板</t>
  </si>
  <si>
    <t>40-45HRC</t>
  </si>
  <si>
    <t>上夹板</t>
  </si>
  <si>
    <t>36-40HRC</t>
  </si>
  <si>
    <t>卸料板</t>
  </si>
  <si>
    <t>DC53</t>
  </si>
  <si>
    <t>58-62HRC</t>
  </si>
  <si>
    <t>龙腾件</t>
  </si>
  <si>
    <t>等高套</t>
  </si>
  <si>
    <t>外导柱导套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</si>
  <si>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</si>
  <si>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</si>
  <si>
    <r>
      <t>Φ10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6</t>
    </r>
    <r>
      <rPr>
        <sz val="10"/>
        <rFont val="宋体"/>
        <charset val="134"/>
      </rPr>
      <t>0</t>
    </r>
    <phoneticPr fontId="11" type="noConversion"/>
  </si>
  <si>
    <t>内螺纹圆柱销</t>
    <phoneticPr fontId="11" type="noConversion"/>
  </si>
  <si>
    <t>内六角螺栓</t>
    <phoneticPr fontId="11" type="noConversion"/>
  </si>
  <si>
    <t>圆柱销</t>
    <phoneticPr fontId="11" type="noConversion"/>
  </si>
  <si>
    <t>旋转轴支架自制冲压模物料</t>
    <phoneticPr fontId="11" type="noConversion"/>
  </si>
  <si>
    <r>
      <t>项目代码:</t>
    </r>
    <r>
      <rPr>
        <u/>
        <sz val="12"/>
        <color theme="1"/>
        <rFont val="宋体"/>
        <charset val="134"/>
        <scheme val="minor"/>
      </rPr>
      <t xml:space="preserve">  </t>
    </r>
    <phoneticPr fontId="11" type="noConversion"/>
  </si>
  <si>
    <r>
      <t>本司模号：</t>
    </r>
    <r>
      <rPr>
        <sz val="12"/>
        <color theme="1"/>
        <rFont val="宋体"/>
        <family val="3"/>
        <charset val="134"/>
        <scheme val="minor"/>
      </rPr>
      <t>1</t>
    </r>
    <r>
      <rPr>
        <u/>
        <sz val="12"/>
        <color theme="1"/>
        <rFont val="宋体"/>
        <charset val="134"/>
        <scheme val="minor"/>
      </rPr>
      <t>套冲压模具，详见下表</t>
    </r>
    <r>
      <rPr>
        <sz val="12"/>
        <color theme="1"/>
        <rFont val="宋体"/>
        <charset val="134"/>
        <scheme val="minor"/>
      </rPr>
      <t xml:space="preserve">___        </t>
    </r>
    <phoneticPr fontId="11" type="noConversion"/>
  </si>
  <si>
    <r>
      <t xml:space="preserve">      申请日期：</t>
    </r>
    <r>
      <rPr>
        <u/>
        <sz val="12"/>
        <color theme="1"/>
        <rFont val="宋体"/>
        <charset val="134"/>
        <scheme val="minor"/>
      </rPr>
      <t>202</t>
    </r>
    <r>
      <rPr>
        <u/>
        <sz val="12"/>
        <color theme="1"/>
        <rFont val="宋体"/>
        <family val="3"/>
        <charset val="134"/>
        <scheme val="minor"/>
      </rPr>
      <t>4</t>
    </r>
    <r>
      <rPr>
        <u/>
        <sz val="12"/>
        <color theme="1"/>
        <rFont val="宋体"/>
        <charset val="134"/>
        <scheme val="minor"/>
      </rPr>
      <t>.</t>
    </r>
    <r>
      <rPr>
        <u/>
        <sz val="12"/>
        <color theme="1"/>
        <rFont val="宋体"/>
        <family val="3"/>
        <charset val="134"/>
        <scheme val="minor"/>
      </rPr>
      <t>01</t>
    </r>
    <r>
      <rPr>
        <u/>
        <sz val="12"/>
        <color theme="1"/>
        <rFont val="宋体"/>
        <charset val="134"/>
        <scheme val="minor"/>
      </rPr>
      <t>.</t>
    </r>
    <r>
      <rPr>
        <u/>
        <sz val="12"/>
        <color theme="1"/>
        <rFont val="宋体"/>
        <family val="3"/>
        <charset val="134"/>
        <scheme val="minor"/>
      </rPr>
      <t>05</t>
    </r>
    <phoneticPr fontId="11" type="noConversion"/>
  </si>
  <si>
    <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2024.01.</t>
    </r>
    <r>
      <rPr>
        <u/>
        <sz val="12"/>
        <color theme="1"/>
        <rFont val="宋体"/>
        <family val="3"/>
        <charset val="134"/>
        <scheme val="minor"/>
      </rPr>
      <t>15</t>
    </r>
    <phoneticPr fontId="11" type="noConversion"/>
  </si>
  <si>
    <t>旋转轴支架-落料模</t>
    <phoneticPr fontId="11" type="noConversion"/>
  </si>
  <si>
    <t>产品名称：旋转轴支架</t>
    <phoneticPr fontId="11" type="noConversion"/>
  </si>
  <si>
    <t>上托板</t>
    <phoneticPr fontId="11" type="noConversion"/>
  </si>
  <si>
    <t>480*260*34</t>
    <phoneticPr fontId="11" type="noConversion"/>
  </si>
  <si>
    <r>
      <t>上垫脚-</t>
    </r>
    <r>
      <rPr>
        <sz val="10"/>
        <rFont val="宋体"/>
        <family val="3"/>
        <charset val="134"/>
      </rPr>
      <t>1</t>
    </r>
    <phoneticPr fontId="11" type="noConversion"/>
  </si>
  <si>
    <r>
      <t>1</t>
    </r>
    <r>
      <rPr>
        <sz val="10"/>
        <rFont val="宋体"/>
        <family val="3"/>
        <charset val="134"/>
      </rPr>
      <t>90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38</t>
    </r>
    <r>
      <rPr>
        <sz val="10"/>
        <rFont val="宋体"/>
        <charset val="134"/>
      </rPr>
      <t>*3</t>
    </r>
    <r>
      <rPr>
        <sz val="10"/>
        <rFont val="宋体"/>
        <family val="3"/>
        <charset val="134"/>
      </rPr>
      <t>9</t>
    </r>
    <phoneticPr fontId="11" type="noConversion"/>
  </si>
  <si>
    <r>
      <t>上垫脚-</t>
    </r>
    <r>
      <rPr>
        <sz val="10"/>
        <rFont val="宋体"/>
        <family val="3"/>
        <charset val="134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</si>
  <si>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t>170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38</t>
    </r>
    <r>
      <rPr>
        <sz val="10"/>
        <rFont val="宋体"/>
        <charset val="134"/>
      </rPr>
      <t>*3</t>
    </r>
    <r>
      <rPr>
        <sz val="10"/>
        <rFont val="宋体"/>
        <family val="3"/>
        <charset val="134"/>
      </rPr>
      <t>9</t>
    </r>
    <phoneticPr fontId="11" type="noConversion"/>
  </si>
  <si>
    <t>上顶板</t>
    <phoneticPr fontId="11" type="noConversion"/>
  </si>
  <si>
    <r>
      <t>4</t>
    </r>
    <r>
      <rPr>
        <sz val="10"/>
        <rFont val="宋体"/>
        <family val="3"/>
        <charset val="134"/>
      </rPr>
      <t>5</t>
    </r>
    <r>
      <rPr>
        <sz val="10"/>
        <rFont val="宋体"/>
        <charset val="134"/>
      </rPr>
      <t>#</t>
    </r>
    <phoneticPr fontId="11" type="noConversion"/>
  </si>
  <si>
    <r>
      <t>188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150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10</t>
    </r>
    <phoneticPr fontId="11" type="noConversion"/>
  </si>
  <si>
    <t>上模座</t>
    <phoneticPr fontId="11" type="noConversion"/>
  </si>
  <si>
    <r>
      <t>3</t>
    </r>
    <r>
      <rPr>
        <sz val="10"/>
        <rFont val="宋体"/>
        <family val="3"/>
        <charset val="134"/>
      </rPr>
      <t>20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200</t>
    </r>
    <r>
      <rPr>
        <sz val="10"/>
        <rFont val="宋体"/>
        <charset val="134"/>
      </rPr>
      <t>*19</t>
    </r>
    <phoneticPr fontId="11" type="noConversion"/>
  </si>
  <si>
    <r>
      <t>320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200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24</t>
    </r>
    <phoneticPr fontId="11" type="noConversion"/>
  </si>
  <si>
    <t>上模板</t>
    <phoneticPr fontId="11" type="noConversion"/>
  </si>
  <si>
    <r>
      <t>320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200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39</t>
    </r>
    <phoneticPr fontId="11" type="noConversion"/>
  </si>
  <si>
    <r>
      <t>5</t>
    </r>
    <r>
      <rPr>
        <sz val="10"/>
        <rFont val="宋体"/>
        <family val="3"/>
        <charset val="134"/>
      </rPr>
      <t>8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62</t>
    </r>
    <r>
      <rPr>
        <sz val="10"/>
        <rFont val="宋体"/>
        <charset val="134"/>
      </rPr>
      <t>HRC</t>
    </r>
    <phoneticPr fontId="11" type="noConversion"/>
  </si>
  <si>
    <t>凸模备料</t>
    <phoneticPr fontId="11" type="noConversion"/>
  </si>
  <si>
    <t>下夹板</t>
    <phoneticPr fontId="11" type="noConversion"/>
  </si>
  <si>
    <t>下垫板</t>
    <phoneticPr fontId="11" type="noConversion"/>
  </si>
  <si>
    <t>下模座</t>
    <phoneticPr fontId="11" type="noConversion"/>
  </si>
  <si>
    <r>
      <t>480*260*3</t>
    </r>
    <r>
      <rPr>
        <sz val="10"/>
        <rFont val="宋体"/>
        <family val="3"/>
        <charset val="134"/>
      </rPr>
      <t>9</t>
    </r>
    <phoneticPr fontId="11" type="noConversion"/>
  </si>
  <si>
    <t>周边倒角C2</t>
    <phoneticPr fontId="11" type="noConversion"/>
  </si>
  <si>
    <t>39等高平磨
周边倒角C2</t>
    <phoneticPr fontId="11" type="noConversion"/>
  </si>
  <si>
    <t>绿色弹簧</t>
    <phoneticPr fontId="11" type="noConversion"/>
  </si>
  <si>
    <r>
      <t>Φ40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50</t>
    </r>
    <phoneticPr fontId="11" type="noConversion"/>
  </si>
  <si>
    <r>
      <t>Φ12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60</t>
    </r>
    <phoneticPr fontId="11" type="noConversion"/>
  </si>
  <si>
    <r>
      <t>Φ12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80</t>
    </r>
    <phoneticPr fontId="11" type="noConversion"/>
  </si>
  <si>
    <r>
      <t>Φ10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90</t>
    </r>
    <phoneticPr fontId="11" type="noConversion"/>
  </si>
  <si>
    <r>
      <t>Φ12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90</t>
    </r>
    <phoneticPr fontId="11" type="noConversion"/>
  </si>
  <si>
    <t>线簧</t>
    <phoneticPr fontId="11" type="noConversion"/>
  </si>
  <si>
    <r>
      <t>Φ12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300</t>
    </r>
    <phoneticPr fontId="11" type="noConversion"/>
  </si>
  <si>
    <t>M8-50</t>
    <phoneticPr fontId="11" type="noConversion"/>
  </si>
  <si>
    <t>M10-40</t>
    <phoneticPr fontId="11" type="noConversion"/>
  </si>
  <si>
    <t>M10-65</t>
    <phoneticPr fontId="11" type="noConversion"/>
  </si>
  <si>
    <t>M10-80</t>
    <phoneticPr fontId="11" type="noConversion"/>
  </si>
  <si>
    <t>M12-50</t>
    <phoneticPr fontId="11" type="noConversion"/>
  </si>
  <si>
    <t>M12-80</t>
    <phoneticPr fontId="11" type="noConversion"/>
  </si>
  <si>
    <t>内导柱</t>
    <phoneticPr fontId="11" type="noConversion"/>
  </si>
  <si>
    <r>
      <t>Φ</t>
    </r>
    <r>
      <rPr>
        <sz val="10"/>
        <rFont val="宋体"/>
        <charset val="134"/>
      </rPr>
      <t>2</t>
    </r>
    <r>
      <rPr>
        <sz val="10"/>
        <rFont val="宋体"/>
        <family val="3"/>
        <charset val="134"/>
      </rPr>
      <t>0</t>
    </r>
    <r>
      <rPr>
        <sz val="10"/>
        <rFont val="宋体"/>
        <charset val="134"/>
      </rPr>
      <t>-1</t>
    </r>
    <r>
      <rPr>
        <sz val="10"/>
        <rFont val="宋体"/>
        <family val="3"/>
        <charset val="134"/>
      </rPr>
      <t>0</t>
    </r>
    <r>
      <rPr>
        <sz val="10"/>
        <rFont val="宋体"/>
        <charset val="134"/>
      </rPr>
      <t>0</t>
    </r>
    <phoneticPr fontId="11" type="noConversion"/>
  </si>
  <si>
    <t>吊环</t>
    <phoneticPr fontId="11" type="noConversion"/>
  </si>
  <si>
    <t>M16</t>
    <phoneticPr fontId="11" type="noConversion"/>
  </si>
  <si>
    <t>冲针</t>
    <phoneticPr fontId="11" type="noConversion"/>
  </si>
  <si>
    <t>米思米</t>
    <phoneticPr fontId="11" type="noConversion"/>
  </si>
  <si>
    <t>APAS10-LC63-P8.07-BC19</t>
    <phoneticPr fontId="11" type="noConversion"/>
  </si>
  <si>
    <t>APAS16-LC63-P13.07-BC19</t>
    <phoneticPr fontId="11" type="noConversion"/>
  </si>
  <si>
    <r>
      <t>Φ50</t>
    </r>
    <r>
      <rPr>
        <sz val="10"/>
        <rFont val="宋体"/>
        <charset val="134"/>
      </rPr>
      <t>-70</t>
    </r>
    <phoneticPr fontId="11" type="noConversion"/>
  </si>
  <si>
    <r>
      <t>Φ32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200</t>
    </r>
    <phoneticPr fontId="11" type="noConversion"/>
  </si>
  <si>
    <r>
      <t>184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65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59</t>
    </r>
    <phoneticPr fontId="11" type="noConversion"/>
  </si>
  <si>
    <r>
      <t>184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65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59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</si>
</sst>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&quot;￥&quot;#,##0.0;&quot;￥&quot;\-#,##0.0"/>
    <numFmt numFmtId="178" formatCode="0.00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6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/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177" fontId="2" fillId="0" borderId="0" xfId="0" applyNumberFormat="1" applyFont="1"/>
    <xf numFmtId="176" fontId="0" fillId="0" borderId="0" xfId="0" applyNumberFormat="1"/>
    <xf numFmtId="177" fontId="0" fillId="0" borderId="0" xfId="0" applyNumberFormat="1"/>
    <xf numFmtId="0" fontId="12" fillId="2" borderId="6" xfId="0" applyNumberFormat="1" applyFont="1" applyFill="1" applyBorder="1" applyAlignment="1">
      <alignment horizontal="center" vertical="center"/>
    </xf>
    <xf numFmtId="0" fontId="13" fillId="2" borderId="6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3" fillId="3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1"/>
  <sheetViews>
    <sheetView tabSelected="1" workbookViewId="0">
      <selection activeCell="R28" sqref="R28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3.2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2" spans="2:21" ht="5.0999999999999996" customHeight="1">
      <c r="B2" s="2"/>
      <c r="C2" s="3"/>
      <c r="D2" s="3"/>
      <c r="E2" s="3"/>
      <c r="F2" s="3"/>
      <c r="G2" s="3"/>
      <c r="H2" s="3"/>
      <c r="I2" s="10"/>
    </row>
    <row r="3" spans="2:21" ht="51" customHeight="1">
      <c r="B3" s="57" t="s">
        <v>0</v>
      </c>
      <c r="C3" s="58"/>
      <c r="D3" s="58"/>
      <c r="E3" s="58"/>
      <c r="F3" s="58"/>
      <c r="G3" s="58"/>
      <c r="H3" s="58"/>
      <c r="I3" s="59"/>
      <c r="J3" s="11"/>
      <c r="K3" s="11"/>
    </row>
    <row r="4" spans="2:21" ht="14.25" customHeight="1">
      <c r="B4" s="60" t="s">
        <v>31</v>
      </c>
      <c r="C4" s="61"/>
      <c r="D4" s="61"/>
      <c r="E4" s="61"/>
      <c r="F4" s="61"/>
      <c r="G4" s="61"/>
      <c r="H4" s="61"/>
      <c r="I4" s="62"/>
      <c r="J4" s="12"/>
      <c r="K4" s="12"/>
    </row>
    <row r="5" spans="2:21" ht="21" customHeight="1">
      <c r="B5" s="34" t="s">
        <v>32</v>
      </c>
      <c r="C5" s="35"/>
      <c r="D5" s="35"/>
      <c r="E5" s="63" t="s">
        <v>37</v>
      </c>
      <c r="F5" s="35"/>
      <c r="G5" s="64" t="s">
        <v>34</v>
      </c>
      <c r="H5" s="65"/>
      <c r="I5" s="66"/>
      <c r="J5" s="13"/>
      <c r="K5" s="13"/>
    </row>
    <row r="6" spans="2:21" ht="21" customHeight="1">
      <c r="B6" s="34" t="s">
        <v>33</v>
      </c>
      <c r="C6" s="35"/>
      <c r="D6" s="35"/>
      <c r="E6" s="35"/>
      <c r="F6" s="35"/>
      <c r="G6" s="36" t="s">
        <v>35</v>
      </c>
      <c r="H6" s="35"/>
      <c r="I6" s="37"/>
      <c r="J6" s="14"/>
      <c r="K6" s="14"/>
    </row>
    <row r="7" spans="2:21" ht="20.100000000000001" customHeight="1"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  <c r="I7" s="15" t="s">
        <v>8</v>
      </c>
      <c r="J7" s="16"/>
      <c r="K7" s="16"/>
      <c r="L7" s="11"/>
      <c r="M7" s="11"/>
      <c r="P7" t="s">
        <v>9</v>
      </c>
      <c r="Q7" t="s">
        <v>10</v>
      </c>
      <c r="S7" t="s">
        <v>9</v>
      </c>
      <c r="T7" t="s">
        <v>11</v>
      </c>
      <c r="U7" t="s">
        <v>12</v>
      </c>
    </row>
    <row r="8" spans="2:21" s="1" customFormat="1" ht="18" customHeight="1">
      <c r="B8" s="47">
        <v>1</v>
      </c>
      <c r="C8" s="44" t="s">
        <v>36</v>
      </c>
      <c r="D8" s="7" t="s">
        <v>38</v>
      </c>
      <c r="E8" s="8" t="s">
        <v>13</v>
      </c>
      <c r="F8" s="8" t="s">
        <v>39</v>
      </c>
      <c r="G8" s="8" t="s">
        <v>14</v>
      </c>
      <c r="H8" s="8">
        <v>1</v>
      </c>
      <c r="I8" s="28" t="s">
        <v>58</v>
      </c>
      <c r="J8" s="17"/>
      <c r="K8" s="8" t="s">
        <v>39</v>
      </c>
      <c r="L8" s="17">
        <v>480</v>
      </c>
      <c r="M8" s="17">
        <v>260</v>
      </c>
      <c r="N8" s="1">
        <v>34</v>
      </c>
      <c r="O8" s="18">
        <f>L8*M8*N8*7.85/1000000</f>
        <v>33.30912</v>
      </c>
      <c r="P8" s="1">
        <v>9</v>
      </c>
      <c r="Q8" s="21">
        <f>O8*P8*H8</f>
        <v>299.78208000000001</v>
      </c>
    </row>
    <row r="9" spans="2:21" s="1" customFormat="1" ht="18" customHeight="1">
      <c r="B9" s="48"/>
      <c r="C9" s="45"/>
      <c r="D9" s="26" t="s">
        <v>40</v>
      </c>
      <c r="E9" s="8" t="s">
        <v>13</v>
      </c>
      <c r="F9" s="27" t="s">
        <v>41</v>
      </c>
      <c r="G9" s="8" t="s">
        <v>14</v>
      </c>
      <c r="H9" s="8">
        <v>2</v>
      </c>
      <c r="I9" s="53" t="s">
        <v>59</v>
      </c>
      <c r="J9" s="17"/>
      <c r="K9" s="27" t="s">
        <v>41</v>
      </c>
      <c r="L9" s="17">
        <v>190</v>
      </c>
      <c r="M9" s="17">
        <v>38</v>
      </c>
      <c r="N9" s="1">
        <v>39</v>
      </c>
      <c r="O9" s="18">
        <f>L9*M9*N9*7.85/1000000</f>
        <v>2.2104029999999999</v>
      </c>
      <c r="P9" s="1">
        <v>9</v>
      </c>
      <c r="Q9" s="21">
        <f>O9*P9*H9</f>
        <v>39.787253999999997</v>
      </c>
    </row>
    <row r="10" spans="2:21" s="1" customFormat="1" ht="18" customHeight="1">
      <c r="B10" s="48"/>
      <c r="C10" s="45"/>
      <c r="D10" s="26" t="s">
        <v>42</v>
      </c>
      <c r="E10" s="8" t="s">
        <v>13</v>
      </c>
      <c r="F10" s="27" t="s">
        <v>43</v>
      </c>
      <c r="G10" s="8" t="s">
        <v>14</v>
      </c>
      <c r="H10" s="8">
        <v>2</v>
      </c>
      <c r="I10" s="51"/>
      <c r="J10" s="17"/>
      <c r="K10" s="27" t="s">
        <v>43</v>
      </c>
      <c r="L10" s="17">
        <v>170</v>
      </c>
      <c r="M10" s="17">
        <v>38</v>
      </c>
      <c r="N10" s="1">
        <v>39</v>
      </c>
      <c r="O10" s="18">
        <f>L10*M10*N10*7.85/1000000</f>
        <v>1.9777290000000001</v>
      </c>
      <c r="P10" s="1">
        <v>9</v>
      </c>
      <c r="Q10" s="21">
        <f>O10*P10*H10</f>
        <v>35.599122000000001</v>
      </c>
    </row>
    <row r="11" spans="2:21" s="1" customFormat="1" ht="18" customHeight="1">
      <c r="B11" s="48"/>
      <c r="C11" s="45"/>
      <c r="D11" s="26" t="s">
        <v>44</v>
      </c>
      <c r="E11" s="27" t="s">
        <v>45</v>
      </c>
      <c r="F11" s="27" t="s">
        <v>46</v>
      </c>
      <c r="G11" s="8" t="s">
        <v>16</v>
      </c>
      <c r="H11" s="8">
        <v>1</v>
      </c>
      <c r="I11" s="54" t="s">
        <v>58</v>
      </c>
      <c r="J11" s="17"/>
      <c r="K11" s="27" t="s">
        <v>46</v>
      </c>
      <c r="L11" s="17">
        <v>188</v>
      </c>
      <c r="M11" s="17">
        <v>150</v>
      </c>
      <c r="N11" s="1">
        <v>10</v>
      </c>
      <c r="O11" s="18">
        <f>L11*M11*N11*7.85/1000000</f>
        <v>2.2136999999999998</v>
      </c>
      <c r="P11" s="1">
        <v>9</v>
      </c>
      <c r="Q11" s="21">
        <f>O11*P11*H11</f>
        <v>19.923299999999998</v>
      </c>
    </row>
    <row r="12" spans="2:21" s="1" customFormat="1" ht="18" customHeight="1">
      <c r="B12" s="48"/>
      <c r="C12" s="45"/>
      <c r="D12" s="26" t="s">
        <v>47</v>
      </c>
      <c r="E12" s="27" t="s">
        <v>45</v>
      </c>
      <c r="F12" s="8" t="s">
        <v>39</v>
      </c>
      <c r="G12" s="8" t="s">
        <v>14</v>
      </c>
      <c r="H12" s="8">
        <v>1</v>
      </c>
      <c r="I12" s="55"/>
      <c r="J12" s="17"/>
      <c r="K12" s="8" t="s">
        <v>39</v>
      </c>
      <c r="L12" s="17">
        <v>480</v>
      </c>
      <c r="M12" s="17">
        <v>260</v>
      </c>
      <c r="N12" s="1">
        <v>34</v>
      </c>
      <c r="O12" s="18">
        <f>L12*M12*N12*7.85/1000000</f>
        <v>33.30912</v>
      </c>
      <c r="P12" s="1">
        <v>9</v>
      </c>
      <c r="Q12" s="21">
        <f>O12*P12*H12</f>
        <v>299.78208000000001</v>
      </c>
    </row>
    <row r="13" spans="2:21" s="1" customFormat="1" ht="18" customHeight="1">
      <c r="B13" s="48"/>
      <c r="C13" s="45"/>
      <c r="D13" s="7" t="s">
        <v>15</v>
      </c>
      <c r="E13" s="8" t="s">
        <v>13</v>
      </c>
      <c r="F13" s="27" t="s">
        <v>48</v>
      </c>
      <c r="G13" s="8" t="s">
        <v>16</v>
      </c>
      <c r="H13" s="8">
        <v>1</v>
      </c>
      <c r="I13" s="55"/>
      <c r="J13" s="17"/>
      <c r="K13" s="27" t="s">
        <v>48</v>
      </c>
      <c r="L13" s="17">
        <v>320</v>
      </c>
      <c r="M13" s="17">
        <v>200</v>
      </c>
      <c r="N13" s="1">
        <v>19</v>
      </c>
      <c r="O13" s="18">
        <f t="shared" ref="O13:O20" si="0">L13*M13*N13*7.85/1000000</f>
        <v>9.5456000000000003</v>
      </c>
      <c r="P13" s="1">
        <v>9</v>
      </c>
      <c r="Q13" s="21">
        <f t="shared" ref="Q13:Q20" si="1">O13*P13*H13</f>
        <v>85.91040000000001</v>
      </c>
      <c r="S13" s="1">
        <v>9.5</v>
      </c>
      <c r="T13" s="21">
        <f>S13*O13*H13</f>
        <v>90.683199999999999</v>
      </c>
    </row>
    <row r="14" spans="2:21" s="1" customFormat="1" ht="18" customHeight="1">
      <c r="B14" s="48"/>
      <c r="C14" s="45"/>
      <c r="D14" s="7" t="s">
        <v>17</v>
      </c>
      <c r="E14" s="8" t="s">
        <v>13</v>
      </c>
      <c r="F14" s="27" t="s">
        <v>49</v>
      </c>
      <c r="G14" s="8" t="s">
        <v>18</v>
      </c>
      <c r="H14" s="8">
        <v>1</v>
      </c>
      <c r="I14" s="55"/>
      <c r="J14" s="17"/>
      <c r="K14" s="27" t="s">
        <v>49</v>
      </c>
      <c r="L14" s="17">
        <v>320</v>
      </c>
      <c r="M14" s="17">
        <v>200</v>
      </c>
      <c r="N14" s="1">
        <v>24</v>
      </c>
      <c r="O14" s="18">
        <f t="shared" si="0"/>
        <v>12.057600000000001</v>
      </c>
      <c r="P14" s="1">
        <v>9</v>
      </c>
      <c r="Q14" s="21">
        <f t="shared" si="1"/>
        <v>108.51840000000001</v>
      </c>
      <c r="S14" s="1">
        <v>9.5</v>
      </c>
      <c r="T14" s="21">
        <f t="shared" ref="T14:T20" si="2">S14*O14*H14</f>
        <v>114.5472</v>
      </c>
    </row>
    <row r="15" spans="2:21" s="1" customFormat="1" ht="18" customHeight="1">
      <c r="B15" s="48"/>
      <c r="C15" s="45"/>
      <c r="D15" s="26" t="s">
        <v>50</v>
      </c>
      <c r="E15" s="8" t="s">
        <v>20</v>
      </c>
      <c r="F15" s="27" t="s">
        <v>51</v>
      </c>
      <c r="G15" s="27" t="s">
        <v>52</v>
      </c>
      <c r="H15" s="8">
        <v>1</v>
      </c>
      <c r="I15" s="55"/>
      <c r="J15" s="17"/>
      <c r="K15" s="27" t="s">
        <v>51</v>
      </c>
      <c r="L15" s="17">
        <v>320</v>
      </c>
      <c r="M15" s="17">
        <v>200</v>
      </c>
      <c r="N15" s="1">
        <v>39</v>
      </c>
      <c r="O15" s="18">
        <f>L15*M15*N15*7.85/1000000</f>
        <v>19.593599999999999</v>
      </c>
      <c r="P15" s="1">
        <v>53</v>
      </c>
      <c r="Q15" s="21">
        <f>O15*P15*H15</f>
        <v>1038.4607999999998</v>
      </c>
      <c r="T15" s="21"/>
    </row>
    <row r="16" spans="2:21" s="1" customFormat="1" ht="18" customHeight="1">
      <c r="B16" s="48"/>
      <c r="C16" s="45"/>
      <c r="D16" s="8" t="s">
        <v>19</v>
      </c>
      <c r="E16" s="8" t="s">
        <v>13</v>
      </c>
      <c r="F16" s="27" t="s">
        <v>48</v>
      </c>
      <c r="G16" s="8" t="s">
        <v>16</v>
      </c>
      <c r="H16" s="8">
        <v>1</v>
      </c>
      <c r="I16" s="55"/>
      <c r="J16" s="17"/>
      <c r="K16" s="27" t="s">
        <v>48</v>
      </c>
      <c r="L16" s="17">
        <v>320</v>
      </c>
      <c r="M16" s="17">
        <v>200</v>
      </c>
      <c r="N16" s="1">
        <v>19</v>
      </c>
      <c r="O16" s="18">
        <f t="shared" si="0"/>
        <v>9.5456000000000003</v>
      </c>
      <c r="P16" s="1">
        <v>9</v>
      </c>
      <c r="Q16" s="21">
        <f t="shared" si="1"/>
        <v>85.91040000000001</v>
      </c>
      <c r="S16" s="1">
        <v>9.5</v>
      </c>
      <c r="T16" s="21">
        <f t="shared" si="2"/>
        <v>90.683199999999999</v>
      </c>
    </row>
    <row r="17" spans="2:20" s="1" customFormat="1" ht="18" customHeight="1">
      <c r="B17" s="48"/>
      <c r="C17" s="45"/>
      <c r="D17" s="27" t="s">
        <v>53</v>
      </c>
      <c r="E17" s="8" t="s">
        <v>20</v>
      </c>
      <c r="F17" s="27" t="s">
        <v>84</v>
      </c>
      <c r="G17" s="8" t="s">
        <v>21</v>
      </c>
      <c r="H17" s="8">
        <v>1</v>
      </c>
      <c r="I17" s="55"/>
      <c r="J17" s="17"/>
      <c r="K17" s="27" t="s">
        <v>85</v>
      </c>
      <c r="L17" s="17">
        <v>184</v>
      </c>
      <c r="M17" s="17">
        <v>65</v>
      </c>
      <c r="N17" s="1">
        <v>59</v>
      </c>
      <c r="O17" s="18">
        <f>L17*M17*N17*7.85/1000000</f>
        <v>5.5392739999999998</v>
      </c>
      <c r="P17" s="1">
        <v>53</v>
      </c>
      <c r="Q17" s="21">
        <f>O17*P17*H17</f>
        <v>293.58152200000001</v>
      </c>
      <c r="T17" s="21"/>
    </row>
    <row r="18" spans="2:20" s="1" customFormat="1" ht="18" customHeight="1">
      <c r="B18" s="48"/>
      <c r="C18" s="45"/>
      <c r="D18" s="27" t="s">
        <v>54</v>
      </c>
      <c r="E18" s="8" t="s">
        <v>13</v>
      </c>
      <c r="F18" s="27" t="s">
        <v>49</v>
      </c>
      <c r="G18" s="8" t="s">
        <v>18</v>
      </c>
      <c r="H18" s="8">
        <v>1</v>
      </c>
      <c r="I18" s="55"/>
      <c r="J18" s="17"/>
      <c r="K18" s="27" t="s">
        <v>49</v>
      </c>
      <c r="L18" s="17">
        <v>320</v>
      </c>
      <c r="M18" s="17">
        <v>200</v>
      </c>
      <c r="N18" s="1">
        <v>24</v>
      </c>
      <c r="O18" s="18">
        <f>L18*M18*N18*7.85/1000000</f>
        <v>12.057600000000001</v>
      </c>
      <c r="P18" s="1">
        <v>9</v>
      </c>
      <c r="Q18" s="21">
        <f>O18*P18*H18</f>
        <v>108.51840000000001</v>
      </c>
      <c r="T18" s="21"/>
    </row>
    <row r="19" spans="2:20" s="1" customFormat="1" ht="18" customHeight="1">
      <c r="B19" s="48"/>
      <c r="C19" s="45"/>
      <c r="D19" s="27" t="s">
        <v>55</v>
      </c>
      <c r="E19" s="8" t="s">
        <v>13</v>
      </c>
      <c r="F19" s="27" t="s">
        <v>48</v>
      </c>
      <c r="G19" s="8" t="s">
        <v>16</v>
      </c>
      <c r="H19" s="8">
        <v>1</v>
      </c>
      <c r="I19" s="55"/>
      <c r="J19" s="17"/>
      <c r="K19" s="27" t="s">
        <v>48</v>
      </c>
      <c r="L19" s="17">
        <v>320</v>
      </c>
      <c r="M19" s="17">
        <v>200</v>
      </c>
      <c r="N19" s="1">
        <v>19</v>
      </c>
      <c r="O19" s="18">
        <f t="shared" si="0"/>
        <v>9.5456000000000003</v>
      </c>
      <c r="P19" s="1">
        <v>9</v>
      </c>
      <c r="Q19" s="21">
        <f t="shared" si="1"/>
        <v>85.91040000000001</v>
      </c>
      <c r="S19" s="1">
        <v>11.5</v>
      </c>
      <c r="T19" s="21">
        <f>S19*O19*H19</f>
        <v>109.7744</v>
      </c>
    </row>
    <row r="20" spans="2:20" s="1" customFormat="1" ht="18" customHeight="1">
      <c r="B20" s="48"/>
      <c r="C20" s="45"/>
      <c r="D20" s="27" t="s">
        <v>56</v>
      </c>
      <c r="E20" s="8" t="s">
        <v>13</v>
      </c>
      <c r="F20" s="27" t="s">
        <v>57</v>
      </c>
      <c r="G20" s="8" t="s">
        <v>14</v>
      </c>
      <c r="H20" s="8">
        <v>1</v>
      </c>
      <c r="I20" s="56"/>
      <c r="J20" s="17"/>
      <c r="K20" s="27" t="s">
        <v>57</v>
      </c>
      <c r="L20" s="17">
        <v>480</v>
      </c>
      <c r="M20" s="17">
        <v>260</v>
      </c>
      <c r="N20" s="1">
        <v>39</v>
      </c>
      <c r="O20" s="18">
        <f t="shared" si="0"/>
        <v>38.207520000000002</v>
      </c>
      <c r="P20" s="1">
        <v>9</v>
      </c>
      <c r="Q20" s="21">
        <f t="shared" si="1"/>
        <v>343.86768000000001</v>
      </c>
      <c r="S20" s="1">
        <v>11.5</v>
      </c>
      <c r="T20" s="21">
        <f t="shared" si="2"/>
        <v>439.38648000000001</v>
      </c>
    </row>
    <row r="21" spans="2:20" s="1" customFormat="1" ht="18" customHeight="1">
      <c r="B21" s="48"/>
      <c r="C21" s="45"/>
      <c r="D21" s="29" t="s">
        <v>60</v>
      </c>
      <c r="E21" s="30" t="s">
        <v>22</v>
      </c>
      <c r="F21" s="31" t="s">
        <v>61</v>
      </c>
      <c r="G21" s="30" t="s">
        <v>14</v>
      </c>
      <c r="H21" s="30">
        <v>12</v>
      </c>
      <c r="I21" s="50"/>
      <c r="J21" s="17"/>
      <c r="K21" s="8"/>
      <c r="L21" s="17"/>
      <c r="M21" s="17"/>
      <c r="O21" s="18"/>
      <c r="Q21" s="21">
        <v>2850</v>
      </c>
      <c r="T21" s="21"/>
    </row>
    <row r="22" spans="2:20" s="1" customFormat="1" ht="18" customHeight="1">
      <c r="B22" s="48"/>
      <c r="C22" s="45"/>
      <c r="D22" s="29" t="s">
        <v>60</v>
      </c>
      <c r="E22" s="30" t="s">
        <v>22</v>
      </c>
      <c r="F22" s="31" t="s">
        <v>82</v>
      </c>
      <c r="G22" s="30" t="s">
        <v>14</v>
      </c>
      <c r="H22" s="30">
        <v>10</v>
      </c>
      <c r="I22" s="51"/>
      <c r="J22" s="17"/>
      <c r="K22" s="8"/>
      <c r="L22" s="17"/>
      <c r="M22" s="17"/>
      <c r="O22" s="18"/>
      <c r="Q22" s="21"/>
      <c r="T22" s="21"/>
    </row>
    <row r="23" spans="2:20" s="1" customFormat="1" ht="18" customHeight="1">
      <c r="B23" s="48"/>
      <c r="C23" s="45"/>
      <c r="D23" s="29" t="s">
        <v>66</v>
      </c>
      <c r="E23" s="30" t="s">
        <v>22</v>
      </c>
      <c r="F23" s="31" t="s">
        <v>67</v>
      </c>
      <c r="G23" s="30" t="s">
        <v>14</v>
      </c>
      <c r="H23" s="30">
        <v>2</v>
      </c>
      <c r="I23" s="51"/>
      <c r="J23" s="17"/>
      <c r="K23" s="8"/>
      <c r="L23" s="17"/>
      <c r="M23" s="17"/>
      <c r="O23" s="18"/>
      <c r="Q23" s="21">
        <v>4000</v>
      </c>
      <c r="T23" s="21"/>
    </row>
    <row r="24" spans="2:20" s="1" customFormat="1" ht="18" customHeight="1">
      <c r="B24" s="48"/>
      <c r="C24" s="45"/>
      <c r="D24" s="32" t="s">
        <v>23</v>
      </c>
      <c r="E24" s="30" t="s">
        <v>22</v>
      </c>
      <c r="F24" s="31" t="s">
        <v>27</v>
      </c>
      <c r="G24" s="30" t="s">
        <v>14</v>
      </c>
      <c r="H24" s="30">
        <v>6</v>
      </c>
      <c r="I24" s="51"/>
      <c r="J24" s="17"/>
      <c r="K24" s="8"/>
      <c r="L24" s="17"/>
      <c r="M24" s="17"/>
      <c r="O24" s="18"/>
      <c r="Q24" s="21"/>
      <c r="T24" s="21"/>
    </row>
    <row r="25" spans="2:20" s="1" customFormat="1" ht="18" customHeight="1">
      <c r="B25" s="48"/>
      <c r="C25" s="45"/>
      <c r="D25" s="29" t="s">
        <v>28</v>
      </c>
      <c r="E25" s="30" t="s">
        <v>22</v>
      </c>
      <c r="F25" s="31" t="s">
        <v>62</v>
      </c>
      <c r="G25" s="30" t="s">
        <v>14</v>
      </c>
      <c r="H25" s="30">
        <v>2</v>
      </c>
      <c r="I25" s="51"/>
      <c r="J25" s="17"/>
      <c r="K25" s="8"/>
      <c r="L25" s="17"/>
      <c r="M25" s="17"/>
      <c r="O25" s="18"/>
      <c r="Q25" s="21"/>
      <c r="T25" s="21"/>
    </row>
    <row r="26" spans="2:20" s="1" customFormat="1" ht="18" customHeight="1">
      <c r="B26" s="48"/>
      <c r="C26" s="45"/>
      <c r="D26" s="29" t="s">
        <v>28</v>
      </c>
      <c r="E26" s="30" t="s">
        <v>22</v>
      </c>
      <c r="F26" s="31" t="s">
        <v>63</v>
      </c>
      <c r="G26" s="30" t="s">
        <v>14</v>
      </c>
      <c r="H26" s="30">
        <v>2</v>
      </c>
      <c r="I26" s="51"/>
      <c r="J26" s="17"/>
      <c r="K26" s="8"/>
      <c r="L26" s="17"/>
      <c r="M26" s="17"/>
      <c r="O26" s="18"/>
      <c r="Q26" s="21"/>
      <c r="T26" s="21"/>
    </row>
    <row r="27" spans="2:20" s="1" customFormat="1" ht="18" customHeight="1">
      <c r="B27" s="48"/>
      <c r="C27" s="45"/>
      <c r="D27" s="29" t="s">
        <v>30</v>
      </c>
      <c r="E27" s="30" t="s">
        <v>22</v>
      </c>
      <c r="F27" s="31" t="s">
        <v>64</v>
      </c>
      <c r="G27" s="30" t="s">
        <v>14</v>
      </c>
      <c r="H27" s="30">
        <v>4</v>
      </c>
      <c r="I27" s="51"/>
      <c r="J27" s="17"/>
      <c r="K27" s="8"/>
      <c r="L27" s="17"/>
      <c r="M27" s="17"/>
      <c r="O27" s="18"/>
      <c r="Q27" s="21"/>
      <c r="T27" s="21"/>
    </row>
    <row r="28" spans="2:20" s="1" customFormat="1" ht="18" customHeight="1">
      <c r="B28" s="48"/>
      <c r="C28" s="45"/>
      <c r="D28" s="29" t="s">
        <v>30</v>
      </c>
      <c r="E28" s="30" t="s">
        <v>22</v>
      </c>
      <c r="F28" s="31" t="s">
        <v>65</v>
      </c>
      <c r="G28" s="30" t="s">
        <v>14</v>
      </c>
      <c r="H28" s="30">
        <v>4</v>
      </c>
      <c r="I28" s="51"/>
      <c r="J28" s="17"/>
      <c r="K28" s="8"/>
      <c r="L28" s="17"/>
      <c r="M28" s="17"/>
      <c r="O28" s="18"/>
      <c r="Q28" s="21"/>
      <c r="T28" s="21"/>
    </row>
    <row r="29" spans="2:20" s="1" customFormat="1" ht="18" customHeight="1">
      <c r="B29" s="48"/>
      <c r="C29" s="45"/>
      <c r="D29" s="29" t="s">
        <v>29</v>
      </c>
      <c r="E29" s="30" t="s">
        <v>22</v>
      </c>
      <c r="F29" s="33" t="s">
        <v>68</v>
      </c>
      <c r="G29" s="30" t="s">
        <v>14</v>
      </c>
      <c r="H29" s="30">
        <v>4</v>
      </c>
      <c r="I29" s="51"/>
      <c r="J29" s="17"/>
      <c r="K29" s="8"/>
      <c r="L29" s="17"/>
      <c r="M29" s="17"/>
      <c r="O29" s="18"/>
      <c r="Q29" s="21"/>
      <c r="T29" s="21"/>
    </row>
    <row r="30" spans="2:20" s="1" customFormat="1" ht="18" customHeight="1">
      <c r="B30" s="48"/>
      <c r="C30" s="45"/>
      <c r="D30" s="29" t="s">
        <v>29</v>
      </c>
      <c r="E30" s="30" t="s">
        <v>22</v>
      </c>
      <c r="F30" s="33" t="s">
        <v>69</v>
      </c>
      <c r="G30" s="30" t="s">
        <v>14</v>
      </c>
      <c r="H30" s="30">
        <v>16</v>
      </c>
      <c r="I30" s="51"/>
      <c r="J30" s="17"/>
      <c r="K30" s="8"/>
      <c r="L30" s="17"/>
      <c r="M30" s="17"/>
      <c r="O30" s="18"/>
      <c r="Q30" s="21"/>
      <c r="T30" s="21"/>
    </row>
    <row r="31" spans="2:20" s="1" customFormat="1" ht="18" customHeight="1">
      <c r="B31" s="48"/>
      <c r="C31" s="45"/>
      <c r="D31" s="29" t="s">
        <v>29</v>
      </c>
      <c r="E31" s="30" t="s">
        <v>22</v>
      </c>
      <c r="F31" s="33" t="s">
        <v>70</v>
      </c>
      <c r="G31" s="30" t="s">
        <v>14</v>
      </c>
      <c r="H31" s="30">
        <v>2</v>
      </c>
      <c r="I31" s="51"/>
      <c r="J31" s="17"/>
      <c r="K31" s="8"/>
      <c r="L31" s="17"/>
      <c r="M31" s="17"/>
      <c r="O31" s="18"/>
      <c r="Q31" s="21"/>
      <c r="T31" s="21"/>
    </row>
    <row r="32" spans="2:20" s="1" customFormat="1" ht="18" customHeight="1">
      <c r="B32" s="48"/>
      <c r="C32" s="45"/>
      <c r="D32" s="29" t="s">
        <v>29</v>
      </c>
      <c r="E32" s="30" t="s">
        <v>22</v>
      </c>
      <c r="F32" s="33" t="s">
        <v>71</v>
      </c>
      <c r="G32" s="30" t="s">
        <v>14</v>
      </c>
      <c r="H32" s="30">
        <v>6</v>
      </c>
      <c r="I32" s="51"/>
      <c r="J32" s="17"/>
      <c r="K32" s="8"/>
      <c r="L32" s="17"/>
      <c r="M32" s="17"/>
      <c r="O32" s="18"/>
      <c r="Q32" s="21"/>
      <c r="T32" s="21"/>
    </row>
    <row r="33" spans="2:21" s="1" customFormat="1" ht="18" customHeight="1">
      <c r="B33" s="48"/>
      <c r="C33" s="45"/>
      <c r="D33" s="29" t="s">
        <v>29</v>
      </c>
      <c r="E33" s="30" t="s">
        <v>22</v>
      </c>
      <c r="F33" s="33" t="s">
        <v>72</v>
      </c>
      <c r="G33" s="30" t="s">
        <v>14</v>
      </c>
      <c r="H33" s="30">
        <v>4</v>
      </c>
      <c r="I33" s="51"/>
      <c r="J33" s="17"/>
      <c r="K33" s="8"/>
      <c r="L33" s="17"/>
      <c r="M33" s="17"/>
      <c r="O33" s="18"/>
      <c r="Q33" s="21"/>
      <c r="T33" s="21"/>
    </row>
    <row r="34" spans="2:21" s="1" customFormat="1" ht="18" customHeight="1">
      <c r="B34" s="48"/>
      <c r="C34" s="45"/>
      <c r="D34" s="29" t="s">
        <v>29</v>
      </c>
      <c r="E34" s="30" t="s">
        <v>22</v>
      </c>
      <c r="F34" s="33" t="s">
        <v>73</v>
      </c>
      <c r="G34" s="30" t="s">
        <v>14</v>
      </c>
      <c r="H34" s="30">
        <v>4</v>
      </c>
      <c r="I34" s="51"/>
      <c r="J34" s="17"/>
      <c r="K34" s="8"/>
      <c r="L34" s="17"/>
      <c r="M34" s="17"/>
      <c r="O34" s="18"/>
      <c r="Q34" s="21"/>
      <c r="T34" s="21"/>
    </row>
    <row r="35" spans="2:21" s="1" customFormat="1" ht="18" customHeight="1">
      <c r="B35" s="48"/>
      <c r="C35" s="45"/>
      <c r="D35" s="29" t="s">
        <v>74</v>
      </c>
      <c r="E35" s="30" t="s">
        <v>22</v>
      </c>
      <c r="F35" s="31" t="s">
        <v>75</v>
      </c>
      <c r="G35" s="30" t="s">
        <v>14</v>
      </c>
      <c r="H35" s="30">
        <v>4</v>
      </c>
      <c r="I35" s="51"/>
      <c r="J35" s="17"/>
      <c r="K35" s="8"/>
      <c r="L35" s="17"/>
      <c r="M35" s="17"/>
      <c r="O35" s="18"/>
      <c r="Q35" s="21"/>
      <c r="T35" s="21"/>
    </row>
    <row r="36" spans="2:21" s="1" customFormat="1" ht="18" customHeight="1">
      <c r="B36" s="48"/>
      <c r="C36" s="45"/>
      <c r="D36" s="30" t="s">
        <v>24</v>
      </c>
      <c r="E36" s="30" t="s">
        <v>22</v>
      </c>
      <c r="F36" s="31" t="s">
        <v>83</v>
      </c>
      <c r="G36" s="30" t="s">
        <v>14</v>
      </c>
      <c r="H36" s="30">
        <v>2</v>
      </c>
      <c r="I36" s="51"/>
      <c r="J36" s="17"/>
      <c r="K36" s="8"/>
      <c r="L36" s="17"/>
      <c r="M36" s="17"/>
      <c r="O36" s="18"/>
      <c r="Q36" s="21"/>
      <c r="T36" s="21"/>
    </row>
    <row r="37" spans="2:21" s="1" customFormat="1" ht="18" customHeight="1">
      <c r="B37" s="48"/>
      <c r="C37" s="45"/>
      <c r="D37" s="33" t="s">
        <v>76</v>
      </c>
      <c r="E37" s="30" t="s">
        <v>22</v>
      </c>
      <c r="F37" s="31" t="s">
        <v>77</v>
      </c>
      <c r="G37" s="30" t="s">
        <v>14</v>
      </c>
      <c r="H37" s="30">
        <v>8</v>
      </c>
      <c r="I37" s="51"/>
      <c r="J37" s="17"/>
      <c r="K37" s="8"/>
      <c r="L37" s="17"/>
      <c r="M37" s="17"/>
      <c r="O37" s="18"/>
      <c r="Q37" s="21"/>
      <c r="T37" s="21"/>
    </row>
    <row r="38" spans="2:21" s="1" customFormat="1" ht="18" customHeight="1">
      <c r="B38" s="48"/>
      <c r="C38" s="45"/>
      <c r="D38" s="25" t="s">
        <v>78</v>
      </c>
      <c r="E38" s="25" t="s">
        <v>79</v>
      </c>
      <c r="F38" s="24" t="s">
        <v>80</v>
      </c>
      <c r="G38" s="9" t="s">
        <v>14</v>
      </c>
      <c r="H38" s="9">
        <v>2</v>
      </c>
      <c r="I38" s="51"/>
      <c r="J38" s="17"/>
      <c r="K38" s="8"/>
      <c r="L38" s="17"/>
      <c r="M38" s="17"/>
      <c r="O38" s="18"/>
      <c r="Q38" s="21"/>
      <c r="T38" s="21"/>
    </row>
    <row r="39" spans="2:21" s="1" customFormat="1" ht="18" customHeight="1">
      <c r="B39" s="49"/>
      <c r="C39" s="46"/>
      <c r="D39" s="25" t="s">
        <v>78</v>
      </c>
      <c r="E39" s="25" t="s">
        <v>79</v>
      </c>
      <c r="F39" s="24" t="s">
        <v>81</v>
      </c>
      <c r="G39" s="9" t="s">
        <v>14</v>
      </c>
      <c r="H39" s="9">
        <v>1</v>
      </c>
      <c r="I39" s="52"/>
      <c r="J39" s="17"/>
      <c r="K39" s="8"/>
      <c r="L39" s="17"/>
      <c r="M39" s="17"/>
      <c r="O39" s="18"/>
      <c r="Q39" s="21"/>
      <c r="T39" s="21"/>
    </row>
    <row r="40" spans="2:21" ht="86.1" customHeight="1">
      <c r="B40" s="38" t="s">
        <v>25</v>
      </c>
      <c r="C40" s="39"/>
      <c r="D40" s="39"/>
      <c r="E40" s="39"/>
      <c r="F40" s="39"/>
      <c r="G40" s="39"/>
      <c r="H40" s="39"/>
      <c r="I40" s="40"/>
      <c r="J40" s="19"/>
      <c r="K40" s="19"/>
      <c r="Q40" s="22">
        <f>SUM(Q8:Q39)</f>
        <v>9695.5518379999994</v>
      </c>
      <c r="R40" s="23"/>
      <c r="T40" s="23">
        <f>SUM(T13:T39)</f>
        <v>845.07447999999999</v>
      </c>
      <c r="U40" s="23"/>
    </row>
    <row r="41" spans="2:21" ht="42.75" customHeight="1">
      <c r="B41" s="41" t="s">
        <v>26</v>
      </c>
      <c r="C41" s="42"/>
      <c r="D41" s="42"/>
      <c r="E41" s="42"/>
      <c r="F41" s="42"/>
      <c r="G41" s="42"/>
      <c r="H41" s="42"/>
      <c r="I41" s="43"/>
      <c r="J41" s="20"/>
      <c r="K41" s="20"/>
    </row>
  </sheetData>
  <mergeCells count="14">
    <mergeCell ref="B3:I3"/>
    <mergeCell ref="B4:I4"/>
    <mergeCell ref="B5:D5"/>
    <mergeCell ref="E5:F5"/>
    <mergeCell ref="G5:I5"/>
    <mergeCell ref="B6:F6"/>
    <mergeCell ref="G6:I6"/>
    <mergeCell ref="B40:I40"/>
    <mergeCell ref="B41:I41"/>
    <mergeCell ref="C8:C39"/>
    <mergeCell ref="B8:B39"/>
    <mergeCell ref="I21:I39"/>
    <mergeCell ref="I9:I10"/>
    <mergeCell ref="I11:I20"/>
  </mergeCells>
  <phoneticPr fontId="11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零件清单</vt:lpstr>
      <vt:lpstr>零件清单!Print_Area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2024-01-11T01:24:39Z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