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乔立\B41V后视镜\60套订单\"/>
    </mc:Choice>
  </mc:AlternateContent>
  <bookViews>
    <workbookView xWindow="0" yWindow="0" windowWidth="22365" windowHeight="9420" activeTab="1"/>
  </bookViews>
  <sheets>
    <sheet name="采购单" sheetId="3" r:id="rId1"/>
    <sheet name="交货计划" sheetId="4" r:id="rId2"/>
  </sheets>
  <calcPr calcId="162913"/>
</workbook>
</file>

<file path=xl/calcChain.xml><?xml version="1.0" encoding="utf-8"?>
<calcChain xmlns="http://schemas.openxmlformats.org/spreadsheetml/2006/main">
  <c r="G34" i="4" l="1"/>
  <c r="G35" i="4"/>
  <c r="G33" i="4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7" i="4"/>
  <c r="H28" i="4"/>
  <c r="H29" i="4"/>
  <c r="H30" i="4"/>
  <c r="H31" i="4"/>
  <c r="H32" i="4"/>
  <c r="H36" i="4"/>
  <c r="H37" i="4"/>
  <c r="H38" i="4"/>
  <c r="H39" i="4"/>
  <c r="H3" i="4"/>
  <c r="I37" i="4" l="1"/>
  <c r="J37" i="4" s="1"/>
  <c r="I36" i="4"/>
  <c r="J36" i="4" s="1"/>
  <c r="I33" i="4"/>
  <c r="J33" i="4" s="1"/>
  <c r="I34" i="4"/>
  <c r="J34" i="4" s="1"/>
  <c r="I35" i="4"/>
  <c r="J35" i="4" s="1"/>
  <c r="I28" i="4" l="1"/>
  <c r="J28" i="4" s="1"/>
  <c r="I27" i="4"/>
  <c r="J27" i="4" s="1"/>
  <c r="I29" i="4"/>
  <c r="J29" i="4" s="1"/>
  <c r="I30" i="4"/>
  <c r="J30" i="4" s="1"/>
  <c r="I31" i="4"/>
  <c r="J31" i="4" s="1"/>
  <c r="I32" i="4"/>
  <c r="J32" i="4" s="1"/>
  <c r="J26" i="4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I40" i="4" l="1"/>
  <c r="J3" i="4"/>
  <c r="J40" i="4" s="1"/>
</calcChain>
</file>

<file path=xl/sharedStrings.xml><?xml version="1.0" encoding="utf-8"?>
<sst xmlns="http://schemas.openxmlformats.org/spreadsheetml/2006/main" count="392" uniqueCount="198">
  <si>
    <t>样件釆购/制作申请单</t>
  </si>
  <si>
    <t>表单编号</t>
  </si>
  <si>
    <t xml:space="preserve">GR-61-00-233 </t>
  </si>
  <si>
    <t>纸张</t>
  </si>
  <si>
    <t>A4 (210X297)</t>
  </si>
  <si>
    <t xml:space="preserve">GOLDRARE </t>
  </si>
  <si>
    <t>顺序号</t>
  </si>
  <si>
    <t>项目代码：HSJ2203</t>
  </si>
  <si>
    <t>编制/日期</t>
  </si>
  <si>
    <t>郭锐</t>
  </si>
  <si>
    <t>2023.05.11</t>
  </si>
  <si>
    <t>项目名称：北汽B41V外后视镜</t>
  </si>
  <si>
    <t>审核/日期</t>
  </si>
  <si>
    <t>项目编号：B41V 外后视镜</t>
  </si>
  <si>
    <t>批准/日期</t>
  </si>
  <si>
    <t>需求场地：河北光华荣昌汽车部件有限公司</t>
  </si>
  <si>
    <t>用途</t>
  </si>
  <si>
    <t>客户PPV及PP阶段订单交付需求（70套）</t>
  </si>
  <si>
    <t>序号</t>
  </si>
  <si>
    <t>零件号</t>
  </si>
  <si>
    <t>零件名称</t>
  </si>
  <si>
    <t>定额</t>
  </si>
  <si>
    <t>采购需求</t>
  </si>
  <si>
    <t>单位</t>
  </si>
  <si>
    <t>要求
到货时间</t>
  </si>
  <si>
    <t>备注</t>
  </si>
  <si>
    <t>REM0010523
REM0010549</t>
  </si>
  <si>
    <t>高配镜片 L/R</t>
  </si>
  <si>
    <t>1/1</t>
  </si>
  <si>
    <t>60/60</t>
  </si>
  <si>
    <t>个</t>
  </si>
  <si>
    <t>2023.05.30</t>
  </si>
  <si>
    <t>REM0010524
REM0010550</t>
  </si>
  <si>
    <t>低配镜片 L/R</t>
  </si>
  <si>
    <t>10/10</t>
  </si>
  <si>
    <t>REM0000017</t>
  </si>
  <si>
    <t>阻尼片</t>
  </si>
  <si>
    <t>2023.05.18</t>
  </si>
  <si>
    <t>REM0010525
REM0010551</t>
  </si>
  <si>
    <t>高配加热片 L/R</t>
  </si>
  <si>
    <t>REM0010526
REM0010552</t>
  </si>
  <si>
    <t>低配加热片 L/R</t>
  </si>
  <si>
    <t>REM0010527
REM0010553</t>
  </si>
  <si>
    <t>BSD L/R</t>
  </si>
  <si>
    <t>2023.05.25</t>
  </si>
  <si>
    <t>REM0010538
REM0010564</t>
  </si>
  <si>
    <t>转向灯分总成 L/R</t>
  </si>
  <si>
    <t>70/70</t>
  </si>
  <si>
    <t>BMM0000043</t>
  </si>
  <si>
    <t>记忆电调机芯</t>
  </si>
  <si>
    <t>311/058</t>
  </si>
  <si>
    <t>BMM0000042</t>
  </si>
  <si>
    <t>无记忆电调机芯</t>
  </si>
  <si>
    <t>301/003</t>
  </si>
  <si>
    <t>BTM0000008
BTM0000009</t>
  </si>
  <si>
    <t>折叠器 L/R</t>
  </si>
  <si>
    <t>223/011
223/012</t>
  </si>
  <si>
    <t>REM0003481
REM0003482</t>
  </si>
  <si>
    <t>logo灯 L/R</t>
  </si>
  <si>
    <t>REM0010649</t>
  </si>
  <si>
    <t>B41V线束15W</t>
  </si>
  <si>
    <t>REM0010648</t>
  </si>
  <si>
    <t>B41V线束10W</t>
  </si>
  <si>
    <t>BFA0000140</t>
  </si>
  <si>
    <t>十字槽盘头自攻螺钉
ST2.9×42-C</t>
  </si>
  <si>
    <t>2023.05.20</t>
  </si>
  <si>
    <t>BFA0000292</t>
  </si>
  <si>
    <t>十字槽盘头自攻螺钉
ST4.2×16-F</t>
  </si>
  <si>
    <t>BFA0000144</t>
  </si>
  <si>
    <t>十字槽盘头自攻螺钉
ST2.9×19-F</t>
  </si>
  <si>
    <t>BFA0000142</t>
  </si>
  <si>
    <t>十字槽盘头自攻螺钉
ST2.9×10-F</t>
  </si>
  <si>
    <t>BFA0010115</t>
  </si>
  <si>
    <t>十字槽盘头螺丝
M3*10</t>
  </si>
  <si>
    <t>REM0010545</t>
  </si>
  <si>
    <t>双头螺栓
M6*27</t>
  </si>
  <si>
    <t>REM0010537
REM0010563</t>
  </si>
  <si>
    <t>镜座  L/R</t>
  </si>
  <si>
    <t>REM0010539
REM0010565</t>
  </si>
  <si>
    <t>镜座垫   L/R</t>
  </si>
  <si>
    <t>REM0003480</t>
  </si>
  <si>
    <t>线束密封套</t>
  </si>
  <si>
    <t>REM0010546</t>
  </si>
  <si>
    <t>预装卡扣</t>
  </si>
  <si>
    <t>黑色</t>
  </si>
  <si>
    <t>50/50</t>
  </si>
  <si>
    <t>客户指定二级件</t>
  </si>
  <si>
    <t>15/15</t>
  </si>
  <si>
    <t>-</t>
  </si>
  <si>
    <t>/</t>
  </si>
  <si>
    <t>kg</t>
  </si>
  <si>
    <t>发宁波瑞元</t>
  </si>
  <si>
    <t>BFA0000140</t>
    <phoneticPr fontId="10" type="noConversion"/>
  </si>
  <si>
    <t>定额</t>
    <phoneticPr fontId="10" type="noConversion"/>
  </si>
  <si>
    <t>单位</t>
    <phoneticPr fontId="10" type="noConversion"/>
  </si>
  <si>
    <t>未税单价</t>
    <phoneticPr fontId="10" type="noConversion"/>
  </si>
  <si>
    <t>未税总额</t>
    <phoneticPr fontId="10" type="noConversion"/>
  </si>
  <si>
    <t>含税总额</t>
    <phoneticPr fontId="10" type="noConversion"/>
  </si>
  <si>
    <t>供应商</t>
    <phoneticPr fontId="10" type="noConversion"/>
  </si>
  <si>
    <t>预计到货时间</t>
    <phoneticPr fontId="10" type="noConversion"/>
  </si>
  <si>
    <t>REM0010523</t>
    <phoneticPr fontId="10" type="noConversion"/>
  </si>
  <si>
    <t>高配镜片 L</t>
    <phoneticPr fontId="10" type="noConversion"/>
  </si>
  <si>
    <t>江苏福美汽车镜有限公司</t>
  </si>
  <si>
    <t>REM0010549</t>
    <phoneticPr fontId="10" type="noConversion"/>
  </si>
  <si>
    <t>高配镜片R</t>
    <phoneticPr fontId="10" type="noConversion"/>
  </si>
  <si>
    <t>REM0010524</t>
    <phoneticPr fontId="10" type="noConversion"/>
  </si>
  <si>
    <t>低配镜片 L</t>
    <phoneticPr fontId="10" type="noConversion"/>
  </si>
  <si>
    <t>REM0010550</t>
    <phoneticPr fontId="10" type="noConversion"/>
  </si>
  <si>
    <t>低配镜片 R</t>
    <phoneticPr fontId="10" type="noConversion"/>
  </si>
  <si>
    <t>REM0010525</t>
    <phoneticPr fontId="10" type="noConversion"/>
  </si>
  <si>
    <t>高配加热片 L</t>
    <phoneticPr fontId="10" type="noConversion"/>
  </si>
  <si>
    <t>天台宏泰电子有限公司</t>
    <phoneticPr fontId="10" type="noConversion"/>
  </si>
  <si>
    <t>REM0010551</t>
    <phoneticPr fontId="10" type="noConversion"/>
  </si>
  <si>
    <t>高配加热片R</t>
    <phoneticPr fontId="10" type="noConversion"/>
  </si>
  <si>
    <t>REM0010527</t>
    <phoneticPr fontId="10" type="noConversion"/>
  </si>
  <si>
    <t>BSD L</t>
    <phoneticPr fontId="10" type="noConversion"/>
  </si>
  <si>
    <t>佛山市顺德区赛朗斯汽车部件实业有限公司</t>
    <phoneticPr fontId="10" type="noConversion"/>
  </si>
  <si>
    <t>REM0010553</t>
    <phoneticPr fontId="10" type="noConversion"/>
  </si>
  <si>
    <t>BSD R</t>
    <phoneticPr fontId="10" type="noConversion"/>
  </si>
  <si>
    <t>佛山市顺德区赛朗斯汽车部件实业有限公司</t>
  </si>
  <si>
    <t>REM0010538</t>
    <phoneticPr fontId="10" type="noConversion"/>
  </si>
  <si>
    <t>转向灯分总成 L</t>
    <phoneticPr fontId="10" type="noConversion"/>
  </si>
  <si>
    <t>REM0010564</t>
    <phoneticPr fontId="10" type="noConversion"/>
  </si>
  <si>
    <t>转向灯分总成R</t>
    <phoneticPr fontId="10" type="noConversion"/>
  </si>
  <si>
    <t>REM0003481</t>
    <phoneticPr fontId="10" type="noConversion"/>
  </si>
  <si>
    <t>logo灯 L</t>
    <phoneticPr fontId="10" type="noConversion"/>
  </si>
  <si>
    <t>REM0003482</t>
    <phoneticPr fontId="10" type="noConversion"/>
  </si>
  <si>
    <t>logo灯 R</t>
    <phoneticPr fontId="10" type="noConversion"/>
  </si>
  <si>
    <t>个</t>
    <phoneticPr fontId="10" type="noConversion"/>
  </si>
  <si>
    <t>记忆电调机芯311/058</t>
    <phoneticPr fontId="10" type="noConversion"/>
  </si>
  <si>
    <t>美视伊镜控（苏州）有限公司</t>
    <phoneticPr fontId="10" type="noConversion"/>
  </si>
  <si>
    <t>美视伊镜控（苏州）有限公司</t>
  </si>
  <si>
    <t>BTM0000008</t>
    <phoneticPr fontId="10" type="noConversion"/>
  </si>
  <si>
    <t>折叠器 L223/011</t>
    <phoneticPr fontId="10" type="noConversion"/>
  </si>
  <si>
    <t xml:space="preserve">
</t>
    <phoneticPr fontId="10" type="noConversion"/>
  </si>
  <si>
    <t>BTM0000009</t>
    <phoneticPr fontId="10" type="noConversion"/>
  </si>
  <si>
    <t>折叠器 R223/012</t>
    <phoneticPr fontId="10" type="noConversion"/>
  </si>
  <si>
    <t>上海发之源电气有限公司</t>
    <phoneticPr fontId="10" type="noConversion"/>
  </si>
  <si>
    <t>上海发之源电气有限公司</t>
    <phoneticPr fontId="12" type="noConversion"/>
  </si>
  <si>
    <t>双头螺栓M6*27</t>
    <phoneticPr fontId="10" type="noConversion"/>
  </si>
  <si>
    <t>北京寸金宏德科技发展有限公司</t>
    <phoneticPr fontId="10" type="noConversion"/>
  </si>
  <si>
    <t>REM0010537</t>
    <phoneticPr fontId="10" type="noConversion"/>
  </si>
  <si>
    <t>镜座  L</t>
    <phoneticPr fontId="10" type="noConversion"/>
  </si>
  <si>
    <t>天津又进精密部品有限公司</t>
    <phoneticPr fontId="10" type="noConversion"/>
  </si>
  <si>
    <t>REM0010563</t>
    <phoneticPr fontId="10" type="noConversion"/>
  </si>
  <si>
    <t>镜座  R</t>
    <phoneticPr fontId="10" type="noConversion"/>
  </si>
  <si>
    <t>REM0010539</t>
    <phoneticPr fontId="10" type="noConversion"/>
  </si>
  <si>
    <t>镜座垫   L</t>
    <phoneticPr fontId="10" type="noConversion"/>
  </si>
  <si>
    <t>深州市晶立泰机械配件有限公司</t>
    <phoneticPr fontId="12" type="noConversion"/>
  </si>
  <si>
    <t>REM0010565</t>
    <phoneticPr fontId="10" type="noConversion"/>
  </si>
  <si>
    <t>镜座垫   R</t>
    <phoneticPr fontId="10" type="noConversion"/>
  </si>
  <si>
    <t>线束密封套</t>
    <phoneticPr fontId="10" type="noConversion"/>
  </si>
  <si>
    <t>REM0010546</t>
    <phoneticPr fontId="10" type="noConversion"/>
  </si>
  <si>
    <t>预装卡扣</t>
    <phoneticPr fontId="10" type="noConversion"/>
  </si>
  <si>
    <t>北京三浦</t>
    <phoneticPr fontId="10" type="noConversion"/>
  </si>
  <si>
    <t>70套B41V价格及供应商申请单</t>
    <phoneticPr fontId="10" type="noConversion"/>
  </si>
  <si>
    <t>BFA0000292</t>
    <phoneticPr fontId="10" type="noConversion"/>
  </si>
  <si>
    <t>BFA0000144</t>
    <phoneticPr fontId="10" type="noConversion"/>
  </si>
  <si>
    <t>BFA0000142</t>
    <phoneticPr fontId="10" type="noConversion"/>
  </si>
  <si>
    <t>2023.6.5</t>
    <phoneticPr fontId="10" type="noConversion"/>
  </si>
  <si>
    <t>2023.6.10</t>
    <phoneticPr fontId="10" type="noConversion"/>
  </si>
  <si>
    <t>PC+ABS奇美：365K</t>
    <phoneticPr fontId="10" type="noConversion"/>
  </si>
  <si>
    <t>PP-GF30奇美</t>
    <phoneticPr fontId="10" type="noConversion"/>
  </si>
  <si>
    <t>TPV奇美</t>
    <phoneticPr fontId="10" type="noConversion"/>
  </si>
  <si>
    <t>北京奇美玉隆商贸有限责任公司</t>
    <phoneticPr fontId="10" type="noConversion"/>
  </si>
  <si>
    <t>上海努辰（成都工厂）</t>
    <phoneticPr fontId="10" type="noConversion"/>
  </si>
  <si>
    <t>借用库存</t>
    <phoneticPr fontId="10" type="noConversion"/>
  </si>
  <si>
    <t>B00036038
B00036039</t>
    <phoneticPr fontId="10" type="noConversion"/>
  </si>
  <si>
    <t>B00036038</t>
  </si>
  <si>
    <t>全景左视摄像头（L2.5）
全景右视摄像头（L2.5）</t>
    <phoneticPr fontId="10" type="noConversion"/>
  </si>
  <si>
    <t>全景左视摄像头（L2.5）</t>
  </si>
  <si>
    <t>B00036039</t>
  </si>
  <si>
    <t>全景右视摄像头（L2.5）</t>
    <phoneticPr fontId="10" type="noConversion"/>
  </si>
  <si>
    <t>B00037870
B00037871</t>
    <phoneticPr fontId="10" type="noConversion"/>
  </si>
  <si>
    <t>B00037870</t>
    <phoneticPr fontId="10" type="noConversion"/>
  </si>
  <si>
    <t>B00037871</t>
    <phoneticPr fontId="10" type="noConversion"/>
  </si>
  <si>
    <t>全景左视摄像头（L2.9）
全景右视摄像头（L2.9）</t>
    <phoneticPr fontId="10" type="noConversion"/>
  </si>
  <si>
    <t>全景左视摄像头（L2.9）</t>
    <phoneticPr fontId="10" type="noConversion"/>
  </si>
  <si>
    <t>全景右视摄像头（L2.9）</t>
    <phoneticPr fontId="10" type="noConversion"/>
  </si>
  <si>
    <t>惠州华阳通用电子有限公司</t>
    <phoneticPr fontId="10" type="noConversion"/>
  </si>
  <si>
    <t>北京三浦</t>
    <phoneticPr fontId="10" type="noConversion"/>
  </si>
  <si>
    <t>编辑/日期：                                                                                                          审核/日期                                                                                                              批准/日期：</t>
    <phoneticPr fontId="10" type="noConversion"/>
  </si>
  <si>
    <t>70套B41V外协加工件费用合计</t>
    <phoneticPr fontId="10" type="noConversion"/>
  </si>
  <si>
    <t>美视伊镜控（苏州）有限公司</t>
    <phoneticPr fontId="10" type="noConversion"/>
  </si>
  <si>
    <t>天津又进精密部品有限公司</t>
    <phoneticPr fontId="10" type="noConversion"/>
  </si>
  <si>
    <t>深州市晶立泰机械配件有限公司</t>
    <phoneticPr fontId="12" type="noConversion"/>
  </si>
  <si>
    <t>南宫市宏勇汽配塑料卡扣制造厂</t>
    <phoneticPr fontId="10" type="noConversion"/>
  </si>
  <si>
    <t>含税单价</t>
    <phoneticPr fontId="10" type="noConversion"/>
  </si>
  <si>
    <t>十字槽盘头自攻螺钉
ST2.9×42-C</t>
    <phoneticPr fontId="10" type="noConversion"/>
  </si>
  <si>
    <t>-</t>
    <phoneticPr fontId="10" type="noConversion"/>
  </si>
  <si>
    <t>免费加工</t>
    <phoneticPr fontId="10" type="noConversion"/>
  </si>
  <si>
    <t>KG</t>
    <phoneticPr fontId="10" type="noConversion"/>
  </si>
  <si>
    <t>郭锐收货</t>
    <phoneticPr fontId="10" type="noConversion"/>
  </si>
  <si>
    <t>已到货</t>
  </si>
  <si>
    <t>已到货</t>
    <phoneticPr fontId="10" type="noConversion"/>
  </si>
  <si>
    <t>预计7号发</t>
    <phoneticPr fontId="10" type="noConversion"/>
  </si>
  <si>
    <t>取消</t>
    <phoneticPr fontId="10" type="noConversion"/>
  </si>
  <si>
    <t>REM0000017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</si>
</sst>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15">
    <font>
      <sz val="10"/>
      <name val="Arial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20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7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8" xfId="3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>
      <alignment vertical="center"/>
    </xf>
    <xf numFmtId="1" fontId="4" fillId="4" borderId="8" xfId="0" applyNumberFormat="1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</cellXfs>
  <cellStyles count="4">
    <cellStyle name="_x000a_mouse.drv=lm" xfId="3"/>
    <cellStyle name="常规" xfId="0" builtinId="0"/>
    <cellStyle name="常规 2 2" xfId="1"/>
    <cellStyle name="常规 3" xfId="2"/>
  </cellStyles>
  <dxfs count="4"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222885</xdr:colOff>
      <xdr:row>5</xdr:row>
      <xdr:rowOff>68580</xdr:rowOff>
    </xdr:from>
    <xdr:to>
      <xdr:col>6</xdr:col>
      <xdr:colOff>993775</xdr:colOff>
      <xdr:row>6</xdr:row>
      <xdr:rowOff>41910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4185" y="1173480"/>
          <a:ext cx="770890" cy="411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7"/>
  <sheetViews>
    <sheetView view="pageBreakPreview" topLeftCell="A17" zoomScaleNormal="100" workbookViewId="0">
      <selection activeCell="F36" sqref="F36"/>
    </sheetView>
  </sheetViews>
  <sheetFormatPr defaultColWidth="8.85546875" defaultRowHeight="12.75"/>
  <cols>
    <col min="2" max="2" width="17.7109375" customWidth="1"/>
    <col min="3" max="3" width="32.85546875" customWidth="1"/>
    <col min="4" max="4" width="12.28515625" customWidth="1"/>
    <col min="5" max="6" width="13.5703125" customWidth="1"/>
    <col min="7" max="7" width="16.5703125" customWidth="1"/>
    <col min="8" max="8" width="29.85546875" style="2" customWidth="1"/>
    <col min="9" max="9" width="2.140625" customWidth="1"/>
  </cols>
  <sheetData>
    <row r="1" spans="1:8" s="1" customFormat="1" ht="17.25">
      <c r="A1" s="98" t="s">
        <v>0</v>
      </c>
      <c r="B1" s="99"/>
      <c r="C1" s="99"/>
      <c r="D1" s="100"/>
      <c r="E1" s="91" t="s">
        <v>1</v>
      </c>
      <c r="F1" s="91"/>
      <c r="G1" s="91" t="s">
        <v>2</v>
      </c>
      <c r="H1" s="92"/>
    </row>
    <row r="2" spans="1:8" s="1" customFormat="1" ht="17.25">
      <c r="A2" s="101"/>
      <c r="B2" s="102"/>
      <c r="C2" s="102"/>
      <c r="D2" s="103"/>
      <c r="E2" s="93" t="s">
        <v>3</v>
      </c>
      <c r="F2" s="93"/>
      <c r="G2" s="93" t="s">
        <v>4</v>
      </c>
      <c r="H2" s="94"/>
    </row>
    <row r="3" spans="1:8" s="1" customFormat="1" ht="18">
      <c r="A3" s="95" t="s">
        <v>5</v>
      </c>
      <c r="B3" s="96"/>
      <c r="C3" s="96"/>
      <c r="D3" s="97"/>
      <c r="E3" s="93" t="s">
        <v>6</v>
      </c>
      <c r="F3" s="93"/>
      <c r="G3" s="93"/>
      <c r="H3" s="94"/>
    </row>
    <row r="4" spans="1:8" s="1" customFormat="1" ht="17.25">
      <c r="A4" s="83" t="s">
        <v>7</v>
      </c>
      <c r="B4" s="84"/>
      <c r="C4" s="84"/>
      <c r="D4" s="84"/>
      <c r="E4" s="85" t="s">
        <v>8</v>
      </c>
      <c r="F4" s="85"/>
      <c r="G4" s="4" t="s">
        <v>9</v>
      </c>
      <c r="H4" s="5" t="s">
        <v>10</v>
      </c>
    </row>
    <row r="5" spans="1:8" s="1" customFormat="1" ht="17.25">
      <c r="A5" s="83" t="s">
        <v>11</v>
      </c>
      <c r="B5" s="84"/>
      <c r="C5" s="84"/>
      <c r="D5" s="84"/>
      <c r="E5" s="85" t="s">
        <v>12</v>
      </c>
      <c r="F5" s="85"/>
      <c r="G5" s="3"/>
      <c r="H5" s="5" t="s">
        <v>10</v>
      </c>
    </row>
    <row r="6" spans="1:8" s="1" customFormat="1" ht="34.5" customHeight="1">
      <c r="A6" s="83" t="s">
        <v>13</v>
      </c>
      <c r="B6" s="84"/>
      <c r="C6" s="84"/>
      <c r="D6" s="84"/>
      <c r="E6" s="85" t="s">
        <v>14</v>
      </c>
      <c r="F6" s="85"/>
      <c r="G6" s="3"/>
      <c r="H6" s="6"/>
    </row>
    <row r="7" spans="1:8" s="1" customFormat="1" ht="40.9" customHeight="1">
      <c r="A7" s="83" t="s">
        <v>15</v>
      </c>
      <c r="B7" s="84"/>
      <c r="C7" s="84"/>
      <c r="D7" s="84"/>
      <c r="E7" s="85" t="s">
        <v>16</v>
      </c>
      <c r="F7" s="85"/>
      <c r="G7" s="86" t="s">
        <v>17</v>
      </c>
      <c r="H7" s="87"/>
    </row>
    <row r="8" spans="1:8" s="1" customFormat="1" ht="40.9" customHeight="1">
      <c r="A8" s="7" t="s">
        <v>18</v>
      </c>
      <c r="B8" s="8" t="s">
        <v>19</v>
      </c>
      <c r="C8" s="4" t="s">
        <v>20</v>
      </c>
      <c r="D8" s="4" t="s">
        <v>21</v>
      </c>
      <c r="E8" s="9" t="s">
        <v>22</v>
      </c>
      <c r="F8" s="9" t="s">
        <v>23</v>
      </c>
      <c r="G8" s="10" t="s">
        <v>24</v>
      </c>
      <c r="H8" s="10" t="s">
        <v>25</v>
      </c>
    </row>
    <row r="9" spans="1:8" s="1" customFormat="1" ht="33">
      <c r="A9" s="11">
        <v>1</v>
      </c>
      <c r="B9" s="12" t="s">
        <v>26</v>
      </c>
      <c r="C9" s="13" t="s">
        <v>27</v>
      </c>
      <c r="D9" s="14" t="s">
        <v>28</v>
      </c>
      <c r="E9" s="15" t="s">
        <v>29</v>
      </c>
      <c r="F9" s="13" t="s">
        <v>30</v>
      </c>
      <c r="G9" s="16" t="s">
        <v>31</v>
      </c>
      <c r="H9" s="17"/>
    </row>
    <row r="10" spans="1:8" s="1" customFormat="1" ht="33">
      <c r="A10" s="11">
        <v>2</v>
      </c>
      <c r="B10" s="12" t="s">
        <v>32</v>
      </c>
      <c r="C10" s="13" t="s">
        <v>33</v>
      </c>
      <c r="D10" s="14" t="s">
        <v>28</v>
      </c>
      <c r="E10" s="15" t="s">
        <v>34</v>
      </c>
      <c r="F10" s="13" t="s">
        <v>30</v>
      </c>
      <c r="G10" s="16" t="s">
        <v>31</v>
      </c>
      <c r="H10" s="17"/>
    </row>
    <row r="11" spans="1:8" s="1" customFormat="1" ht="17.25">
      <c r="A11" s="11">
        <v>3</v>
      </c>
      <c r="B11" s="13" t="s">
        <v>35</v>
      </c>
      <c r="C11" s="13" t="s">
        <v>36</v>
      </c>
      <c r="D11" s="18">
        <v>4</v>
      </c>
      <c r="E11" s="19">
        <v>350</v>
      </c>
      <c r="F11" s="13" t="s">
        <v>30</v>
      </c>
      <c r="G11" s="16" t="s">
        <v>37</v>
      </c>
      <c r="H11" s="20"/>
    </row>
    <row r="12" spans="1:8" s="1" customFormat="1" ht="33">
      <c r="A12" s="11">
        <v>4</v>
      </c>
      <c r="B12" s="12" t="s">
        <v>38</v>
      </c>
      <c r="C12" s="13" t="s">
        <v>39</v>
      </c>
      <c r="D12" s="14" t="s">
        <v>28</v>
      </c>
      <c r="E12" s="15" t="s">
        <v>29</v>
      </c>
      <c r="F12" s="13" t="s">
        <v>30</v>
      </c>
      <c r="G12" s="16" t="s">
        <v>31</v>
      </c>
      <c r="H12" s="20"/>
    </row>
    <row r="13" spans="1:8" s="1" customFormat="1" ht="33">
      <c r="A13" s="11">
        <v>5</v>
      </c>
      <c r="B13" s="12" t="s">
        <v>40</v>
      </c>
      <c r="C13" s="13" t="s">
        <v>41</v>
      </c>
      <c r="D13" s="14" t="s">
        <v>28</v>
      </c>
      <c r="E13" s="15" t="s">
        <v>34</v>
      </c>
      <c r="F13" s="13" t="s">
        <v>30</v>
      </c>
      <c r="G13" s="16" t="s">
        <v>31</v>
      </c>
      <c r="H13" s="21"/>
    </row>
    <row r="14" spans="1:8" s="1" customFormat="1" ht="33">
      <c r="A14" s="23">
        <v>6</v>
      </c>
      <c r="B14" s="20" t="s">
        <v>42</v>
      </c>
      <c r="C14" s="26" t="s">
        <v>43</v>
      </c>
      <c r="D14" s="14" t="s">
        <v>28</v>
      </c>
      <c r="E14" s="72" t="s">
        <v>29</v>
      </c>
      <c r="F14" s="26" t="s">
        <v>30</v>
      </c>
      <c r="G14" s="27" t="s">
        <v>44</v>
      </c>
      <c r="H14" s="21"/>
    </row>
    <row r="15" spans="1:8" s="1" customFormat="1" ht="33">
      <c r="A15" s="23">
        <v>7</v>
      </c>
      <c r="B15" s="20" t="s">
        <v>45</v>
      </c>
      <c r="C15" s="26" t="s">
        <v>46</v>
      </c>
      <c r="D15" s="14" t="s">
        <v>28</v>
      </c>
      <c r="E15" s="72" t="s">
        <v>47</v>
      </c>
      <c r="F15" s="26" t="s">
        <v>30</v>
      </c>
      <c r="G15" s="27" t="s">
        <v>31</v>
      </c>
      <c r="H15" s="21"/>
    </row>
    <row r="16" spans="1:8" s="1" customFormat="1" ht="17.25">
      <c r="A16" s="23">
        <v>8</v>
      </c>
      <c r="B16" s="20" t="s">
        <v>48</v>
      </c>
      <c r="C16" s="26" t="s">
        <v>49</v>
      </c>
      <c r="D16" s="18">
        <v>2</v>
      </c>
      <c r="E16" s="25">
        <v>120</v>
      </c>
      <c r="F16" s="26" t="s">
        <v>30</v>
      </c>
      <c r="G16" s="27" t="s">
        <v>44</v>
      </c>
      <c r="H16" s="21" t="s">
        <v>50</v>
      </c>
    </row>
    <row r="17" spans="1:8" s="1" customFormat="1" ht="17.25">
      <c r="A17" s="23">
        <v>9</v>
      </c>
      <c r="B17" s="20" t="s">
        <v>51</v>
      </c>
      <c r="C17" s="26" t="s">
        <v>52</v>
      </c>
      <c r="D17" s="18">
        <v>2</v>
      </c>
      <c r="E17" s="25">
        <v>20</v>
      </c>
      <c r="F17" s="26" t="s">
        <v>30</v>
      </c>
      <c r="G17" s="27" t="s">
        <v>44</v>
      </c>
      <c r="H17" s="21" t="s">
        <v>53</v>
      </c>
    </row>
    <row r="18" spans="1:8" s="1" customFormat="1" ht="33">
      <c r="A18" s="23">
        <v>10</v>
      </c>
      <c r="B18" s="20" t="s">
        <v>54</v>
      </c>
      <c r="C18" s="26" t="s">
        <v>55</v>
      </c>
      <c r="D18" s="14" t="s">
        <v>28</v>
      </c>
      <c r="E18" s="72" t="s">
        <v>47</v>
      </c>
      <c r="F18" s="26" t="s">
        <v>30</v>
      </c>
      <c r="G18" s="27" t="s">
        <v>44</v>
      </c>
      <c r="H18" s="22" t="s">
        <v>56</v>
      </c>
    </row>
    <row r="19" spans="1:8" s="1" customFormat="1" ht="33">
      <c r="A19" s="23">
        <v>11</v>
      </c>
      <c r="B19" s="20" t="s">
        <v>57</v>
      </c>
      <c r="C19" s="26" t="s">
        <v>58</v>
      </c>
      <c r="D19" s="14" t="s">
        <v>28</v>
      </c>
      <c r="E19" s="72" t="s">
        <v>47</v>
      </c>
      <c r="F19" s="26" t="s">
        <v>30</v>
      </c>
      <c r="G19" s="27" t="s">
        <v>44</v>
      </c>
      <c r="H19" s="21"/>
    </row>
    <row r="20" spans="1:8" s="1" customFormat="1" ht="17.25">
      <c r="A20" s="23">
        <v>12</v>
      </c>
      <c r="B20" s="20" t="s">
        <v>59</v>
      </c>
      <c r="C20" s="24" t="s">
        <v>60</v>
      </c>
      <c r="D20" s="18">
        <v>2</v>
      </c>
      <c r="E20" s="25">
        <v>120</v>
      </c>
      <c r="F20" s="26" t="s">
        <v>30</v>
      </c>
      <c r="G20" s="27" t="s">
        <v>44</v>
      </c>
      <c r="H20" s="21"/>
    </row>
    <row r="21" spans="1:8" s="1" customFormat="1" ht="17.25">
      <c r="A21" s="23">
        <v>13</v>
      </c>
      <c r="B21" s="20" t="s">
        <v>61</v>
      </c>
      <c r="C21" s="26" t="s">
        <v>62</v>
      </c>
      <c r="D21" s="18">
        <v>2</v>
      </c>
      <c r="E21" s="25">
        <v>20</v>
      </c>
      <c r="F21" s="26" t="s">
        <v>30</v>
      </c>
      <c r="G21" s="27" t="s">
        <v>44</v>
      </c>
      <c r="H21" s="21"/>
    </row>
    <row r="22" spans="1:8" s="1" customFormat="1" ht="33">
      <c r="A22" s="11">
        <v>14</v>
      </c>
      <c r="B22" s="12" t="s">
        <v>92</v>
      </c>
      <c r="C22" s="12" t="s">
        <v>64</v>
      </c>
      <c r="D22" s="18">
        <v>2</v>
      </c>
      <c r="E22" s="19">
        <v>150</v>
      </c>
      <c r="F22" s="13" t="s">
        <v>30</v>
      </c>
      <c r="G22" s="16" t="s">
        <v>65</v>
      </c>
      <c r="H22" s="21"/>
    </row>
    <row r="23" spans="1:8" s="1" customFormat="1" ht="33">
      <c r="A23" s="11">
        <v>15</v>
      </c>
      <c r="B23" s="12" t="s">
        <v>66</v>
      </c>
      <c r="C23" s="12" t="s">
        <v>67</v>
      </c>
      <c r="D23" s="18">
        <v>42</v>
      </c>
      <c r="E23" s="19">
        <v>3000</v>
      </c>
      <c r="F23" s="13" t="s">
        <v>30</v>
      </c>
      <c r="G23" s="16" t="s">
        <v>65</v>
      </c>
      <c r="H23" s="21"/>
    </row>
    <row r="24" spans="1:8" s="1" customFormat="1" ht="33">
      <c r="A24" s="11">
        <v>16</v>
      </c>
      <c r="B24" s="12" t="s">
        <v>68</v>
      </c>
      <c r="C24" s="12" t="s">
        <v>69</v>
      </c>
      <c r="D24" s="18">
        <v>6</v>
      </c>
      <c r="E24" s="19">
        <v>500</v>
      </c>
      <c r="F24" s="13" t="s">
        <v>30</v>
      </c>
      <c r="G24" s="16" t="s">
        <v>65</v>
      </c>
      <c r="H24" s="21"/>
    </row>
    <row r="25" spans="1:8" s="1" customFormat="1" ht="33">
      <c r="A25" s="28">
        <v>17</v>
      </c>
      <c r="B25" s="13" t="s">
        <v>70</v>
      </c>
      <c r="C25" s="12" t="s">
        <v>71</v>
      </c>
      <c r="D25" s="18">
        <v>12</v>
      </c>
      <c r="E25" s="19">
        <v>900</v>
      </c>
      <c r="F25" s="13" t="s">
        <v>30</v>
      </c>
      <c r="G25" s="16" t="s">
        <v>65</v>
      </c>
      <c r="H25" s="21"/>
    </row>
    <row r="26" spans="1:8" s="1" customFormat="1" ht="33">
      <c r="A26" s="29">
        <v>18</v>
      </c>
      <c r="B26" s="30" t="s">
        <v>72</v>
      </c>
      <c r="C26" s="31" t="s">
        <v>73</v>
      </c>
      <c r="D26" s="32">
        <v>6</v>
      </c>
      <c r="E26" s="33">
        <v>500</v>
      </c>
      <c r="F26" s="30" t="s">
        <v>30</v>
      </c>
      <c r="G26" s="16" t="s">
        <v>65</v>
      </c>
      <c r="H26" s="34"/>
    </row>
    <row r="27" spans="1:8" s="1" customFormat="1" ht="33">
      <c r="A27" s="35">
        <v>19</v>
      </c>
      <c r="B27" s="36" t="s">
        <v>74</v>
      </c>
      <c r="C27" s="37" t="s">
        <v>75</v>
      </c>
      <c r="D27" s="38">
        <v>6</v>
      </c>
      <c r="E27" s="39">
        <v>500</v>
      </c>
      <c r="F27" s="36" t="s">
        <v>30</v>
      </c>
      <c r="G27" s="16" t="s">
        <v>65</v>
      </c>
      <c r="H27" s="40"/>
    </row>
    <row r="28" spans="1:8" s="1" customFormat="1" ht="33">
      <c r="A28" s="41">
        <v>20</v>
      </c>
      <c r="B28" s="40" t="s">
        <v>76</v>
      </c>
      <c r="C28" s="40" t="s">
        <v>77</v>
      </c>
      <c r="D28" s="73" t="s">
        <v>28</v>
      </c>
      <c r="E28" s="74" t="s">
        <v>47</v>
      </c>
      <c r="F28" s="57" t="s">
        <v>30</v>
      </c>
      <c r="G28" s="42" t="s">
        <v>65</v>
      </c>
      <c r="H28" s="40"/>
    </row>
    <row r="29" spans="1:8" s="1" customFormat="1" ht="33">
      <c r="A29" s="11">
        <v>21</v>
      </c>
      <c r="B29" s="20" t="s">
        <v>78</v>
      </c>
      <c r="C29" s="20" t="s">
        <v>79</v>
      </c>
      <c r="D29" s="14" t="s">
        <v>28</v>
      </c>
      <c r="E29" s="72" t="s">
        <v>47</v>
      </c>
      <c r="F29" s="26" t="s">
        <v>30</v>
      </c>
      <c r="G29" s="16" t="s">
        <v>44</v>
      </c>
      <c r="H29" s="20"/>
    </row>
    <row r="30" spans="1:8" s="1" customFormat="1" ht="17.25">
      <c r="A30" s="11">
        <v>22</v>
      </c>
      <c r="B30" s="20" t="s">
        <v>80</v>
      </c>
      <c r="C30" s="20" t="s">
        <v>81</v>
      </c>
      <c r="D30" s="18">
        <v>2</v>
      </c>
      <c r="E30" s="25">
        <v>160</v>
      </c>
      <c r="F30" s="26" t="s">
        <v>30</v>
      </c>
      <c r="G30" s="16" t="s">
        <v>44</v>
      </c>
      <c r="H30" s="20"/>
    </row>
    <row r="31" spans="1:8" s="1" customFormat="1" ht="17.25">
      <c r="A31" s="11">
        <v>23</v>
      </c>
      <c r="B31" s="12" t="s">
        <v>82</v>
      </c>
      <c r="C31" s="12" t="s">
        <v>83</v>
      </c>
      <c r="D31" s="18">
        <v>2</v>
      </c>
      <c r="E31" s="19">
        <v>200</v>
      </c>
      <c r="F31" s="13" t="s">
        <v>30</v>
      </c>
      <c r="G31" s="16" t="s">
        <v>65</v>
      </c>
      <c r="H31" s="43" t="s">
        <v>84</v>
      </c>
    </row>
    <row r="32" spans="1:8" s="1" customFormat="1" ht="33">
      <c r="A32" s="11">
        <v>24</v>
      </c>
      <c r="B32" s="12" t="s">
        <v>167</v>
      </c>
      <c r="C32" s="12" t="s">
        <v>169</v>
      </c>
      <c r="D32" s="14" t="s">
        <v>28</v>
      </c>
      <c r="E32" s="19" t="s">
        <v>85</v>
      </c>
      <c r="F32" s="13" t="s">
        <v>30</v>
      </c>
      <c r="G32" s="16" t="s">
        <v>31</v>
      </c>
      <c r="H32" s="44" t="s">
        <v>86</v>
      </c>
    </row>
    <row r="33" spans="1:8" s="1" customFormat="1" ht="33">
      <c r="A33" s="11">
        <v>25</v>
      </c>
      <c r="B33" s="12" t="s">
        <v>173</v>
      </c>
      <c r="C33" s="12" t="s">
        <v>176</v>
      </c>
      <c r="D33" s="14" t="s">
        <v>28</v>
      </c>
      <c r="E33" s="19" t="s">
        <v>87</v>
      </c>
      <c r="F33" s="13" t="s">
        <v>30</v>
      </c>
      <c r="G33" s="16" t="s">
        <v>31</v>
      </c>
      <c r="H33" s="44" t="s">
        <v>86</v>
      </c>
    </row>
    <row r="34" spans="1:8" s="1" customFormat="1" ht="17.25">
      <c r="A34" s="11">
        <v>26</v>
      </c>
      <c r="B34" s="46" t="s">
        <v>88</v>
      </c>
      <c r="C34" s="47"/>
      <c r="D34" s="14" t="s">
        <v>89</v>
      </c>
      <c r="E34" s="45">
        <v>50</v>
      </c>
      <c r="F34" s="13" t="s">
        <v>90</v>
      </c>
      <c r="G34" s="16" t="s">
        <v>65</v>
      </c>
      <c r="H34" s="20" t="s">
        <v>91</v>
      </c>
    </row>
    <row r="35" spans="1:8" s="1" customFormat="1" ht="17.25">
      <c r="A35" s="11">
        <v>27</v>
      </c>
      <c r="B35" s="46" t="s">
        <v>88</v>
      </c>
      <c r="C35" s="47"/>
      <c r="D35" s="14" t="s">
        <v>89</v>
      </c>
      <c r="E35" s="45">
        <v>50</v>
      </c>
      <c r="F35" s="13" t="s">
        <v>90</v>
      </c>
      <c r="G35" s="16" t="s">
        <v>65</v>
      </c>
      <c r="H35" s="20" t="s">
        <v>91</v>
      </c>
    </row>
    <row r="36" spans="1:8" s="1" customFormat="1" ht="17.25">
      <c r="A36" s="11">
        <v>28</v>
      </c>
      <c r="B36" s="46" t="s">
        <v>88</v>
      </c>
      <c r="C36" s="47"/>
      <c r="D36" s="14" t="s">
        <v>89</v>
      </c>
      <c r="E36" s="45">
        <v>50</v>
      </c>
      <c r="F36" s="13" t="s">
        <v>90</v>
      </c>
      <c r="G36" s="16" t="s">
        <v>65</v>
      </c>
      <c r="H36" s="20" t="s">
        <v>91</v>
      </c>
    </row>
    <row r="37" spans="1:8" s="1" customFormat="1" ht="40.9" customHeight="1">
      <c r="A37" s="88"/>
      <c r="B37" s="89"/>
      <c r="C37" s="89"/>
      <c r="D37" s="89"/>
      <c r="E37" s="89"/>
      <c r="F37" s="89"/>
      <c r="G37" s="89"/>
      <c r="H37" s="90"/>
    </row>
  </sheetData>
  <mergeCells count="18">
    <mergeCell ref="G1:H1"/>
    <mergeCell ref="E2:F2"/>
    <mergeCell ref="G2:H2"/>
    <mergeCell ref="A3:D3"/>
    <mergeCell ref="E3:F3"/>
    <mergeCell ref="A1:D2"/>
    <mergeCell ref="G3:H3"/>
    <mergeCell ref="A4:D4"/>
    <mergeCell ref="E4:F4"/>
    <mergeCell ref="A5:D5"/>
    <mergeCell ref="E5:F5"/>
    <mergeCell ref="E1:F1"/>
    <mergeCell ref="A7:D7"/>
    <mergeCell ref="E7:F7"/>
    <mergeCell ref="G7:H7"/>
    <mergeCell ref="A37:H37"/>
    <mergeCell ref="A6:D6"/>
    <mergeCell ref="E6:F6"/>
  </mergeCells>
  <phoneticPr fontId="10" type="noConversion"/>
  <pageMargins left="0.196527777777778" right="0.196527777777778" top="0.98402777777777795" bottom="0.98402777777777795" header="0.51180555555555596" footer="0.51180555555555596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1"/>
  <sheetViews>
    <sheetView tabSelected="1" topLeftCell="A19" workbookViewId="0">
      <selection activeCell="G33" sqref="G33"/>
    </sheetView>
  </sheetViews>
  <sheetFormatPr defaultRowHeight="12.75"/>
  <cols>
    <col min="1" max="1" width="10.7109375" style="51" customWidth="1"/>
    <col min="2" max="2" width="22.140625" style="51" customWidth="1"/>
    <col min="3" max="3" width="26.85546875" style="51" customWidth="1"/>
    <col min="4" max="4" width="9.140625" style="51"/>
    <col min="5" max="5" width="10.7109375" style="51" customWidth="1"/>
    <col min="6" max="6" width="9.140625" style="51"/>
    <col min="7" max="7" width="14.42578125" style="51" customWidth="1"/>
    <col min="8" max="8" width="14.42578125" style="71" customWidth="1"/>
    <col min="9" max="9" width="14.7109375" style="51" hidden="1" customWidth="1"/>
    <col min="10" max="10" width="19.28515625" style="51" customWidth="1"/>
    <col min="11" max="11" width="40.7109375" style="51" customWidth="1"/>
    <col min="12" max="12" width="15.42578125" style="51" customWidth="1"/>
    <col min="13" max="13" width="16" style="51" customWidth="1"/>
    <col min="14" max="16384" width="9.140625" style="51"/>
  </cols>
  <sheetData>
    <row r="1" spans="1:14" ht="46.5" customHeight="1">
      <c r="A1" s="104" t="s">
        <v>155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s="60" customFormat="1" ht="29.25" customHeight="1">
      <c r="A2" s="55" t="s">
        <v>18</v>
      </c>
      <c r="B2" s="56" t="s">
        <v>19</v>
      </c>
      <c r="C2" s="57" t="s">
        <v>20</v>
      </c>
      <c r="D2" s="57" t="s">
        <v>93</v>
      </c>
      <c r="E2" s="58" t="s">
        <v>22</v>
      </c>
      <c r="F2" s="57" t="s">
        <v>94</v>
      </c>
      <c r="G2" s="57" t="s">
        <v>95</v>
      </c>
      <c r="H2" s="59" t="s">
        <v>187</v>
      </c>
      <c r="I2" s="59" t="s">
        <v>96</v>
      </c>
      <c r="J2" s="59" t="s">
        <v>97</v>
      </c>
      <c r="K2" s="57" t="s">
        <v>98</v>
      </c>
      <c r="L2" s="40" t="s">
        <v>99</v>
      </c>
      <c r="M2" s="40" t="s">
        <v>25</v>
      </c>
    </row>
    <row r="3" spans="1:14" s="60" customFormat="1" ht="16.5">
      <c r="A3" s="23">
        <v>1</v>
      </c>
      <c r="B3" s="20" t="s">
        <v>100</v>
      </c>
      <c r="C3" s="63" t="s">
        <v>101</v>
      </c>
      <c r="D3" s="49">
        <v>1</v>
      </c>
      <c r="E3" s="50">
        <v>60</v>
      </c>
      <c r="F3" s="63" t="s">
        <v>30</v>
      </c>
      <c r="G3" s="50">
        <v>6</v>
      </c>
      <c r="H3" s="66">
        <f>G3*1.13</f>
        <v>6.7799999999999994</v>
      </c>
      <c r="I3" s="66">
        <f>G3*E3</f>
        <v>360</v>
      </c>
      <c r="J3" s="66">
        <f>I3*1.13</f>
        <v>406.79999999999995</v>
      </c>
      <c r="K3" s="63" t="s">
        <v>102</v>
      </c>
      <c r="L3" s="27" t="s">
        <v>159</v>
      </c>
      <c r="M3" s="17" t="s">
        <v>194</v>
      </c>
      <c r="N3" s="81" t="s">
        <v>192</v>
      </c>
    </row>
    <row r="4" spans="1:14" s="60" customFormat="1" ht="16.5">
      <c r="A4" s="23">
        <v>2</v>
      </c>
      <c r="B4" s="20" t="s">
        <v>103</v>
      </c>
      <c r="C4" s="63" t="s">
        <v>104</v>
      </c>
      <c r="D4" s="49">
        <v>1</v>
      </c>
      <c r="E4" s="50">
        <v>60</v>
      </c>
      <c r="F4" s="63" t="s">
        <v>30</v>
      </c>
      <c r="G4" s="50">
        <v>6</v>
      </c>
      <c r="H4" s="66">
        <f t="shared" ref="H4:H39" si="0">G4*1.13</f>
        <v>6.7799999999999994</v>
      </c>
      <c r="I4" s="66">
        <f t="shared" ref="I4:I32" si="1">G4*E4</f>
        <v>360</v>
      </c>
      <c r="J4" s="66">
        <f t="shared" ref="J4:J32" si="2">I4*1.13</f>
        <v>406.79999999999995</v>
      </c>
      <c r="K4" s="63" t="s">
        <v>102</v>
      </c>
      <c r="L4" s="27" t="s">
        <v>159</v>
      </c>
      <c r="M4" s="17" t="s">
        <v>194</v>
      </c>
    </row>
    <row r="5" spans="1:14" s="60" customFormat="1" ht="16.5">
      <c r="A5" s="23">
        <v>3</v>
      </c>
      <c r="B5" s="20" t="s">
        <v>105</v>
      </c>
      <c r="C5" s="63" t="s">
        <v>106</v>
      </c>
      <c r="D5" s="49">
        <v>1</v>
      </c>
      <c r="E5" s="50">
        <v>10</v>
      </c>
      <c r="F5" s="63" t="s">
        <v>30</v>
      </c>
      <c r="G5" s="50">
        <v>6</v>
      </c>
      <c r="H5" s="66">
        <f t="shared" si="0"/>
        <v>6.7799999999999994</v>
      </c>
      <c r="I5" s="66">
        <f t="shared" si="1"/>
        <v>60</v>
      </c>
      <c r="J5" s="66">
        <f t="shared" si="2"/>
        <v>67.8</v>
      </c>
      <c r="K5" s="63" t="s">
        <v>102</v>
      </c>
      <c r="L5" s="27" t="s">
        <v>159</v>
      </c>
      <c r="M5" s="17" t="s">
        <v>194</v>
      </c>
    </row>
    <row r="6" spans="1:14" s="60" customFormat="1" ht="16.5">
      <c r="A6" s="23">
        <v>4</v>
      </c>
      <c r="B6" s="20" t="s">
        <v>107</v>
      </c>
      <c r="C6" s="63" t="s">
        <v>108</v>
      </c>
      <c r="D6" s="49">
        <v>1</v>
      </c>
      <c r="E6" s="50">
        <v>10</v>
      </c>
      <c r="F6" s="63" t="s">
        <v>30</v>
      </c>
      <c r="G6" s="50">
        <v>6</v>
      </c>
      <c r="H6" s="66">
        <f t="shared" si="0"/>
        <v>6.7799999999999994</v>
      </c>
      <c r="I6" s="66">
        <f t="shared" si="1"/>
        <v>60</v>
      </c>
      <c r="J6" s="66">
        <f t="shared" si="2"/>
        <v>67.8</v>
      </c>
      <c r="K6" s="63" t="s">
        <v>102</v>
      </c>
      <c r="L6" s="27" t="s">
        <v>159</v>
      </c>
      <c r="M6" s="17" t="s">
        <v>194</v>
      </c>
    </row>
    <row r="7" spans="1:14" s="60" customFormat="1" ht="16.5">
      <c r="A7" s="23">
        <v>5</v>
      </c>
      <c r="B7" s="20" t="s">
        <v>109</v>
      </c>
      <c r="C7" s="63" t="s">
        <v>110</v>
      </c>
      <c r="D7" s="49">
        <v>1</v>
      </c>
      <c r="E7" s="64">
        <v>60</v>
      </c>
      <c r="F7" s="63" t="s">
        <v>30</v>
      </c>
      <c r="G7" s="50">
        <v>2.89</v>
      </c>
      <c r="H7" s="66">
        <f t="shared" si="0"/>
        <v>3.2656999999999998</v>
      </c>
      <c r="I7" s="66">
        <f t="shared" si="1"/>
        <v>173.4</v>
      </c>
      <c r="J7" s="66">
        <f t="shared" si="2"/>
        <v>195.94199999999998</v>
      </c>
      <c r="K7" s="63" t="s">
        <v>111</v>
      </c>
      <c r="L7" s="27" t="s">
        <v>159</v>
      </c>
      <c r="M7" s="54" t="s">
        <v>195</v>
      </c>
    </row>
    <row r="8" spans="1:14" s="60" customFormat="1" ht="16.5">
      <c r="A8" s="23">
        <v>6</v>
      </c>
      <c r="B8" s="20" t="s">
        <v>112</v>
      </c>
      <c r="C8" s="63" t="s">
        <v>113</v>
      </c>
      <c r="D8" s="49">
        <v>1</v>
      </c>
      <c r="E8" s="64">
        <v>60</v>
      </c>
      <c r="F8" s="63" t="s">
        <v>30</v>
      </c>
      <c r="G8" s="50">
        <v>2.89</v>
      </c>
      <c r="H8" s="66">
        <f t="shared" si="0"/>
        <v>3.2656999999999998</v>
      </c>
      <c r="I8" s="66">
        <f t="shared" si="1"/>
        <v>173.4</v>
      </c>
      <c r="J8" s="66">
        <f t="shared" si="2"/>
        <v>195.94199999999998</v>
      </c>
      <c r="K8" s="63" t="s">
        <v>111</v>
      </c>
      <c r="L8" s="27" t="s">
        <v>159</v>
      </c>
      <c r="M8" s="54" t="s">
        <v>195</v>
      </c>
    </row>
    <row r="9" spans="1:14" s="60" customFormat="1" ht="16.5">
      <c r="A9" s="23">
        <v>9</v>
      </c>
      <c r="B9" s="20" t="s">
        <v>114</v>
      </c>
      <c r="C9" s="63" t="s">
        <v>115</v>
      </c>
      <c r="D9" s="49">
        <v>1</v>
      </c>
      <c r="E9" s="64">
        <v>60</v>
      </c>
      <c r="F9" s="63" t="s">
        <v>30</v>
      </c>
      <c r="G9" s="65">
        <v>12.58</v>
      </c>
      <c r="H9" s="66">
        <f t="shared" si="0"/>
        <v>14.215399999999999</v>
      </c>
      <c r="I9" s="66">
        <f t="shared" si="1"/>
        <v>754.8</v>
      </c>
      <c r="J9" s="66">
        <f t="shared" si="2"/>
        <v>852.92399999999986</v>
      </c>
      <c r="K9" s="67" t="s">
        <v>116</v>
      </c>
      <c r="L9" s="27" t="s">
        <v>159</v>
      </c>
      <c r="M9" s="54" t="s">
        <v>195</v>
      </c>
    </row>
    <row r="10" spans="1:14" s="60" customFormat="1" ht="16.5">
      <c r="A10" s="23">
        <v>10</v>
      </c>
      <c r="B10" s="20" t="s">
        <v>117</v>
      </c>
      <c r="C10" s="63" t="s">
        <v>118</v>
      </c>
      <c r="D10" s="49">
        <v>1</v>
      </c>
      <c r="E10" s="64">
        <v>60</v>
      </c>
      <c r="F10" s="63" t="s">
        <v>30</v>
      </c>
      <c r="G10" s="65">
        <v>12.58</v>
      </c>
      <c r="H10" s="66">
        <f t="shared" si="0"/>
        <v>14.215399999999999</v>
      </c>
      <c r="I10" s="66">
        <f t="shared" si="1"/>
        <v>754.8</v>
      </c>
      <c r="J10" s="66">
        <f t="shared" si="2"/>
        <v>852.92399999999986</v>
      </c>
      <c r="K10" s="67" t="s">
        <v>119</v>
      </c>
      <c r="L10" s="27" t="s">
        <v>159</v>
      </c>
      <c r="M10" s="54" t="s">
        <v>195</v>
      </c>
    </row>
    <row r="11" spans="1:14" s="60" customFormat="1" ht="16.5">
      <c r="A11" s="23">
        <v>11</v>
      </c>
      <c r="B11" s="20" t="s">
        <v>120</v>
      </c>
      <c r="C11" s="63" t="s">
        <v>121</v>
      </c>
      <c r="D11" s="49">
        <v>1</v>
      </c>
      <c r="E11" s="64">
        <v>70</v>
      </c>
      <c r="F11" s="63" t="s">
        <v>30</v>
      </c>
      <c r="G11" s="65">
        <v>14.15</v>
      </c>
      <c r="H11" s="66">
        <f t="shared" si="0"/>
        <v>15.9895</v>
      </c>
      <c r="I11" s="66">
        <f t="shared" si="1"/>
        <v>990.5</v>
      </c>
      <c r="J11" s="66">
        <f t="shared" si="2"/>
        <v>1119.2649999999999</v>
      </c>
      <c r="K11" s="67" t="s">
        <v>116</v>
      </c>
      <c r="L11" s="27" t="s">
        <v>159</v>
      </c>
      <c r="M11" s="54" t="s">
        <v>195</v>
      </c>
    </row>
    <row r="12" spans="1:14" s="60" customFormat="1" ht="16.5">
      <c r="A12" s="23">
        <v>12</v>
      </c>
      <c r="B12" s="20" t="s">
        <v>122</v>
      </c>
      <c r="C12" s="63" t="s">
        <v>123</v>
      </c>
      <c r="D12" s="49">
        <v>1</v>
      </c>
      <c r="E12" s="64">
        <v>70</v>
      </c>
      <c r="F12" s="63" t="s">
        <v>30</v>
      </c>
      <c r="G12" s="65">
        <v>14.15</v>
      </c>
      <c r="H12" s="66">
        <f t="shared" si="0"/>
        <v>15.9895</v>
      </c>
      <c r="I12" s="66">
        <f t="shared" si="1"/>
        <v>990.5</v>
      </c>
      <c r="J12" s="66">
        <f t="shared" si="2"/>
        <v>1119.2649999999999</v>
      </c>
      <c r="K12" s="67" t="s">
        <v>116</v>
      </c>
      <c r="L12" s="27" t="s">
        <v>159</v>
      </c>
      <c r="M12" s="54" t="s">
        <v>195</v>
      </c>
    </row>
    <row r="13" spans="1:14" s="60" customFormat="1" ht="16.5">
      <c r="A13" s="23">
        <v>13</v>
      </c>
      <c r="B13" s="20" t="s">
        <v>124</v>
      </c>
      <c r="C13" s="63" t="s">
        <v>125</v>
      </c>
      <c r="D13" s="49">
        <v>1</v>
      </c>
      <c r="E13" s="64">
        <v>70</v>
      </c>
      <c r="F13" s="63" t="s">
        <v>30</v>
      </c>
      <c r="G13" s="63">
        <v>25.99</v>
      </c>
      <c r="H13" s="66">
        <f t="shared" si="0"/>
        <v>29.368699999999997</v>
      </c>
      <c r="I13" s="66">
        <f t="shared" si="1"/>
        <v>1819.3</v>
      </c>
      <c r="J13" s="66">
        <f t="shared" si="2"/>
        <v>2055.8089999999997</v>
      </c>
      <c r="K13" s="67" t="s">
        <v>116</v>
      </c>
      <c r="L13" s="27" t="s">
        <v>159</v>
      </c>
      <c r="M13" s="54" t="s">
        <v>195</v>
      </c>
    </row>
    <row r="14" spans="1:14" s="60" customFormat="1" ht="16.5">
      <c r="A14" s="23">
        <v>14</v>
      </c>
      <c r="B14" s="20" t="s">
        <v>126</v>
      </c>
      <c r="C14" s="63" t="s">
        <v>127</v>
      </c>
      <c r="D14" s="49">
        <v>1</v>
      </c>
      <c r="E14" s="64">
        <v>70</v>
      </c>
      <c r="F14" s="63" t="s">
        <v>128</v>
      </c>
      <c r="G14" s="63">
        <v>25.99</v>
      </c>
      <c r="H14" s="66">
        <f t="shared" si="0"/>
        <v>29.368699999999997</v>
      </c>
      <c r="I14" s="66">
        <f t="shared" si="1"/>
        <v>1819.3</v>
      </c>
      <c r="J14" s="66">
        <f t="shared" si="2"/>
        <v>2055.8089999999997</v>
      </c>
      <c r="K14" s="67" t="s">
        <v>116</v>
      </c>
      <c r="L14" s="27" t="s">
        <v>159</v>
      </c>
      <c r="M14" s="54" t="s">
        <v>195</v>
      </c>
    </row>
    <row r="15" spans="1:14" s="60" customFormat="1" ht="16.5">
      <c r="A15" s="23">
        <v>15</v>
      </c>
      <c r="B15" s="20" t="s">
        <v>48</v>
      </c>
      <c r="C15" s="63" t="s">
        <v>129</v>
      </c>
      <c r="D15" s="49">
        <v>2</v>
      </c>
      <c r="E15" s="64">
        <v>120</v>
      </c>
      <c r="F15" s="63" t="s">
        <v>30</v>
      </c>
      <c r="G15" s="68">
        <v>38.200000000000003</v>
      </c>
      <c r="H15" s="66">
        <f t="shared" si="0"/>
        <v>43.165999999999997</v>
      </c>
      <c r="I15" s="66">
        <f t="shared" si="1"/>
        <v>4584</v>
      </c>
      <c r="J15" s="66">
        <f t="shared" si="2"/>
        <v>5179.9199999999992</v>
      </c>
      <c r="K15" s="69" t="s">
        <v>183</v>
      </c>
      <c r="L15" s="27" t="s">
        <v>160</v>
      </c>
      <c r="M15" s="21"/>
    </row>
    <row r="16" spans="1:14" s="60" customFormat="1" ht="20.25" customHeight="1">
      <c r="A16" s="23">
        <v>16</v>
      </c>
      <c r="B16" s="20" t="s">
        <v>132</v>
      </c>
      <c r="C16" s="63" t="s">
        <v>133</v>
      </c>
      <c r="D16" s="49">
        <v>1</v>
      </c>
      <c r="E16" s="64">
        <v>116</v>
      </c>
      <c r="F16" s="63" t="s">
        <v>30</v>
      </c>
      <c r="G16" s="68">
        <v>55.18</v>
      </c>
      <c r="H16" s="66">
        <f t="shared" si="0"/>
        <v>62.353399999999993</v>
      </c>
      <c r="I16" s="66">
        <f t="shared" si="1"/>
        <v>6400.88</v>
      </c>
      <c r="J16" s="66">
        <f t="shared" si="2"/>
        <v>7232.9943999999996</v>
      </c>
      <c r="K16" s="69" t="s">
        <v>131</v>
      </c>
      <c r="L16" s="27" t="s">
        <v>160</v>
      </c>
      <c r="M16" s="22" t="s">
        <v>134</v>
      </c>
    </row>
    <row r="17" spans="1:13" s="60" customFormat="1" ht="16.5">
      <c r="A17" s="23">
        <v>17</v>
      </c>
      <c r="B17" s="20" t="s">
        <v>135</v>
      </c>
      <c r="C17" s="63" t="s">
        <v>136</v>
      </c>
      <c r="D17" s="49">
        <v>1</v>
      </c>
      <c r="E17" s="64">
        <v>116</v>
      </c>
      <c r="F17" s="63" t="s">
        <v>30</v>
      </c>
      <c r="G17" s="68">
        <v>55.18</v>
      </c>
      <c r="H17" s="66">
        <f t="shared" si="0"/>
        <v>62.353399999999993</v>
      </c>
      <c r="I17" s="66">
        <f t="shared" si="1"/>
        <v>6400.88</v>
      </c>
      <c r="J17" s="66">
        <f t="shared" si="2"/>
        <v>7232.9943999999996</v>
      </c>
      <c r="K17" s="69" t="s">
        <v>130</v>
      </c>
      <c r="L17" s="27" t="s">
        <v>160</v>
      </c>
      <c r="M17" s="22"/>
    </row>
    <row r="18" spans="1:13" s="60" customFormat="1" ht="16.5">
      <c r="A18" s="23">
        <v>18</v>
      </c>
      <c r="B18" s="20" t="s">
        <v>59</v>
      </c>
      <c r="C18" s="75" t="s">
        <v>60</v>
      </c>
      <c r="D18" s="49">
        <v>2</v>
      </c>
      <c r="E18" s="50">
        <v>120</v>
      </c>
      <c r="F18" s="63" t="s">
        <v>30</v>
      </c>
      <c r="G18" s="50">
        <v>25.82</v>
      </c>
      <c r="H18" s="66">
        <f t="shared" si="0"/>
        <v>29.176599999999997</v>
      </c>
      <c r="I18" s="66">
        <f t="shared" si="1"/>
        <v>3098.4</v>
      </c>
      <c r="J18" s="66">
        <f t="shared" si="2"/>
        <v>3501.1919999999996</v>
      </c>
      <c r="K18" s="76" t="s">
        <v>137</v>
      </c>
      <c r="L18" s="27" t="s">
        <v>159</v>
      </c>
      <c r="M18" s="17" t="s">
        <v>194</v>
      </c>
    </row>
    <row r="19" spans="1:13" s="60" customFormat="1" ht="16.5">
      <c r="A19" s="23">
        <v>19</v>
      </c>
      <c r="B19" s="20" t="s">
        <v>61</v>
      </c>
      <c r="C19" s="63" t="s">
        <v>62</v>
      </c>
      <c r="D19" s="49">
        <v>2</v>
      </c>
      <c r="E19" s="50">
        <v>20</v>
      </c>
      <c r="F19" s="63" t="s">
        <v>30</v>
      </c>
      <c r="G19" s="50">
        <v>21.6</v>
      </c>
      <c r="H19" s="66">
        <f t="shared" si="0"/>
        <v>24.407999999999998</v>
      </c>
      <c r="I19" s="66">
        <f t="shared" si="1"/>
        <v>432</v>
      </c>
      <c r="J19" s="66">
        <f t="shared" si="2"/>
        <v>488.15999999999997</v>
      </c>
      <c r="K19" s="76" t="s">
        <v>138</v>
      </c>
      <c r="L19" s="27" t="s">
        <v>159</v>
      </c>
      <c r="M19" s="17" t="s">
        <v>194</v>
      </c>
    </row>
    <row r="20" spans="1:13" s="60" customFormat="1" ht="16.5">
      <c r="A20" s="23">
        <v>20</v>
      </c>
      <c r="B20" s="26" t="s">
        <v>74</v>
      </c>
      <c r="C20" s="20" t="s">
        <v>139</v>
      </c>
      <c r="D20" s="18">
        <v>6</v>
      </c>
      <c r="E20" s="53">
        <v>1000</v>
      </c>
      <c r="F20" s="26" t="s">
        <v>30</v>
      </c>
      <c r="G20" s="25">
        <v>0.28320000000000001</v>
      </c>
      <c r="H20" s="52">
        <f t="shared" si="0"/>
        <v>0.32001599999999997</v>
      </c>
      <c r="I20" s="52">
        <f t="shared" si="1"/>
        <v>283.2</v>
      </c>
      <c r="J20" s="52">
        <f t="shared" si="2"/>
        <v>320.01599999999996</v>
      </c>
      <c r="K20" s="26" t="s">
        <v>140</v>
      </c>
      <c r="L20" s="27" t="s">
        <v>159</v>
      </c>
      <c r="M20" s="82" t="s">
        <v>196</v>
      </c>
    </row>
    <row r="21" spans="1:13" s="60" customFormat="1" ht="16.5">
      <c r="A21" s="23">
        <v>21</v>
      </c>
      <c r="B21" s="20" t="s">
        <v>141</v>
      </c>
      <c r="C21" s="48" t="s">
        <v>142</v>
      </c>
      <c r="D21" s="49">
        <v>1</v>
      </c>
      <c r="E21" s="64">
        <v>70</v>
      </c>
      <c r="F21" s="63" t="s">
        <v>30</v>
      </c>
      <c r="G21" s="50">
        <v>14.7735</v>
      </c>
      <c r="H21" s="66">
        <f t="shared" si="0"/>
        <v>16.694054999999999</v>
      </c>
      <c r="I21" s="66">
        <f t="shared" si="1"/>
        <v>1034.145</v>
      </c>
      <c r="J21" s="66">
        <f t="shared" si="2"/>
        <v>1168.5838499999998</v>
      </c>
      <c r="K21" s="63" t="s">
        <v>184</v>
      </c>
      <c r="L21" s="27" t="s">
        <v>159</v>
      </c>
      <c r="M21" s="82" t="s">
        <v>193</v>
      </c>
    </row>
    <row r="22" spans="1:13" s="61" customFormat="1" ht="16.5">
      <c r="A22" s="23">
        <v>22</v>
      </c>
      <c r="B22" s="20" t="s">
        <v>144</v>
      </c>
      <c r="C22" s="48" t="s">
        <v>145</v>
      </c>
      <c r="D22" s="49">
        <v>1</v>
      </c>
      <c r="E22" s="64">
        <v>70</v>
      </c>
      <c r="F22" s="63" t="s">
        <v>30</v>
      </c>
      <c r="G22" s="50">
        <v>14.7735</v>
      </c>
      <c r="H22" s="66">
        <f t="shared" si="0"/>
        <v>16.694054999999999</v>
      </c>
      <c r="I22" s="66">
        <f t="shared" si="1"/>
        <v>1034.145</v>
      </c>
      <c r="J22" s="66">
        <f t="shared" si="2"/>
        <v>1168.5838499999998</v>
      </c>
      <c r="K22" s="63" t="s">
        <v>143</v>
      </c>
      <c r="L22" s="27" t="s">
        <v>159</v>
      </c>
      <c r="M22" s="82" t="s">
        <v>193</v>
      </c>
    </row>
    <row r="23" spans="1:13" s="61" customFormat="1" ht="16.5">
      <c r="A23" s="23">
        <v>23</v>
      </c>
      <c r="B23" s="20" t="s">
        <v>146</v>
      </c>
      <c r="C23" s="20" t="s">
        <v>147</v>
      </c>
      <c r="D23" s="18">
        <v>1</v>
      </c>
      <c r="E23" s="53">
        <v>70</v>
      </c>
      <c r="F23" s="26" t="s">
        <v>30</v>
      </c>
      <c r="G23" s="25">
        <v>1.27</v>
      </c>
      <c r="H23" s="52">
        <f t="shared" si="0"/>
        <v>1.4350999999999998</v>
      </c>
      <c r="I23" s="52">
        <f t="shared" si="1"/>
        <v>88.9</v>
      </c>
      <c r="J23" s="52">
        <f t="shared" si="2"/>
        <v>100.45699999999999</v>
      </c>
      <c r="K23" s="26" t="s">
        <v>185</v>
      </c>
      <c r="L23" s="27" t="s">
        <v>159</v>
      </c>
      <c r="M23" s="20"/>
    </row>
    <row r="24" spans="1:13" s="61" customFormat="1" ht="16.5">
      <c r="A24" s="23">
        <v>24</v>
      </c>
      <c r="B24" s="20" t="s">
        <v>149</v>
      </c>
      <c r="C24" s="20" t="s">
        <v>150</v>
      </c>
      <c r="D24" s="18">
        <v>1</v>
      </c>
      <c r="E24" s="53">
        <v>70</v>
      </c>
      <c r="F24" s="26" t="s">
        <v>128</v>
      </c>
      <c r="G24" s="25">
        <v>1.27</v>
      </c>
      <c r="H24" s="52">
        <f t="shared" si="0"/>
        <v>1.4350999999999998</v>
      </c>
      <c r="I24" s="52">
        <f t="shared" si="1"/>
        <v>88.9</v>
      </c>
      <c r="J24" s="52">
        <f t="shared" si="2"/>
        <v>100.45699999999999</v>
      </c>
      <c r="K24" s="26" t="s">
        <v>148</v>
      </c>
      <c r="L24" s="27" t="s">
        <v>159</v>
      </c>
      <c r="M24" s="20"/>
    </row>
    <row r="25" spans="1:13" s="61" customFormat="1" ht="16.5">
      <c r="A25" s="23">
        <v>25</v>
      </c>
      <c r="B25" s="20" t="s">
        <v>80</v>
      </c>
      <c r="C25" s="20" t="s">
        <v>151</v>
      </c>
      <c r="D25" s="18">
        <v>2</v>
      </c>
      <c r="E25" s="53">
        <v>160</v>
      </c>
      <c r="F25" s="26" t="s">
        <v>128</v>
      </c>
      <c r="G25" s="25">
        <v>1</v>
      </c>
      <c r="H25" s="52">
        <f t="shared" si="0"/>
        <v>1.1299999999999999</v>
      </c>
      <c r="I25" s="52">
        <f t="shared" si="1"/>
        <v>160</v>
      </c>
      <c r="J25" s="52">
        <f t="shared" si="2"/>
        <v>180.79999999999998</v>
      </c>
      <c r="K25" s="26" t="s">
        <v>148</v>
      </c>
      <c r="L25" s="27" t="s">
        <v>159</v>
      </c>
      <c r="M25" s="20"/>
    </row>
    <row r="26" spans="1:13" s="61" customFormat="1" ht="16.5">
      <c r="A26" s="23">
        <v>26</v>
      </c>
      <c r="B26" s="20" t="s">
        <v>152</v>
      </c>
      <c r="C26" s="20" t="s">
        <v>153</v>
      </c>
      <c r="D26" s="18">
        <v>2</v>
      </c>
      <c r="E26" s="53">
        <v>250</v>
      </c>
      <c r="F26" s="26" t="s">
        <v>30</v>
      </c>
      <c r="G26" s="25" t="s">
        <v>189</v>
      </c>
      <c r="H26" s="52" t="s">
        <v>189</v>
      </c>
      <c r="I26" s="52">
        <v>0</v>
      </c>
      <c r="J26" s="52">
        <f t="shared" si="2"/>
        <v>0</v>
      </c>
      <c r="K26" s="26" t="s">
        <v>186</v>
      </c>
      <c r="L26" s="27" t="s">
        <v>159</v>
      </c>
      <c r="M26" s="20" t="s">
        <v>190</v>
      </c>
    </row>
    <row r="27" spans="1:13" s="61" customFormat="1" ht="27" customHeight="1">
      <c r="A27" s="23">
        <v>27</v>
      </c>
      <c r="B27" s="26" t="s">
        <v>197</v>
      </c>
      <c r="C27" s="26" t="s">
        <v>36</v>
      </c>
      <c r="D27" s="18">
        <v>4</v>
      </c>
      <c r="E27" s="53">
        <v>350</v>
      </c>
      <c r="F27" s="26" t="s">
        <v>30</v>
      </c>
      <c r="G27" s="25"/>
      <c r="H27" s="52">
        <f t="shared" si="0"/>
        <v>0</v>
      </c>
      <c r="I27" s="52">
        <f t="shared" si="1"/>
        <v>0</v>
      </c>
      <c r="J27" s="52">
        <f t="shared" si="2"/>
        <v>0</v>
      </c>
      <c r="K27" s="26" t="s">
        <v>165</v>
      </c>
      <c r="L27" s="27" t="s">
        <v>159</v>
      </c>
      <c r="M27" s="20"/>
    </row>
    <row r="28" spans="1:13" s="61" customFormat="1" ht="33">
      <c r="A28" s="23">
        <v>28</v>
      </c>
      <c r="B28" s="20" t="s">
        <v>63</v>
      </c>
      <c r="C28" s="20" t="s">
        <v>188</v>
      </c>
      <c r="D28" s="18">
        <v>2</v>
      </c>
      <c r="E28" s="53">
        <v>150</v>
      </c>
      <c r="F28" s="26" t="s">
        <v>30</v>
      </c>
      <c r="G28" s="24">
        <v>3.5400000000000001E-2</v>
      </c>
      <c r="H28" s="52">
        <f t="shared" si="0"/>
        <v>4.0001999999999996E-2</v>
      </c>
      <c r="I28" s="52">
        <f>G28*E28</f>
        <v>5.3100000000000005</v>
      </c>
      <c r="J28" s="52">
        <f t="shared" si="2"/>
        <v>6.0003000000000002</v>
      </c>
      <c r="K28" s="26" t="s">
        <v>180</v>
      </c>
      <c r="L28" s="27" t="s">
        <v>159</v>
      </c>
      <c r="M28" s="20" t="s">
        <v>166</v>
      </c>
    </row>
    <row r="29" spans="1:13" s="61" customFormat="1" ht="33">
      <c r="A29" s="23">
        <v>29</v>
      </c>
      <c r="B29" s="20" t="s">
        <v>156</v>
      </c>
      <c r="C29" s="20" t="s">
        <v>67</v>
      </c>
      <c r="D29" s="18">
        <v>42</v>
      </c>
      <c r="E29" s="53">
        <v>3000</v>
      </c>
      <c r="F29" s="26" t="s">
        <v>30</v>
      </c>
      <c r="G29" s="25">
        <v>4.19E-2</v>
      </c>
      <c r="H29" s="52">
        <f t="shared" si="0"/>
        <v>4.7346999999999993E-2</v>
      </c>
      <c r="I29" s="52">
        <f t="shared" si="1"/>
        <v>125.7</v>
      </c>
      <c r="J29" s="52">
        <f t="shared" si="2"/>
        <v>142.041</v>
      </c>
      <c r="K29" s="26" t="s">
        <v>154</v>
      </c>
      <c r="L29" s="27" t="s">
        <v>159</v>
      </c>
      <c r="M29" s="20" t="s">
        <v>166</v>
      </c>
    </row>
    <row r="30" spans="1:13" s="61" customFormat="1" ht="33">
      <c r="A30" s="23">
        <v>30</v>
      </c>
      <c r="B30" s="20" t="s">
        <v>157</v>
      </c>
      <c r="C30" s="20" t="s">
        <v>69</v>
      </c>
      <c r="D30" s="18">
        <v>6</v>
      </c>
      <c r="E30" s="53">
        <v>500</v>
      </c>
      <c r="F30" s="26" t="s">
        <v>30</v>
      </c>
      <c r="G30" s="25">
        <v>2.5100000000000001E-2</v>
      </c>
      <c r="H30" s="52">
        <f t="shared" si="0"/>
        <v>2.8362999999999999E-2</v>
      </c>
      <c r="I30" s="52">
        <f t="shared" si="1"/>
        <v>12.55</v>
      </c>
      <c r="J30" s="52">
        <f t="shared" si="2"/>
        <v>14.1815</v>
      </c>
      <c r="K30" s="26" t="s">
        <v>154</v>
      </c>
      <c r="L30" s="27" t="s">
        <v>159</v>
      </c>
      <c r="M30" s="20" t="s">
        <v>166</v>
      </c>
    </row>
    <row r="31" spans="1:13" s="61" customFormat="1" ht="33">
      <c r="A31" s="23">
        <v>31</v>
      </c>
      <c r="B31" s="26" t="s">
        <v>158</v>
      </c>
      <c r="C31" s="20" t="s">
        <v>71</v>
      </c>
      <c r="D31" s="18">
        <v>12</v>
      </c>
      <c r="E31" s="53">
        <v>900</v>
      </c>
      <c r="F31" s="26" t="s">
        <v>30</v>
      </c>
      <c r="G31" s="25"/>
      <c r="H31" s="52">
        <f t="shared" si="0"/>
        <v>0</v>
      </c>
      <c r="I31" s="52">
        <f t="shared" si="1"/>
        <v>0</v>
      </c>
      <c r="J31" s="52">
        <f t="shared" si="2"/>
        <v>0</v>
      </c>
      <c r="K31" s="26" t="s">
        <v>154</v>
      </c>
      <c r="L31" s="27" t="s">
        <v>159</v>
      </c>
      <c r="M31" s="20"/>
    </row>
    <row r="32" spans="1:13" s="61" customFormat="1" ht="33">
      <c r="A32" s="23">
        <v>32</v>
      </c>
      <c r="B32" s="26" t="s">
        <v>72</v>
      </c>
      <c r="C32" s="20" t="s">
        <v>73</v>
      </c>
      <c r="D32" s="18">
        <v>6</v>
      </c>
      <c r="E32" s="53">
        <v>500</v>
      </c>
      <c r="F32" s="26" t="s">
        <v>30</v>
      </c>
      <c r="G32" s="25"/>
      <c r="H32" s="52">
        <f t="shared" si="0"/>
        <v>0</v>
      </c>
      <c r="I32" s="52">
        <f t="shared" si="1"/>
        <v>0</v>
      </c>
      <c r="J32" s="52">
        <f t="shared" si="2"/>
        <v>0</v>
      </c>
      <c r="K32" s="26" t="s">
        <v>154</v>
      </c>
      <c r="L32" s="27" t="s">
        <v>159</v>
      </c>
      <c r="M32" s="20"/>
    </row>
    <row r="33" spans="1:13" s="61" customFormat="1" ht="24" customHeight="1">
      <c r="A33" s="23">
        <v>33</v>
      </c>
      <c r="B33" s="63"/>
      <c r="C33" s="48" t="s">
        <v>161</v>
      </c>
      <c r="D33" s="77"/>
      <c r="E33" s="78">
        <v>50</v>
      </c>
      <c r="F33" s="63" t="s">
        <v>191</v>
      </c>
      <c r="G33" s="79">
        <f>H33/1.13</f>
        <v>26.4</v>
      </c>
      <c r="H33" s="66">
        <v>29.831999999999997</v>
      </c>
      <c r="I33" s="66">
        <f t="shared" ref="I33:I37" si="3">G33*E33</f>
        <v>1320</v>
      </c>
      <c r="J33" s="66">
        <f t="shared" ref="J33:J37" si="4">I33*1.13</f>
        <v>1491.6</v>
      </c>
      <c r="K33" s="63" t="s">
        <v>164</v>
      </c>
      <c r="L33" s="80" t="s">
        <v>159</v>
      </c>
      <c r="M33" s="82" t="s">
        <v>193</v>
      </c>
    </row>
    <row r="34" spans="1:13" s="61" customFormat="1" ht="24" customHeight="1">
      <c r="A34" s="23">
        <v>34</v>
      </c>
      <c r="B34" s="63"/>
      <c r="C34" s="48" t="s">
        <v>162</v>
      </c>
      <c r="D34" s="77"/>
      <c r="E34" s="78">
        <v>50</v>
      </c>
      <c r="F34" s="63" t="s">
        <v>191</v>
      </c>
      <c r="G34" s="79">
        <f t="shared" ref="G34:G35" si="5">H34/1.13</f>
        <v>16.899999999999999</v>
      </c>
      <c r="H34" s="66">
        <v>19.096999999999998</v>
      </c>
      <c r="I34" s="66">
        <f t="shared" si="3"/>
        <v>844.99999999999989</v>
      </c>
      <c r="J34" s="66">
        <f t="shared" si="4"/>
        <v>954.8499999999998</v>
      </c>
      <c r="K34" s="63" t="s">
        <v>164</v>
      </c>
      <c r="L34" s="80" t="s">
        <v>159</v>
      </c>
      <c r="M34" s="82" t="s">
        <v>193</v>
      </c>
    </row>
    <row r="35" spans="1:13" s="61" customFormat="1" ht="24" customHeight="1">
      <c r="A35" s="23">
        <v>35</v>
      </c>
      <c r="B35" s="63"/>
      <c r="C35" s="48" t="s">
        <v>163</v>
      </c>
      <c r="D35" s="63"/>
      <c r="E35" s="78">
        <v>50</v>
      </c>
      <c r="F35" s="63" t="s">
        <v>191</v>
      </c>
      <c r="G35" s="79">
        <f t="shared" si="5"/>
        <v>26</v>
      </c>
      <c r="H35" s="66">
        <v>29.379999999999995</v>
      </c>
      <c r="I35" s="66">
        <f t="shared" si="3"/>
        <v>1300</v>
      </c>
      <c r="J35" s="66">
        <f t="shared" si="4"/>
        <v>1468.9999999999998</v>
      </c>
      <c r="K35" s="63" t="s">
        <v>164</v>
      </c>
      <c r="L35" s="80" t="s">
        <v>159</v>
      </c>
      <c r="M35" s="82" t="s">
        <v>193</v>
      </c>
    </row>
    <row r="36" spans="1:13" s="61" customFormat="1" ht="21" customHeight="1">
      <c r="A36" s="23">
        <v>36</v>
      </c>
      <c r="B36" s="26" t="s">
        <v>168</v>
      </c>
      <c r="C36" s="12" t="s">
        <v>170</v>
      </c>
      <c r="D36" s="26">
        <v>1</v>
      </c>
      <c r="E36" s="45">
        <v>50</v>
      </c>
      <c r="F36" s="26" t="s">
        <v>30</v>
      </c>
      <c r="G36" s="62">
        <v>126</v>
      </c>
      <c r="H36" s="52">
        <f t="shared" si="0"/>
        <v>142.38</v>
      </c>
      <c r="I36" s="52">
        <f t="shared" si="3"/>
        <v>6300</v>
      </c>
      <c r="J36" s="52">
        <f t="shared" si="4"/>
        <v>7118.9999999999991</v>
      </c>
      <c r="K36" s="26" t="s">
        <v>179</v>
      </c>
      <c r="L36" s="27"/>
      <c r="M36" s="20"/>
    </row>
    <row r="37" spans="1:13" s="61" customFormat="1" ht="21" customHeight="1">
      <c r="A37" s="23">
        <v>37</v>
      </c>
      <c r="B37" s="26" t="s">
        <v>171</v>
      </c>
      <c r="C37" s="12" t="s">
        <v>172</v>
      </c>
      <c r="D37" s="26">
        <v>1</v>
      </c>
      <c r="E37" s="45">
        <v>50</v>
      </c>
      <c r="F37" s="26" t="s">
        <v>30</v>
      </c>
      <c r="G37" s="62">
        <v>126</v>
      </c>
      <c r="H37" s="52">
        <f t="shared" si="0"/>
        <v>142.38</v>
      </c>
      <c r="I37" s="52">
        <f t="shared" si="3"/>
        <v>6300</v>
      </c>
      <c r="J37" s="52">
        <f t="shared" si="4"/>
        <v>7118.9999999999991</v>
      </c>
      <c r="K37" s="26" t="s">
        <v>179</v>
      </c>
      <c r="L37" s="27"/>
      <c r="M37" s="20"/>
    </row>
    <row r="38" spans="1:13" s="61" customFormat="1" ht="21" customHeight="1">
      <c r="A38" s="23">
        <v>38</v>
      </c>
      <c r="B38" s="26" t="s">
        <v>174</v>
      </c>
      <c r="C38" s="12" t="s">
        <v>177</v>
      </c>
      <c r="D38" s="26">
        <v>1</v>
      </c>
      <c r="E38" s="45">
        <v>15</v>
      </c>
      <c r="F38" s="26" t="s">
        <v>30</v>
      </c>
      <c r="G38" s="62"/>
      <c r="H38" s="52">
        <f t="shared" si="0"/>
        <v>0</v>
      </c>
      <c r="I38" s="52"/>
      <c r="J38" s="52"/>
      <c r="K38" s="26"/>
      <c r="L38" s="27"/>
      <c r="M38" s="20"/>
    </row>
    <row r="39" spans="1:13" s="61" customFormat="1" ht="21" customHeight="1">
      <c r="A39" s="23">
        <v>39</v>
      </c>
      <c r="B39" s="26" t="s">
        <v>175</v>
      </c>
      <c r="C39" s="12" t="s">
        <v>178</v>
      </c>
      <c r="D39" s="26">
        <v>1</v>
      </c>
      <c r="E39" s="45">
        <v>15</v>
      </c>
      <c r="F39" s="26" t="s">
        <v>30</v>
      </c>
      <c r="G39" s="62"/>
      <c r="H39" s="52">
        <f t="shared" si="0"/>
        <v>0</v>
      </c>
      <c r="I39" s="52"/>
      <c r="J39" s="52"/>
      <c r="K39" s="26"/>
      <c r="L39" s="27"/>
      <c r="M39" s="20"/>
    </row>
    <row r="40" spans="1:13" ht="51" customHeight="1">
      <c r="A40" s="105" t="s">
        <v>182</v>
      </c>
      <c r="B40" s="105"/>
      <c r="C40" s="105"/>
      <c r="D40" s="105"/>
      <c r="E40" s="105"/>
      <c r="F40" s="105"/>
      <c r="G40" s="105"/>
      <c r="H40" s="70"/>
      <c r="I40" s="52">
        <f>SUM(I3:I32)</f>
        <v>32065.010000000009</v>
      </c>
      <c r="J40" s="52">
        <f>SUM(J3:J37)</f>
        <v>54386.911300000007</v>
      </c>
      <c r="K40" s="26"/>
      <c r="L40" s="27"/>
      <c r="M40" s="20"/>
    </row>
    <row r="41" spans="1:13" ht="59.25" customHeight="1">
      <c r="A41" s="106" t="s">
        <v>181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</sheetData>
  <mergeCells count="3">
    <mergeCell ref="A1:M1"/>
    <mergeCell ref="A40:G40"/>
    <mergeCell ref="A41:M41"/>
  </mergeCells>
  <phoneticPr fontId="10" type="noConversion"/>
  <conditionalFormatting sqref="K9:K17">
    <cfRule type="cellIs" dxfId="3" priority="5" operator="equal">
      <formula>"采购 procurement"</formula>
    </cfRule>
    <cfRule type="cellIs" dxfId="2" priority="6" operator="equal">
      <formula>"自制 homemade"</formula>
    </cfRule>
  </conditionalFormatting>
  <conditionalFormatting sqref="K18:K19">
    <cfRule type="cellIs" dxfId="1" priority="1" operator="equal">
      <formula>"采购 procurement"</formula>
    </cfRule>
    <cfRule type="cellIs" dxfId="0" priority="2" operator="equal">
      <formula>"自制 homemade"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采购单</vt:lpstr>
      <vt:lpstr>交货计划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刘鹏</dc:creator>
  <cp:lastModifiedBy>Administrator</cp:lastModifiedBy>
  <cp:lastPrinted>2023-05-24T03:31:54Z</cp:lastPrinted>
  <dcterms:created xsi:type="dcterms:W3CDTF">2020-11-28T06:27:00Z</dcterms:created>
  <dcterms:modified xsi:type="dcterms:W3CDTF">2024-01-23T07:04:04Z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23C959CBA50A4078A26E315EAFB0964A</vt:lpwstr>
  </property>
</Properties>
</file>