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3\戴姆勒卧铺\定点定价\标准件\"/>
    </mc:Choice>
  </mc:AlternateContent>
  <bookViews>
    <workbookView xWindow="0" yWindow="0" windowWidth="28800" windowHeight="12210" activeTab="2"/>
  </bookViews>
  <sheets>
    <sheet name="Sheet1" sheetId="1" r:id="rId1"/>
    <sheet name="Sheet2" sheetId="2" r:id="rId2"/>
    <sheet name="Sheet3" sheetId="3" r:id="rId3"/>
    <sheet name="Sheet4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4" l="1"/>
  <c r="H7" i="4"/>
  <c r="H6" i="4"/>
  <c r="J8" i="4" l="1"/>
  <c r="J7" i="4"/>
  <c r="J6" i="4"/>
</calcChain>
</file>

<file path=xl/sharedStrings.xml><?xml version="1.0" encoding="utf-8"?>
<sst xmlns="http://schemas.openxmlformats.org/spreadsheetml/2006/main" count="293" uniqueCount="121">
  <si>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</si>
  <si>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</si>
  <si>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</si>
  <si>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</si>
  <si>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</si>
  <si>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</si>
  <si>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</si>
  <si>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</si>
  <si>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</si>
  <si>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未税价格</t>
    <phoneticPr fontId="8" type="noConversion"/>
  </si>
  <si>
    <t>周期</t>
    <phoneticPr fontId="8" type="noConversion"/>
  </si>
  <si>
    <t>说明： 以上所有价格均为未税价格。</t>
  </si>
  <si>
    <t>开发情况</t>
  </si>
  <si>
    <t>产品价格</t>
  </si>
  <si>
    <t>模具价格</t>
  </si>
  <si>
    <t>开发周期</t>
  </si>
  <si>
    <t>产品首批供货周期：20天。</t>
    <phoneticPr fontId="7" type="noConversion"/>
  </si>
  <si>
    <t>年降情况</t>
  </si>
  <si>
    <t>由工厂根据实际使用情况再商谈。</t>
    <phoneticPr fontId="7" type="noConversion"/>
  </si>
  <si>
    <t>结算方式</t>
  </si>
  <si>
    <t xml:space="preserve">
总经理
日期：
</t>
  </si>
  <si>
    <t xml:space="preserve">
采购负责人
日期：</t>
  </si>
  <si>
    <t xml:space="preserve">
采购工程师
日期：
</t>
  </si>
  <si>
    <t>未税价格</t>
    <phoneticPr fontId="8" type="noConversion"/>
  </si>
  <si>
    <t>周期</t>
    <phoneticPr fontId="8" type="noConversion"/>
  </si>
  <si>
    <t>价格</t>
    <phoneticPr fontId="7" type="noConversion"/>
  </si>
  <si>
    <t>无</t>
    <phoneticPr fontId="7" type="noConversion"/>
  </si>
  <si>
    <t xml:space="preserve">
副总经理
日期：</t>
    <phoneticPr fontId="2" type="noConversion"/>
  </si>
  <si>
    <t>批产阶段—临时物料采购价格审批表</t>
    <phoneticPr fontId="2" type="noConversion"/>
  </si>
  <si>
    <t>霸州政锦为A点供应商，因公司发洪水暂时无法正常供货，申请B点采购1000件</t>
    <phoneticPr fontId="7" type="noConversion"/>
  </si>
  <si>
    <t>兴岳五金为体系供应商，按河北账期结算。</t>
    <phoneticPr fontId="7" type="noConversion"/>
  </si>
  <si>
    <t>采购工厂：河北工厂</t>
    <phoneticPr fontId="2" type="noConversion"/>
  </si>
  <si>
    <t>B点价格：兴岳五金报价9.7元，8.5元已协商为最低价，旭兴放弃报价，为保证生产交付申请定点兴岳五金临时采购1000件。</t>
    <phoneticPr fontId="7" type="noConversion"/>
  </si>
  <si>
    <t>BFA0010112</t>
  </si>
  <si>
    <t>SHT0015540</t>
  </si>
  <si>
    <t>开口销</t>
  </si>
  <si>
    <t>BFA0010119</t>
  </si>
  <si>
    <t>BFA0010120</t>
  </si>
  <si>
    <t>BFA0010126</t>
  </si>
  <si>
    <t>BFA0010127</t>
  </si>
  <si>
    <t>BFA0010128</t>
  </si>
  <si>
    <t>铜螺母</t>
  </si>
  <si>
    <t>规格</t>
    <phoneticPr fontId="2" type="noConversion"/>
  </si>
  <si>
    <t>固定胶墩螺栓</t>
  </si>
  <si>
    <t>螺栓</t>
  </si>
  <si>
    <t>十字半圆头螺栓1</t>
  </si>
  <si>
    <t>十字半圆头螺栓2</t>
  </si>
  <si>
    <t>铆钉2</t>
  </si>
  <si>
    <t>轴类</t>
  </si>
  <si>
    <t>件</t>
    <phoneticPr fontId="2" type="noConversion"/>
  </si>
  <si>
    <t>三浦</t>
    <phoneticPr fontId="7" type="noConversion"/>
  </si>
  <si>
    <t>上锐</t>
    <phoneticPr fontId="7" type="noConversion"/>
  </si>
  <si>
    <t>欧美</t>
    <phoneticPr fontId="8" type="noConversion"/>
  </si>
  <si>
    <t>规格：M6*25 GB/T 818-2000</t>
    <phoneticPr fontId="2" type="noConversion"/>
  </si>
  <si>
    <t>规格：M6*50 GB/T 818-2000</t>
    <phoneticPr fontId="2" type="noConversion"/>
  </si>
  <si>
    <t>M6*20 GB/T 818-2000</t>
    <phoneticPr fontId="2" type="noConversion"/>
  </si>
  <si>
    <t>M6*55 GB/T 818-2000</t>
    <phoneticPr fontId="2" type="noConversion"/>
  </si>
  <si>
    <r>
      <t>1</t>
    </r>
    <r>
      <rPr>
        <sz val="12"/>
        <rFont val="宋体"/>
        <family val="3"/>
        <charset val="134"/>
      </rPr>
      <t>5天</t>
    </r>
    <phoneticPr fontId="2" type="noConversion"/>
  </si>
  <si>
    <t>M6*40 GB/T 5782、819</t>
    <phoneticPr fontId="2" type="noConversion"/>
  </si>
  <si>
    <t>铆钉φ4*25 GB12618</t>
    <phoneticPr fontId="2" type="noConversion"/>
  </si>
  <si>
    <t>15天</t>
  </si>
  <si>
    <t>起订2000</t>
    <phoneticPr fontId="2" type="noConversion"/>
  </si>
  <si>
    <t>SHT0015505</t>
  </si>
  <si>
    <t>SHT0015521</t>
  </si>
  <si>
    <t>U型环1</t>
  </si>
  <si>
    <t>U型环</t>
  </si>
  <si>
    <t>海兴</t>
    <phoneticPr fontId="7" type="noConversion"/>
  </si>
  <si>
    <t>裕隆</t>
    <phoneticPr fontId="7" type="noConversion"/>
  </si>
  <si>
    <t>沛衡</t>
    <phoneticPr fontId="8" type="noConversion"/>
  </si>
  <si>
    <t>SHT0015541</t>
  </si>
  <si>
    <t>弹性片</t>
    <phoneticPr fontId="2" type="noConversion"/>
  </si>
  <si>
    <t>模具费</t>
    <phoneticPr fontId="2" type="noConversion"/>
  </si>
  <si>
    <t>三浦价格</t>
    <phoneticPr fontId="7" type="noConversion"/>
  </si>
  <si>
    <t>SHT0015542</t>
    <phoneticPr fontId="2" type="noConversion"/>
  </si>
  <si>
    <t>固定轴套</t>
    <phoneticPr fontId="2" type="noConversion"/>
  </si>
  <si>
    <t>上锐价格</t>
    <phoneticPr fontId="7" type="noConversion"/>
  </si>
  <si>
    <t>15天</t>
    <phoneticPr fontId="2" type="noConversion"/>
  </si>
  <si>
    <t>北京浦东三浦标准件有限公司/上锐（常州）供应链管理有限公司</t>
    <phoneticPr fontId="2" type="noConversion"/>
  </si>
  <si>
    <t>戴姆勒卧铺项目，年预测3000</t>
    <phoneticPr fontId="7" type="noConversion"/>
  </si>
  <si>
    <t>以上三家对比价格，三浦和上锐有优势已协商最低，建议按价格高低选A、B点。</t>
    <phoneticPr fontId="7" type="noConversion"/>
  </si>
  <si>
    <t>三浦和上锐为体系供应商，按河北账期结算。</t>
    <phoneticPr fontId="7" type="noConversion"/>
  </si>
  <si>
    <t>M5*20GB/T 818-2001</t>
    <phoneticPr fontId="2" type="noConversion"/>
  </si>
  <si>
    <t>十字半圆头螺栓</t>
    <phoneticPr fontId="2" type="noConversion"/>
  </si>
  <si>
    <t>十字半圆头螺栓</t>
    <phoneticPr fontId="2" type="noConversion"/>
  </si>
  <si>
    <t>M6*40 GB/T 818-2000</t>
    <phoneticPr fontId="2" type="noConversion"/>
  </si>
  <si>
    <t>平头螺栓</t>
    <phoneticPr fontId="2" type="noConversion"/>
  </si>
  <si>
    <t>表面</t>
    <phoneticPr fontId="2" type="noConversion"/>
  </si>
  <si>
    <t>黑色达克罗，耐腐蚀720H，表面带胶</t>
    <phoneticPr fontId="2" type="noConversion"/>
  </si>
  <si>
    <t>黑色达克罗，耐腐蚀723H，表面带胶</t>
  </si>
  <si>
    <t>黑色达克罗，耐腐蚀725H，表面带胶</t>
  </si>
  <si>
    <t>白色达克罗，耐腐蚀721H，表面带胶</t>
    <phoneticPr fontId="2" type="noConversion"/>
  </si>
  <si>
    <t>白色达克罗，耐腐蚀722H，表面带胶</t>
    <phoneticPr fontId="2" type="noConversion"/>
  </si>
  <si>
    <t>白色达克罗，耐腐蚀724H，表面带胶</t>
    <phoneticPr fontId="2" type="noConversion"/>
  </si>
  <si>
    <t>起订量</t>
    <phoneticPr fontId="8" type="noConversion"/>
  </si>
  <si>
    <t>设变后报价</t>
    <phoneticPr fontId="2" type="noConversion"/>
  </si>
  <si>
    <t>规格：M6*25 GB/T 818-2000 4.8级</t>
    <phoneticPr fontId="2" type="noConversion"/>
  </si>
  <si>
    <t>阿洛德</t>
    <phoneticPr fontId="7" type="noConversion"/>
  </si>
  <si>
    <t>振高</t>
    <phoneticPr fontId="2" type="noConversion"/>
  </si>
  <si>
    <t>上锐</t>
    <phoneticPr fontId="2" type="noConversion"/>
  </si>
  <si>
    <t>磁铁</t>
  </si>
  <si>
    <t>英斯特</t>
    <phoneticPr fontId="7" type="noConversion"/>
  </si>
  <si>
    <t>同益天智</t>
    <phoneticPr fontId="2" type="noConversion"/>
  </si>
  <si>
    <t>镀镍</t>
    <phoneticPr fontId="2" type="noConversion"/>
  </si>
  <si>
    <t>戴姆勒卧铺项目，年预测3000。每台使用量3个</t>
    <phoneticPr fontId="7" type="noConversion"/>
  </si>
  <si>
    <t>SHT0016688</t>
    <phoneticPr fontId="2" type="noConversion"/>
  </si>
  <si>
    <t>100*20*5</t>
    <phoneticPr fontId="2" type="noConversion"/>
  </si>
  <si>
    <t>上锐（常州）供应链管理有限公司</t>
    <phoneticPr fontId="2" type="noConversion"/>
  </si>
  <si>
    <t>上锐为体系供应商，按河北账期结算。</t>
    <phoneticPr fontId="7" type="noConversion"/>
  </si>
  <si>
    <t xml:space="preserve">
总裁
日期：
</t>
    <phoneticPr fontId="2" type="noConversion"/>
  </si>
  <si>
    <t xml:space="preserve">
财务总监
日期：</t>
    <phoneticPr fontId="2" type="noConversion"/>
  </si>
  <si>
    <t xml:space="preserve">
副总裁
日期：</t>
    <phoneticPr fontId="2" type="noConversion"/>
  </si>
  <si>
    <t>强盛磁铁</t>
    <phoneticPr fontId="2" type="noConversion"/>
  </si>
  <si>
    <t>以上三家对比价格，三浦和上锐有优势已协商最低，建议按价格高低选A、B点。</t>
    <phoneticPr fontId="7" type="noConversion"/>
  </si>
  <si>
    <t>戴姆勒卧铺项目，年预测3000，设变前盐雾试验72小时，定点上锐，设变后盐雾试验720小时。</t>
    <phoneticPr fontId="7" type="noConversion"/>
  </si>
  <si>
    <t>三浦盐雾试验720达不到，放弃报价，以上能达到标准的三家报价上锐协商最低，请领导审批！</t>
    <phoneticPr fontId="7" type="noConversion"/>
  </si>
  <si>
    <t>BFA0010119</t>
    <phoneticPr fontId="2" type="noConversion"/>
  </si>
  <si>
    <t>BFA0010120</t>
    <phoneticPr fontId="2" type="noConversion"/>
  </si>
  <si>
    <t>BFA0010126</t>
    <phoneticPr fontId="2" type="noConversion"/>
  </si>
  <si>
    <t>BFA0010127</t>
    <phoneticPr fontId="2" type="noConversion"/>
  </si>
  <si>
    <t>BFA0010135</t>
    <phoneticPr fontId="2" type="noConversion"/>
  </si>
  <si>
    <t>BFA0010112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</si>
</sst>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0"/>
    <numFmt numFmtId="177" formatCode="0.000_);[Red]\(0.000\)"/>
    <numFmt numFmtId="178" formatCode="0.00_ "/>
    <numFmt numFmtId="179" formatCode="0_ "/>
  </numFmts>
  <fonts count="13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6" fillId="0" borderId="0"/>
  </cellStyleXfs>
  <cellXfs count="87">
    <xf numFmtId="0" fontId="0" fillId="0" borderId="0" xfId="0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8" fontId="1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2" fontId="6" fillId="2" borderId="5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top" wrapText="1"/>
    </xf>
    <xf numFmtId="0" fontId="5" fillId="2" borderId="3" xfId="0" applyFont="1" applyFill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179" fontId="5" fillId="3" borderId="6" xfId="0" applyNumberFormat="1" applyFont="1" applyFill="1" applyBorder="1" applyAlignment="1">
      <alignment horizontal="center" vertical="center" wrapText="1"/>
    </xf>
    <xf numFmtId="179" fontId="5" fillId="3" borderId="7" xfId="0" applyNumberFormat="1" applyFont="1" applyFill="1" applyBorder="1" applyAlignment="1">
      <alignment horizontal="center" vertical="center" wrapText="1"/>
    </xf>
    <xf numFmtId="179" fontId="5" fillId="3" borderId="5" xfId="0" applyNumberFormat="1" applyFont="1" applyFill="1" applyBorder="1" applyAlignment="1">
      <alignment horizontal="center" vertical="center" wrapText="1"/>
    </xf>
    <xf numFmtId="0" fontId="5" fillId="3" borderId="6" xfId="1" applyFont="1" applyFill="1" applyBorder="1" applyAlignment="1" applyProtection="1">
      <alignment horizontal="center" vertical="center" wrapText="1"/>
      <protection locked="0"/>
    </xf>
    <xf numFmtId="0" fontId="5" fillId="3" borderId="7" xfId="1" applyFont="1" applyFill="1" applyBorder="1" applyAlignment="1" applyProtection="1">
      <alignment horizontal="center" vertical="center" wrapText="1"/>
      <protection locked="0"/>
    </xf>
    <xf numFmtId="0" fontId="5" fillId="3" borderId="5" xfId="1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</cellXfs>
  <cellStyles count="2">
    <cellStyle name="常规" xfId="0" builtinId="0"/>
    <cellStyle name="样式 1" xfId="1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zoomScaleNormal="100" workbookViewId="0">
      <selection sqref="A1:XFD1048576"/>
    </sheetView>
  </sheetViews>
  <sheetFormatPr defaultRowHeight="14.25" x14ac:dyDescent="0.2"/>
  <cols>
    <col min="1" max="1" width="6.5" customWidth="1"/>
    <col min="2" max="2" width="11.375" customWidth="1"/>
    <col min="3" max="3" width="18.125" customWidth="1"/>
    <col min="4" max="4" width="25.625" customWidth="1"/>
    <col min="7" max="7" width="10" hidden="1" customWidth="1"/>
    <col min="8" max="8" width="7.625" hidden="1" customWidth="1"/>
    <col min="9" max="10" width="9" customWidth="1"/>
    <col min="11" max="12" width="9" hidden="1" customWidth="1"/>
    <col min="13" max="14" width="9" customWidth="1"/>
    <col min="15" max="15" width="25.25" customWidth="1"/>
    <col min="16" max="16" width="9" customWidth="1"/>
  </cols>
  <sheetData>
    <row r="1" spans="1:16" ht="22.5" x14ac:dyDescent="0.2">
      <c r="A1" s="57" t="s">
        <v>28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6" ht="26.25" customHeight="1" x14ac:dyDescent="0.2">
      <c r="A2" s="59" t="s">
        <v>31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16" ht="58.5" customHeight="1" x14ac:dyDescent="0.2">
      <c r="A3" s="60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2"/>
    </row>
    <row r="4" spans="1:16" x14ac:dyDescent="0.2">
      <c r="A4" s="46" t="s">
        <v>1</v>
      </c>
      <c r="B4" s="46" t="s">
        <v>2</v>
      </c>
      <c r="C4" s="46" t="s">
        <v>3</v>
      </c>
      <c r="D4" s="63" t="s">
        <v>42</v>
      </c>
      <c r="E4" s="46" t="s">
        <v>4</v>
      </c>
      <c r="F4" s="46" t="s">
        <v>5</v>
      </c>
      <c r="G4" s="44" t="s">
        <v>50</v>
      </c>
      <c r="H4" s="45"/>
      <c r="I4" s="44" t="s">
        <v>51</v>
      </c>
      <c r="J4" s="45"/>
      <c r="K4" s="44" t="s">
        <v>52</v>
      </c>
      <c r="L4" s="45"/>
      <c r="M4" s="55" t="s">
        <v>6</v>
      </c>
      <c r="N4" s="56"/>
      <c r="O4" s="46" t="s">
        <v>7</v>
      </c>
      <c r="P4" s="46" t="s">
        <v>8</v>
      </c>
    </row>
    <row r="5" spans="1:16" x14ac:dyDescent="0.2">
      <c r="A5" s="46"/>
      <c r="B5" s="46"/>
      <c r="C5" s="46"/>
      <c r="D5" s="64"/>
      <c r="E5" s="46"/>
      <c r="F5" s="46"/>
      <c r="G5" s="1" t="s">
        <v>9</v>
      </c>
      <c r="H5" s="1" t="s">
        <v>10</v>
      </c>
      <c r="I5" s="1" t="s">
        <v>23</v>
      </c>
      <c r="J5" s="1" t="s">
        <v>24</v>
      </c>
      <c r="K5" s="1" t="s">
        <v>23</v>
      </c>
      <c r="L5" s="1" t="s">
        <v>24</v>
      </c>
      <c r="M5" s="23" t="s">
        <v>75</v>
      </c>
      <c r="N5" s="22" t="s">
        <v>72</v>
      </c>
      <c r="O5" s="46"/>
      <c r="P5" s="46"/>
    </row>
    <row r="6" spans="1:16" ht="33" customHeight="1" x14ac:dyDescent="0.2">
      <c r="A6" s="4">
        <v>1</v>
      </c>
      <c r="B6" s="5" t="s">
        <v>33</v>
      </c>
      <c r="C6" s="5" t="s">
        <v>43</v>
      </c>
      <c r="D6" s="7" t="s">
        <v>58</v>
      </c>
      <c r="E6" s="9" t="s">
        <v>49</v>
      </c>
      <c r="F6" s="10">
        <v>0.13</v>
      </c>
      <c r="G6" s="15">
        <v>0.13274336283185842</v>
      </c>
      <c r="H6" s="12" t="s">
        <v>60</v>
      </c>
      <c r="I6" s="2">
        <v>0.13</v>
      </c>
      <c r="J6" s="1" t="s">
        <v>60</v>
      </c>
      <c r="K6" s="2">
        <v>0.3</v>
      </c>
      <c r="L6" s="1" t="s">
        <v>60</v>
      </c>
      <c r="M6" s="1">
        <v>0.113</v>
      </c>
      <c r="N6" s="12">
        <v>0.1133</v>
      </c>
      <c r="O6" s="4" t="s">
        <v>77</v>
      </c>
      <c r="P6" s="4"/>
    </row>
    <row r="7" spans="1:16" ht="27.75" customHeight="1" x14ac:dyDescent="0.2">
      <c r="A7" s="4">
        <v>2</v>
      </c>
      <c r="B7" s="5" t="s">
        <v>34</v>
      </c>
      <c r="C7" s="5" t="s">
        <v>35</v>
      </c>
      <c r="D7" s="7" t="s">
        <v>48</v>
      </c>
      <c r="E7" s="9" t="s">
        <v>49</v>
      </c>
      <c r="F7" s="10">
        <v>0.13</v>
      </c>
      <c r="G7" s="11">
        <v>1.2</v>
      </c>
      <c r="H7" s="12" t="s">
        <v>76</v>
      </c>
      <c r="I7" s="2">
        <v>1.1000000000000001</v>
      </c>
      <c r="J7" s="1" t="s">
        <v>60</v>
      </c>
      <c r="K7" s="2"/>
      <c r="L7" s="1" t="s">
        <v>60</v>
      </c>
      <c r="M7" s="1">
        <v>0.95</v>
      </c>
      <c r="N7" s="12">
        <v>0.95</v>
      </c>
      <c r="O7" s="23" t="s">
        <v>77</v>
      </c>
      <c r="P7" s="4"/>
    </row>
    <row r="8" spans="1:16" ht="27.75" customHeight="1" x14ac:dyDescent="0.2">
      <c r="A8" s="4">
        <v>3</v>
      </c>
      <c r="B8" s="5" t="s">
        <v>36</v>
      </c>
      <c r="C8" s="5" t="s">
        <v>44</v>
      </c>
      <c r="D8" s="7" t="s">
        <v>53</v>
      </c>
      <c r="E8" s="9" t="s">
        <v>49</v>
      </c>
      <c r="F8" s="10">
        <v>0.13</v>
      </c>
      <c r="G8" s="15">
        <v>7.0796460176991163E-2</v>
      </c>
      <c r="H8" s="12" t="s">
        <v>60</v>
      </c>
      <c r="I8" s="2">
        <v>0.09</v>
      </c>
      <c r="J8" s="1" t="s">
        <v>60</v>
      </c>
      <c r="K8" s="2">
        <v>0.15</v>
      </c>
      <c r="L8" s="1" t="s">
        <v>60</v>
      </c>
      <c r="M8" s="2">
        <v>6.2E-2</v>
      </c>
      <c r="N8" s="12">
        <v>6.1800000000000001E-2</v>
      </c>
      <c r="O8" s="23" t="s">
        <v>77</v>
      </c>
      <c r="P8" s="4"/>
    </row>
    <row r="9" spans="1:16" ht="26.25" customHeight="1" x14ac:dyDescent="0.2">
      <c r="A9" s="4">
        <v>4</v>
      </c>
      <c r="B9" s="5" t="s">
        <v>37</v>
      </c>
      <c r="C9" s="5" t="s">
        <v>44</v>
      </c>
      <c r="D9" s="7" t="s">
        <v>54</v>
      </c>
      <c r="E9" s="9" t="s">
        <v>49</v>
      </c>
      <c r="F9" s="10">
        <v>0.13</v>
      </c>
      <c r="G9" s="15">
        <v>0.12212389380530976</v>
      </c>
      <c r="H9" s="12" t="s">
        <v>60</v>
      </c>
      <c r="I9" s="2">
        <v>0.15</v>
      </c>
      <c r="J9" s="1" t="s">
        <v>60</v>
      </c>
      <c r="K9" s="2">
        <v>0.35</v>
      </c>
      <c r="L9" s="1" t="s">
        <v>60</v>
      </c>
      <c r="M9" s="2">
        <v>0.113</v>
      </c>
      <c r="N9" s="12">
        <v>0.1133</v>
      </c>
      <c r="O9" s="23" t="s">
        <v>77</v>
      </c>
      <c r="P9" s="4"/>
    </row>
    <row r="10" spans="1:16" ht="26.25" customHeight="1" x14ac:dyDescent="0.2">
      <c r="A10" s="4">
        <v>5</v>
      </c>
      <c r="B10" s="5" t="s">
        <v>38</v>
      </c>
      <c r="C10" s="5" t="s">
        <v>45</v>
      </c>
      <c r="D10" s="7" t="s">
        <v>55</v>
      </c>
      <c r="E10" s="9" t="s">
        <v>49</v>
      </c>
      <c r="F10" s="10">
        <v>0.13</v>
      </c>
      <c r="G10" s="15">
        <v>6.637168141592921E-2</v>
      </c>
      <c r="H10" s="12" t="s">
        <v>60</v>
      </c>
      <c r="I10" s="2">
        <v>0.08</v>
      </c>
      <c r="J10" s="1" t="s">
        <v>60</v>
      </c>
      <c r="K10" s="2">
        <v>0.15</v>
      </c>
      <c r="L10" s="1" t="s">
        <v>60</v>
      </c>
      <c r="M10" s="2">
        <v>6.2E-2</v>
      </c>
      <c r="N10" s="12">
        <v>6.1800000000000001E-2</v>
      </c>
      <c r="O10" s="23" t="s">
        <v>77</v>
      </c>
      <c r="P10" s="4"/>
    </row>
    <row r="11" spans="1:16" ht="26.25" customHeight="1" x14ac:dyDescent="0.2">
      <c r="A11" s="4">
        <v>6</v>
      </c>
      <c r="B11" s="5" t="s">
        <v>39</v>
      </c>
      <c r="C11" s="5" t="s">
        <v>46</v>
      </c>
      <c r="D11" s="7" t="s">
        <v>56</v>
      </c>
      <c r="E11" s="9" t="s">
        <v>49</v>
      </c>
      <c r="F11" s="10">
        <v>0.13</v>
      </c>
      <c r="G11" s="15">
        <v>0.13185840707964602</v>
      </c>
      <c r="H11" s="12" t="s">
        <v>60</v>
      </c>
      <c r="I11" s="2">
        <v>0.16</v>
      </c>
      <c r="J11" s="1" t="s">
        <v>60</v>
      </c>
      <c r="K11" s="2">
        <v>0.39</v>
      </c>
      <c r="L11" s="1" t="s">
        <v>60</v>
      </c>
      <c r="M11" s="2">
        <v>0.113</v>
      </c>
      <c r="N11" s="12">
        <v>0.1133</v>
      </c>
      <c r="O11" s="23" t="s">
        <v>77</v>
      </c>
      <c r="P11" s="4"/>
    </row>
    <row r="12" spans="1:16" ht="26.25" customHeight="1" x14ac:dyDescent="0.2">
      <c r="A12" s="4">
        <v>7</v>
      </c>
      <c r="B12" s="5" t="s">
        <v>40</v>
      </c>
      <c r="C12" s="6" t="s">
        <v>47</v>
      </c>
      <c r="D12" s="8" t="s">
        <v>59</v>
      </c>
      <c r="E12" s="9" t="s">
        <v>49</v>
      </c>
      <c r="F12" s="10">
        <v>0.13</v>
      </c>
      <c r="G12" s="15">
        <v>4.4247787610619475E-2</v>
      </c>
      <c r="H12" s="12" t="s">
        <v>60</v>
      </c>
      <c r="I12" s="2">
        <v>0.08</v>
      </c>
      <c r="J12" s="1" t="s">
        <v>60</v>
      </c>
      <c r="K12" s="2">
        <v>0.39</v>
      </c>
      <c r="L12" s="1" t="s">
        <v>60</v>
      </c>
      <c r="M12" s="2">
        <v>3.5999999999999997E-2</v>
      </c>
      <c r="N12" s="12">
        <v>3.6050000000000006E-2</v>
      </c>
      <c r="O12" s="23" t="s">
        <v>77</v>
      </c>
      <c r="P12" s="4"/>
    </row>
    <row r="13" spans="1:16" ht="26.25" customHeight="1" x14ac:dyDescent="0.2">
      <c r="A13" s="4">
        <v>8</v>
      </c>
      <c r="B13" s="6" t="s">
        <v>73</v>
      </c>
      <c r="C13" s="6" t="s">
        <v>41</v>
      </c>
      <c r="D13" s="8" t="s">
        <v>74</v>
      </c>
      <c r="E13" s="9" t="s">
        <v>49</v>
      </c>
      <c r="F13" s="10">
        <v>0.13</v>
      </c>
      <c r="G13" s="13">
        <v>0.79646017699115057</v>
      </c>
      <c r="H13" s="14" t="s">
        <v>57</v>
      </c>
      <c r="I13" s="2">
        <v>1.6</v>
      </c>
      <c r="J13" s="1" t="s">
        <v>61</v>
      </c>
      <c r="K13" s="2">
        <v>0.75</v>
      </c>
      <c r="L13" s="1" t="s">
        <v>60</v>
      </c>
      <c r="M13" s="1"/>
      <c r="N13" s="12">
        <v>0.75</v>
      </c>
      <c r="O13" s="23" t="s">
        <v>77</v>
      </c>
      <c r="P13" s="4"/>
    </row>
    <row r="14" spans="1:16" ht="42.75" customHeight="1" x14ac:dyDescent="0.2">
      <c r="A14" s="47" t="s">
        <v>11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</row>
    <row r="15" spans="1:16" ht="20.100000000000001" customHeight="1" x14ac:dyDescent="0.2">
      <c r="A15" s="3">
        <v>1</v>
      </c>
      <c r="B15" s="3" t="s">
        <v>12</v>
      </c>
      <c r="C15" s="48" t="s">
        <v>78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</row>
    <row r="16" spans="1:16" ht="20.100000000000001" customHeight="1" x14ac:dyDescent="0.2">
      <c r="A16" s="3">
        <v>2</v>
      </c>
      <c r="B16" s="3" t="s">
        <v>13</v>
      </c>
      <c r="C16" s="48" t="s">
        <v>79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</row>
    <row r="17" spans="1:16" ht="20.100000000000001" customHeight="1" x14ac:dyDescent="0.2">
      <c r="A17" s="3">
        <v>3</v>
      </c>
      <c r="B17" s="3" t="s">
        <v>14</v>
      </c>
      <c r="C17" s="49" t="s">
        <v>26</v>
      </c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1"/>
    </row>
    <row r="18" spans="1:16" ht="20.100000000000001" customHeight="1" x14ac:dyDescent="0.2">
      <c r="A18" s="3">
        <v>4</v>
      </c>
      <c r="B18" s="3" t="s">
        <v>15</v>
      </c>
      <c r="C18" s="48" t="s">
        <v>16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</row>
    <row r="19" spans="1:16" ht="20.100000000000001" customHeight="1" x14ac:dyDescent="0.2">
      <c r="A19" s="3">
        <v>5</v>
      </c>
      <c r="B19" s="3" t="s">
        <v>17</v>
      </c>
      <c r="C19" s="48" t="s">
        <v>18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</row>
    <row r="20" spans="1:16" ht="20.100000000000001" customHeight="1" x14ac:dyDescent="0.2">
      <c r="A20" s="3">
        <v>6</v>
      </c>
      <c r="B20" s="3" t="s">
        <v>19</v>
      </c>
      <c r="C20" s="48" t="s">
        <v>80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</row>
    <row r="21" spans="1:16" ht="20.100000000000001" customHeight="1" x14ac:dyDescent="0.2">
      <c r="A21" s="3">
        <v>7</v>
      </c>
      <c r="B21" s="3" t="s">
        <v>8</v>
      </c>
      <c r="C21" s="49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1"/>
    </row>
    <row r="22" spans="1:16" ht="76.5" customHeight="1" x14ac:dyDescent="0.2">
      <c r="A22" s="52" t="s">
        <v>20</v>
      </c>
      <c r="B22" s="53"/>
      <c r="C22" s="53"/>
      <c r="D22" s="54"/>
      <c r="E22" s="43" t="s">
        <v>27</v>
      </c>
      <c r="F22" s="43"/>
      <c r="G22" s="43"/>
      <c r="H22" s="43"/>
      <c r="I22" s="43"/>
      <c r="J22" s="43" t="s">
        <v>21</v>
      </c>
      <c r="K22" s="43"/>
      <c r="L22" s="43"/>
      <c r="M22" s="43"/>
      <c r="N22" s="43"/>
      <c r="O22" s="43" t="s">
        <v>22</v>
      </c>
      <c r="P22" s="43"/>
    </row>
  </sheetData>
  <mergeCells count="27">
    <mergeCell ref="A1:P1"/>
    <mergeCell ref="A2:P2"/>
    <mergeCell ref="A3:P3"/>
    <mergeCell ref="A4:A5"/>
    <mergeCell ref="B4:B5"/>
    <mergeCell ref="C4:C5"/>
    <mergeCell ref="E4:E5"/>
    <mergeCell ref="F4:F5"/>
    <mergeCell ref="G4:H4"/>
    <mergeCell ref="I4:J4"/>
    <mergeCell ref="D4:D5"/>
    <mergeCell ref="E22:I22"/>
    <mergeCell ref="J22:N22"/>
    <mergeCell ref="O22:P22"/>
    <mergeCell ref="K4:L4"/>
    <mergeCell ref="O4:O5"/>
    <mergeCell ref="P4:P5"/>
    <mergeCell ref="A14:P14"/>
    <mergeCell ref="C15:P15"/>
    <mergeCell ref="C16:P16"/>
    <mergeCell ref="C17:P17"/>
    <mergeCell ref="C18:P18"/>
    <mergeCell ref="C19:P19"/>
    <mergeCell ref="C20:P20"/>
    <mergeCell ref="C21:P21"/>
    <mergeCell ref="A22:D22"/>
    <mergeCell ref="M4:N4"/>
  </mergeCells>
  <phoneticPr fontId="2" type="noConversion"/>
  <pageMargins left="0.7" right="0.7" top="0.75" bottom="0.75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workbookViewId="0">
      <selection activeCell="C11" sqref="C11:P11"/>
    </sheetView>
  </sheetViews>
  <sheetFormatPr defaultRowHeight="14.25" x14ac:dyDescent="0.2"/>
  <cols>
    <col min="1" max="1" width="6.5" customWidth="1"/>
    <col min="2" max="2" width="11.375" customWidth="1"/>
    <col min="3" max="3" width="18.125" customWidth="1"/>
    <col min="4" max="4" width="25.625" customWidth="1"/>
    <col min="7" max="7" width="10" customWidth="1"/>
    <col min="8" max="8" width="7.625" customWidth="1"/>
    <col min="15" max="15" width="23.875" customWidth="1"/>
    <col min="16" max="16" width="9" hidden="1" customWidth="1"/>
  </cols>
  <sheetData>
    <row r="1" spans="1:18" ht="22.5" x14ac:dyDescent="0.2">
      <c r="A1" s="57" t="s">
        <v>28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8" ht="26.25" customHeight="1" x14ac:dyDescent="0.2">
      <c r="A2" s="59" t="s">
        <v>31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18" ht="58.5" customHeight="1" x14ac:dyDescent="0.2">
      <c r="A3" s="60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2"/>
    </row>
    <row r="4" spans="1:18" x14ac:dyDescent="0.2">
      <c r="A4" s="46" t="s">
        <v>1</v>
      </c>
      <c r="B4" s="46" t="s">
        <v>2</v>
      </c>
      <c r="C4" s="46" t="s">
        <v>3</v>
      </c>
      <c r="D4" s="63" t="s">
        <v>42</v>
      </c>
      <c r="E4" s="46" t="s">
        <v>4</v>
      </c>
      <c r="F4" s="46" t="s">
        <v>5</v>
      </c>
      <c r="G4" s="66" t="s">
        <v>66</v>
      </c>
      <c r="H4" s="45"/>
      <c r="I4" s="66" t="s">
        <v>67</v>
      </c>
      <c r="J4" s="67"/>
      <c r="K4" s="45"/>
      <c r="L4" s="66" t="s">
        <v>68</v>
      </c>
      <c r="M4" s="45"/>
      <c r="N4" s="17" t="s">
        <v>6</v>
      </c>
      <c r="O4" s="46" t="s">
        <v>7</v>
      </c>
      <c r="P4" s="46" t="s">
        <v>8</v>
      </c>
    </row>
    <row r="5" spans="1:18" x14ac:dyDescent="0.2">
      <c r="A5" s="46"/>
      <c r="B5" s="46"/>
      <c r="C5" s="46"/>
      <c r="D5" s="64"/>
      <c r="E5" s="46"/>
      <c r="F5" s="46"/>
      <c r="G5" s="1" t="s">
        <v>9</v>
      </c>
      <c r="H5" s="1" t="s">
        <v>10</v>
      </c>
      <c r="I5" s="1" t="s">
        <v>23</v>
      </c>
      <c r="J5" s="1" t="s">
        <v>71</v>
      </c>
      <c r="K5" s="1" t="s">
        <v>10</v>
      </c>
      <c r="L5" s="1" t="s">
        <v>23</v>
      </c>
      <c r="M5" s="1" t="s">
        <v>10</v>
      </c>
      <c r="N5" s="17" t="s">
        <v>25</v>
      </c>
      <c r="O5" s="46"/>
      <c r="P5" s="46"/>
    </row>
    <row r="6" spans="1:18" ht="27" x14ac:dyDescent="0.2">
      <c r="A6" s="17">
        <v>1</v>
      </c>
      <c r="B6" s="19" t="s">
        <v>62</v>
      </c>
      <c r="C6" s="20" t="s">
        <v>64</v>
      </c>
      <c r="D6" s="7" t="s">
        <v>58</v>
      </c>
      <c r="E6" s="9" t="s">
        <v>49</v>
      </c>
      <c r="F6" s="10">
        <v>0.13</v>
      </c>
      <c r="G6" s="21">
        <v>0.39672566371681411</v>
      </c>
      <c r="H6" s="12" t="s">
        <v>60</v>
      </c>
      <c r="I6" s="2"/>
      <c r="J6" s="2"/>
      <c r="K6" s="1" t="s">
        <v>60</v>
      </c>
      <c r="L6" s="2"/>
      <c r="M6" s="1" t="s">
        <v>60</v>
      </c>
      <c r="N6" s="17"/>
      <c r="O6" s="17"/>
      <c r="P6" s="17"/>
    </row>
    <row r="7" spans="1:18" ht="27" x14ac:dyDescent="0.2">
      <c r="A7" s="17">
        <v>2</v>
      </c>
      <c r="B7" s="19" t="s">
        <v>63</v>
      </c>
      <c r="C7" s="20" t="s">
        <v>65</v>
      </c>
      <c r="D7" s="7" t="s">
        <v>48</v>
      </c>
      <c r="E7" s="9" t="s">
        <v>49</v>
      </c>
      <c r="F7" s="10">
        <v>0.13</v>
      </c>
      <c r="G7" s="21">
        <v>0.3807964601769912</v>
      </c>
      <c r="H7" s="12" t="s">
        <v>60</v>
      </c>
      <c r="I7" s="2"/>
      <c r="J7" s="2"/>
      <c r="K7" s="1" t="s">
        <v>60</v>
      </c>
      <c r="L7" s="2"/>
      <c r="M7" s="1" t="s">
        <v>60</v>
      </c>
      <c r="N7" s="17"/>
      <c r="O7" s="17"/>
      <c r="P7" s="17"/>
    </row>
    <row r="8" spans="1:18" x14ac:dyDescent="0.2">
      <c r="A8" s="17">
        <v>3</v>
      </c>
      <c r="B8" t="s">
        <v>69</v>
      </c>
      <c r="C8" s="20" t="s">
        <v>70</v>
      </c>
      <c r="D8" s="7" t="s">
        <v>48</v>
      </c>
      <c r="E8" s="9" t="s">
        <v>49</v>
      </c>
      <c r="F8" s="10">
        <v>0.13</v>
      </c>
      <c r="G8" s="21"/>
      <c r="H8" s="12" t="s">
        <v>60</v>
      </c>
      <c r="I8" s="2">
        <v>0.28000000000000003</v>
      </c>
      <c r="J8" s="2">
        <v>2.25</v>
      </c>
      <c r="K8" s="1" t="s">
        <v>60</v>
      </c>
      <c r="L8" s="2"/>
      <c r="M8" s="1" t="s">
        <v>60</v>
      </c>
      <c r="N8" s="17"/>
      <c r="O8" s="17"/>
      <c r="P8" s="17"/>
      <c r="R8" t="s">
        <v>69</v>
      </c>
    </row>
    <row r="9" spans="1:18" ht="42.75" customHeight="1" x14ac:dyDescent="0.2">
      <c r="A9" s="47" t="s">
        <v>11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</row>
    <row r="10" spans="1:18" ht="20.100000000000001" customHeight="1" x14ac:dyDescent="0.2">
      <c r="A10" s="18">
        <v>1</v>
      </c>
      <c r="B10" s="18" t="s">
        <v>12</v>
      </c>
      <c r="C10" s="48" t="s">
        <v>29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</row>
    <row r="11" spans="1:18" ht="20.100000000000001" customHeight="1" x14ac:dyDescent="0.2">
      <c r="A11" s="18">
        <v>2</v>
      </c>
      <c r="B11" s="18" t="s">
        <v>13</v>
      </c>
      <c r="C11" s="48" t="s">
        <v>32</v>
      </c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</row>
    <row r="12" spans="1:18" ht="20.100000000000001" customHeight="1" x14ac:dyDescent="0.2">
      <c r="A12" s="18">
        <v>3</v>
      </c>
      <c r="B12" s="18" t="s">
        <v>14</v>
      </c>
      <c r="C12" s="49" t="s">
        <v>26</v>
      </c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1"/>
    </row>
    <row r="13" spans="1:18" ht="20.100000000000001" customHeight="1" x14ac:dyDescent="0.2">
      <c r="A13" s="18">
        <v>4</v>
      </c>
      <c r="B13" s="18" t="s">
        <v>15</v>
      </c>
      <c r="C13" s="48" t="s">
        <v>16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</row>
    <row r="14" spans="1:18" ht="20.100000000000001" customHeight="1" x14ac:dyDescent="0.2">
      <c r="A14" s="18">
        <v>5</v>
      </c>
      <c r="B14" s="18" t="s">
        <v>17</v>
      </c>
      <c r="C14" s="48" t="s">
        <v>18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</row>
    <row r="15" spans="1:18" ht="20.100000000000001" customHeight="1" x14ac:dyDescent="0.2">
      <c r="A15" s="18">
        <v>6</v>
      </c>
      <c r="B15" s="18" t="s">
        <v>19</v>
      </c>
      <c r="C15" s="65" t="s">
        <v>30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</row>
    <row r="16" spans="1:18" ht="20.100000000000001" customHeight="1" x14ac:dyDescent="0.2">
      <c r="A16" s="18">
        <v>7</v>
      </c>
      <c r="B16" s="18" t="s">
        <v>8</v>
      </c>
      <c r="C16" s="49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1"/>
    </row>
    <row r="17" spans="1:16" ht="76.5" customHeight="1" x14ac:dyDescent="0.2">
      <c r="A17" s="43" t="s">
        <v>20</v>
      </c>
      <c r="B17" s="43"/>
      <c r="C17" s="43"/>
      <c r="D17" s="16"/>
      <c r="E17" s="43" t="s">
        <v>27</v>
      </c>
      <c r="F17" s="43"/>
      <c r="G17" s="43"/>
      <c r="H17" s="43"/>
      <c r="I17" s="43"/>
      <c r="J17" s="16"/>
      <c r="K17" s="43" t="s">
        <v>21</v>
      </c>
      <c r="L17" s="43"/>
      <c r="M17" s="43"/>
      <c r="N17" s="43"/>
      <c r="O17" s="43" t="s">
        <v>22</v>
      </c>
      <c r="P17" s="43"/>
    </row>
  </sheetData>
  <mergeCells count="26">
    <mergeCell ref="C10:P10"/>
    <mergeCell ref="A1:P1"/>
    <mergeCell ref="A2:P2"/>
    <mergeCell ref="A3:P3"/>
    <mergeCell ref="A4:A5"/>
    <mergeCell ref="B4:B5"/>
    <mergeCell ref="C4:C5"/>
    <mergeCell ref="D4:D5"/>
    <mergeCell ref="E4:E5"/>
    <mergeCell ref="F4:F5"/>
    <mergeCell ref="G4:H4"/>
    <mergeCell ref="I4:K4"/>
    <mergeCell ref="L4:M4"/>
    <mergeCell ref="O4:O5"/>
    <mergeCell ref="P4:P5"/>
    <mergeCell ref="A9:P9"/>
    <mergeCell ref="A17:C17"/>
    <mergeCell ref="E17:I17"/>
    <mergeCell ref="K17:N17"/>
    <mergeCell ref="O17:P17"/>
    <mergeCell ref="C11:P11"/>
    <mergeCell ref="C12:P12"/>
    <mergeCell ref="C13:P13"/>
    <mergeCell ref="C14:P14"/>
    <mergeCell ref="C15:P15"/>
    <mergeCell ref="C16:P16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tabSelected="1" workbookViewId="0">
      <selection activeCell="B11" sqref="B11"/>
    </sheetView>
  </sheetViews>
  <sheetFormatPr defaultRowHeight="14.25" x14ac:dyDescent="0.2"/>
  <cols>
    <col min="1" max="1" width="4" customWidth="1"/>
    <col min="2" max="2" width="11.375" customWidth="1"/>
    <col min="3" max="3" width="16.625" customWidth="1"/>
    <col min="4" max="4" width="29.75" customWidth="1"/>
    <col min="5" max="5" width="32" customWidth="1"/>
    <col min="6" max="6" width="2.875" customWidth="1"/>
    <col min="7" max="7" width="4.625" customWidth="1"/>
    <col min="8" max="8" width="4.25" customWidth="1"/>
    <col min="9" max="9" width="5.375" customWidth="1"/>
    <col min="10" max="10" width="6.125" customWidth="1"/>
    <col min="11" max="11" width="7.75" customWidth="1"/>
    <col min="12" max="12" width="7.25" customWidth="1"/>
    <col min="13" max="13" width="5.75" customWidth="1"/>
    <col min="14" max="14" width="25.25" customWidth="1"/>
    <col min="15" max="15" width="5.875" customWidth="1"/>
  </cols>
  <sheetData>
    <row r="1" spans="1:15" ht="22.5" x14ac:dyDescent="0.2">
      <c r="A1" s="57" t="s">
        <v>28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5" ht="26.25" customHeight="1" x14ac:dyDescent="0.2">
      <c r="A2" s="59" t="s">
        <v>31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1:15" ht="58.5" customHeight="1" x14ac:dyDescent="0.2">
      <c r="A3" s="60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2"/>
    </row>
    <row r="4" spans="1:15" ht="33.75" customHeight="1" x14ac:dyDescent="0.2">
      <c r="A4" s="46" t="s">
        <v>1</v>
      </c>
      <c r="B4" s="46" t="s">
        <v>2</v>
      </c>
      <c r="C4" s="46" t="s">
        <v>3</v>
      </c>
      <c r="D4" s="63" t="s">
        <v>42</v>
      </c>
      <c r="E4" s="69" t="s">
        <v>86</v>
      </c>
      <c r="F4" s="46" t="s">
        <v>4</v>
      </c>
      <c r="G4" s="46" t="s">
        <v>5</v>
      </c>
      <c r="H4" s="35" t="s">
        <v>96</v>
      </c>
      <c r="I4" s="42" t="s">
        <v>97</v>
      </c>
      <c r="J4" s="55" t="s">
        <v>98</v>
      </c>
      <c r="K4" s="68"/>
      <c r="L4" s="56"/>
      <c r="M4" s="36" t="s">
        <v>6</v>
      </c>
      <c r="N4" s="46" t="s">
        <v>7</v>
      </c>
      <c r="O4" s="46" t="s">
        <v>8</v>
      </c>
    </row>
    <row r="5" spans="1:15" ht="30" customHeight="1" x14ac:dyDescent="0.2">
      <c r="A5" s="46"/>
      <c r="B5" s="46"/>
      <c r="C5" s="46"/>
      <c r="D5" s="64"/>
      <c r="E5" s="70"/>
      <c r="F5" s="46"/>
      <c r="G5" s="46"/>
      <c r="H5" s="35" t="s">
        <v>9</v>
      </c>
      <c r="I5" s="37" t="s">
        <v>9</v>
      </c>
      <c r="J5" s="35" t="s">
        <v>23</v>
      </c>
      <c r="K5" s="35" t="s">
        <v>94</v>
      </c>
      <c r="L5" s="35" t="s">
        <v>93</v>
      </c>
      <c r="M5" s="35" t="s">
        <v>75</v>
      </c>
      <c r="N5" s="46"/>
      <c r="O5" s="46"/>
    </row>
    <row r="6" spans="1:15" ht="27.75" customHeight="1" x14ac:dyDescent="0.2">
      <c r="A6" s="24">
        <v>1</v>
      </c>
      <c r="B6" s="5" t="s">
        <v>115</v>
      </c>
      <c r="C6" s="5" t="s">
        <v>82</v>
      </c>
      <c r="D6" s="7" t="s">
        <v>95</v>
      </c>
      <c r="E6" s="7" t="s">
        <v>87</v>
      </c>
      <c r="F6" s="9" t="s">
        <v>49</v>
      </c>
      <c r="G6" s="10">
        <v>0.13</v>
      </c>
      <c r="H6" s="15">
        <v>0.48449999999999999</v>
      </c>
      <c r="I6" s="15">
        <v>0.6</v>
      </c>
      <c r="J6" s="2">
        <v>0.09</v>
      </c>
      <c r="K6" s="2">
        <v>0.25</v>
      </c>
      <c r="L6" s="1">
        <v>10000</v>
      </c>
      <c r="M6" s="26">
        <v>0.22500000000000001</v>
      </c>
      <c r="N6" s="24" t="s">
        <v>106</v>
      </c>
      <c r="O6" s="24"/>
    </row>
    <row r="7" spans="1:15" ht="26.25" customHeight="1" x14ac:dyDescent="0.2">
      <c r="A7" s="24">
        <v>2</v>
      </c>
      <c r="B7" s="5" t="s">
        <v>116</v>
      </c>
      <c r="C7" s="5" t="s">
        <v>83</v>
      </c>
      <c r="D7" s="7" t="s">
        <v>54</v>
      </c>
      <c r="E7" s="7" t="s">
        <v>90</v>
      </c>
      <c r="F7" s="9" t="s">
        <v>49</v>
      </c>
      <c r="G7" s="10">
        <v>0.13</v>
      </c>
      <c r="H7" s="15">
        <v>0.66590000000000005</v>
      </c>
      <c r="I7" s="15">
        <v>0.78</v>
      </c>
      <c r="J7" s="2">
        <v>0.15</v>
      </c>
      <c r="K7" s="2">
        <v>0.36</v>
      </c>
      <c r="L7" s="1">
        <v>10000</v>
      </c>
      <c r="M7" s="26">
        <v>0.32400000000000001</v>
      </c>
      <c r="N7" s="35" t="s">
        <v>106</v>
      </c>
      <c r="O7" s="24"/>
    </row>
    <row r="8" spans="1:15" ht="26.25" customHeight="1" x14ac:dyDescent="0.2">
      <c r="A8" s="24">
        <v>3</v>
      </c>
      <c r="B8" s="5" t="s">
        <v>117</v>
      </c>
      <c r="C8" s="5" t="s">
        <v>45</v>
      </c>
      <c r="D8" s="7" t="s">
        <v>55</v>
      </c>
      <c r="E8" s="7" t="s">
        <v>91</v>
      </c>
      <c r="F8" s="9" t="s">
        <v>49</v>
      </c>
      <c r="G8" s="10">
        <v>0.13</v>
      </c>
      <c r="H8" s="15">
        <v>0.46150000000000002</v>
      </c>
      <c r="I8" s="15">
        <v>0.56000000000000005</v>
      </c>
      <c r="J8" s="2">
        <v>0.08</v>
      </c>
      <c r="K8" s="2">
        <v>0.23</v>
      </c>
      <c r="L8" s="1">
        <v>10000</v>
      </c>
      <c r="M8" s="26">
        <v>0.20700000000000002</v>
      </c>
      <c r="N8" s="35" t="s">
        <v>106</v>
      </c>
      <c r="O8" s="24"/>
    </row>
    <row r="9" spans="1:15" ht="26.25" customHeight="1" x14ac:dyDescent="0.2">
      <c r="A9" s="24">
        <v>4</v>
      </c>
      <c r="B9" s="5" t="s">
        <v>118</v>
      </c>
      <c r="C9" s="5" t="s">
        <v>46</v>
      </c>
      <c r="D9" s="7" t="s">
        <v>56</v>
      </c>
      <c r="E9" s="7" t="s">
        <v>88</v>
      </c>
      <c r="F9" s="9" t="s">
        <v>49</v>
      </c>
      <c r="G9" s="10">
        <v>0.13</v>
      </c>
      <c r="H9" s="15">
        <v>0.74850000000000005</v>
      </c>
      <c r="I9" s="15">
        <v>0.82</v>
      </c>
      <c r="J9" s="2">
        <v>0.16</v>
      </c>
      <c r="K9" s="2">
        <v>0.39</v>
      </c>
      <c r="L9" s="1">
        <v>10000</v>
      </c>
      <c r="M9" s="26">
        <v>0.35100000000000003</v>
      </c>
      <c r="N9" s="35" t="s">
        <v>106</v>
      </c>
      <c r="O9" s="24"/>
    </row>
    <row r="10" spans="1:15" ht="26.25" customHeight="1" x14ac:dyDescent="0.2">
      <c r="A10" s="24">
        <v>5</v>
      </c>
      <c r="B10" s="5" t="s">
        <v>119</v>
      </c>
      <c r="C10" s="5" t="s">
        <v>83</v>
      </c>
      <c r="D10" s="7" t="s">
        <v>81</v>
      </c>
      <c r="E10" s="7" t="s">
        <v>92</v>
      </c>
      <c r="F10" s="9" t="s">
        <v>49</v>
      </c>
      <c r="G10" s="10">
        <v>0.13</v>
      </c>
      <c r="H10" s="15">
        <v>0.46</v>
      </c>
      <c r="I10" s="15">
        <v>0.48</v>
      </c>
      <c r="J10" s="2">
        <v>0.08</v>
      </c>
      <c r="K10" s="2">
        <v>0.2</v>
      </c>
      <c r="L10" s="1">
        <v>10000</v>
      </c>
      <c r="M10" s="26">
        <v>0.18000000000000002</v>
      </c>
      <c r="N10" s="35" t="s">
        <v>106</v>
      </c>
      <c r="O10" s="24"/>
    </row>
    <row r="11" spans="1:15" ht="26.25" customHeight="1" x14ac:dyDescent="0.2">
      <c r="A11" s="24">
        <v>6</v>
      </c>
      <c r="B11" s="5" t="s">
        <v>120</v>
      </c>
      <c r="C11" s="6" t="s">
        <v>85</v>
      </c>
      <c r="D11" s="7" t="s">
        <v>84</v>
      </c>
      <c r="E11" s="7" t="s">
        <v>89</v>
      </c>
      <c r="F11" s="9" t="s">
        <v>49</v>
      </c>
      <c r="G11" s="10">
        <v>0.13</v>
      </c>
      <c r="H11" s="13">
        <v>0.57589999999999997</v>
      </c>
      <c r="I11" s="13">
        <v>0.66</v>
      </c>
      <c r="J11" s="2">
        <v>0.113</v>
      </c>
      <c r="K11" s="2">
        <v>0.33</v>
      </c>
      <c r="L11" s="1">
        <v>10000</v>
      </c>
      <c r="M11" s="26">
        <v>0.29700000000000004</v>
      </c>
      <c r="N11" s="35" t="s">
        <v>106</v>
      </c>
      <c r="O11" s="24"/>
    </row>
    <row r="12" spans="1:15" x14ac:dyDescent="0.2">
      <c r="A12" s="71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3"/>
    </row>
    <row r="13" spans="1:15" ht="42.75" customHeight="1" x14ac:dyDescent="0.2">
      <c r="A13" s="47" t="s">
        <v>11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</row>
    <row r="14" spans="1:15" ht="24.95" customHeight="1" x14ac:dyDescent="0.2">
      <c r="A14" s="25">
        <v>1</v>
      </c>
      <c r="B14" s="25" t="s">
        <v>12</v>
      </c>
      <c r="C14" s="48" t="s">
        <v>113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</row>
    <row r="15" spans="1:15" ht="24.95" customHeight="1" x14ac:dyDescent="0.2">
      <c r="A15" s="25">
        <v>2</v>
      </c>
      <c r="B15" s="25" t="s">
        <v>13</v>
      </c>
      <c r="C15" s="48" t="s">
        <v>114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</row>
    <row r="16" spans="1:15" ht="24.95" customHeight="1" x14ac:dyDescent="0.2">
      <c r="A16" s="25">
        <v>3</v>
      </c>
      <c r="B16" s="25" t="s">
        <v>14</v>
      </c>
      <c r="C16" s="49" t="s">
        <v>26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1"/>
    </row>
    <row r="17" spans="1:15" ht="24.95" customHeight="1" x14ac:dyDescent="0.2">
      <c r="A17" s="25">
        <v>4</v>
      </c>
      <c r="B17" s="25" t="s">
        <v>15</v>
      </c>
      <c r="C17" s="48" t="s">
        <v>16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</row>
    <row r="18" spans="1:15" ht="24.95" customHeight="1" x14ac:dyDescent="0.2">
      <c r="A18" s="25">
        <v>5</v>
      </c>
      <c r="B18" s="25" t="s">
        <v>17</v>
      </c>
      <c r="C18" s="48" t="s">
        <v>18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</row>
    <row r="19" spans="1:15" ht="24.95" customHeight="1" x14ac:dyDescent="0.2">
      <c r="A19" s="25">
        <v>6</v>
      </c>
      <c r="B19" s="25" t="s">
        <v>19</v>
      </c>
      <c r="C19" s="48" t="s">
        <v>107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</row>
    <row r="20" spans="1:15" ht="24.95" customHeight="1" x14ac:dyDescent="0.2">
      <c r="A20" s="25">
        <v>7</v>
      </c>
      <c r="B20" s="25" t="s">
        <v>8</v>
      </c>
      <c r="C20" s="49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1"/>
    </row>
    <row r="21" spans="1:15" ht="76.5" customHeight="1" x14ac:dyDescent="0.2">
      <c r="A21" s="43" t="s">
        <v>108</v>
      </c>
      <c r="B21" s="43"/>
      <c r="C21" s="43"/>
      <c r="D21" s="41" t="s">
        <v>110</v>
      </c>
      <c r="E21" s="52" t="s">
        <v>109</v>
      </c>
      <c r="F21" s="53"/>
      <c r="G21" s="53"/>
      <c r="H21" s="53"/>
      <c r="I21" s="54"/>
      <c r="J21" s="38" t="s">
        <v>21</v>
      </c>
      <c r="K21" s="39"/>
      <c r="L21" s="39"/>
      <c r="M21" s="40"/>
      <c r="N21" s="43" t="s">
        <v>22</v>
      </c>
      <c r="O21" s="43"/>
    </row>
  </sheetData>
  <mergeCells count="25">
    <mergeCell ref="A1:O1"/>
    <mergeCell ref="A2:O2"/>
    <mergeCell ref="A3:O3"/>
    <mergeCell ref="A4:A5"/>
    <mergeCell ref="B4:B5"/>
    <mergeCell ref="C4:C5"/>
    <mergeCell ref="D4:D5"/>
    <mergeCell ref="F4:F5"/>
    <mergeCell ref="G4:G5"/>
    <mergeCell ref="C14:O14"/>
    <mergeCell ref="C15:O15"/>
    <mergeCell ref="C16:O16"/>
    <mergeCell ref="C17:O17"/>
    <mergeCell ref="A12:O12"/>
    <mergeCell ref="J4:L4"/>
    <mergeCell ref="N4:N5"/>
    <mergeCell ref="O4:O5"/>
    <mergeCell ref="A13:O13"/>
    <mergeCell ref="E4:E5"/>
    <mergeCell ref="C20:O20"/>
    <mergeCell ref="N21:O21"/>
    <mergeCell ref="A21:C21"/>
    <mergeCell ref="E21:I21"/>
    <mergeCell ref="C18:O18"/>
    <mergeCell ref="C19:O19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7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workbookViewId="0">
      <selection activeCell="C16" sqref="C16:P16"/>
    </sheetView>
  </sheetViews>
  <sheetFormatPr defaultRowHeight="14.25" x14ac:dyDescent="0.2"/>
  <cols>
    <col min="1" max="1" width="6.5" customWidth="1"/>
    <col min="2" max="2" width="11.375" customWidth="1"/>
    <col min="3" max="3" width="12.375" customWidth="1"/>
    <col min="4" max="4" width="21.75" customWidth="1"/>
    <col min="5" max="5" width="7.375" customWidth="1"/>
    <col min="6" max="6" width="6.5" customWidth="1"/>
    <col min="8" max="8" width="10" customWidth="1"/>
    <col min="9" max="9" width="7.625" customWidth="1"/>
    <col min="10" max="14" width="9" customWidth="1"/>
    <col min="15" max="15" width="25.25" customWidth="1"/>
    <col min="16" max="16" width="9" customWidth="1"/>
  </cols>
  <sheetData>
    <row r="1" spans="1:16" ht="22.5" x14ac:dyDescent="0.2">
      <c r="A1" s="57" t="s">
        <v>28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6" ht="26.25" customHeight="1" x14ac:dyDescent="0.2">
      <c r="A2" s="59" t="s">
        <v>31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16" ht="58.5" customHeight="1" x14ac:dyDescent="0.2">
      <c r="A3" s="60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2"/>
    </row>
    <row r="4" spans="1:16" x14ac:dyDescent="0.2">
      <c r="A4" s="46" t="s">
        <v>1</v>
      </c>
      <c r="B4" s="46" t="s">
        <v>2</v>
      </c>
      <c r="C4" s="46" t="s">
        <v>3</v>
      </c>
      <c r="D4" s="63" t="s">
        <v>42</v>
      </c>
      <c r="E4" s="69" t="s">
        <v>86</v>
      </c>
      <c r="F4" s="46" t="s">
        <v>4</v>
      </c>
      <c r="G4" s="46" t="s">
        <v>5</v>
      </c>
      <c r="H4" s="66" t="s">
        <v>100</v>
      </c>
      <c r="I4" s="45"/>
      <c r="J4" s="84" t="s">
        <v>101</v>
      </c>
      <c r="K4" s="84"/>
      <c r="L4" s="85" t="s">
        <v>111</v>
      </c>
      <c r="M4" s="86"/>
      <c r="N4" s="31" t="s">
        <v>6</v>
      </c>
      <c r="O4" s="46" t="s">
        <v>7</v>
      </c>
      <c r="P4" s="46" t="s">
        <v>8</v>
      </c>
    </row>
    <row r="5" spans="1:16" x14ac:dyDescent="0.2">
      <c r="A5" s="46"/>
      <c r="B5" s="46"/>
      <c r="C5" s="46"/>
      <c r="D5" s="64"/>
      <c r="E5" s="70"/>
      <c r="F5" s="46"/>
      <c r="G5" s="46"/>
      <c r="H5" s="1" t="s">
        <v>9</v>
      </c>
      <c r="I5" s="1" t="s">
        <v>10</v>
      </c>
      <c r="J5" s="1" t="s">
        <v>23</v>
      </c>
      <c r="K5" s="1" t="s">
        <v>10</v>
      </c>
      <c r="L5" s="1" t="s">
        <v>23</v>
      </c>
      <c r="M5" s="1" t="s">
        <v>10</v>
      </c>
      <c r="N5" s="27" t="s">
        <v>75</v>
      </c>
      <c r="O5" s="46"/>
      <c r="P5" s="46"/>
    </row>
    <row r="6" spans="1:16" x14ac:dyDescent="0.2">
      <c r="A6" s="69">
        <v>1</v>
      </c>
      <c r="B6" s="75" t="s">
        <v>104</v>
      </c>
      <c r="C6" s="78" t="s">
        <v>99</v>
      </c>
      <c r="D6" s="69" t="s">
        <v>105</v>
      </c>
      <c r="E6" s="81" t="s">
        <v>102</v>
      </c>
      <c r="F6" s="9" t="s">
        <v>49</v>
      </c>
      <c r="G6" s="10">
        <v>0.13</v>
      </c>
      <c r="H6" s="34">
        <f>21.6473/1.13</f>
        <v>19.15690265486726</v>
      </c>
      <c r="I6" s="34"/>
      <c r="J6" s="2">
        <f>27.1/1.13</f>
        <v>23.982300884955755</v>
      </c>
      <c r="K6" s="2"/>
      <c r="L6" s="2">
        <v>40</v>
      </c>
      <c r="M6" s="34"/>
      <c r="N6" s="33"/>
      <c r="O6" s="32"/>
      <c r="P6" s="32">
        <v>1000</v>
      </c>
    </row>
    <row r="7" spans="1:16" x14ac:dyDescent="0.2">
      <c r="A7" s="74"/>
      <c r="B7" s="76"/>
      <c r="C7" s="79"/>
      <c r="D7" s="74"/>
      <c r="E7" s="82"/>
      <c r="F7" s="9" t="s">
        <v>49</v>
      </c>
      <c r="G7" s="10">
        <v>0.13</v>
      </c>
      <c r="H7" s="34">
        <f>21.1553/1.13</f>
        <v>18.721504424778765</v>
      </c>
      <c r="I7" s="34"/>
      <c r="J7" s="2">
        <f>26.5/1.13</f>
        <v>23.451327433628322</v>
      </c>
      <c r="K7" s="2"/>
      <c r="L7" s="2">
        <v>40</v>
      </c>
      <c r="M7" s="34"/>
      <c r="N7" s="33"/>
      <c r="O7" s="32"/>
      <c r="P7" s="32">
        <v>3000</v>
      </c>
    </row>
    <row r="8" spans="1:16" ht="26.25" customHeight="1" x14ac:dyDescent="0.2">
      <c r="A8" s="64"/>
      <c r="B8" s="77"/>
      <c r="C8" s="80"/>
      <c r="D8" s="64"/>
      <c r="E8" s="83"/>
      <c r="F8" s="9" t="s">
        <v>49</v>
      </c>
      <c r="G8" s="10">
        <v>0.13</v>
      </c>
      <c r="H8" s="13">
        <f>20.9782/1.13</f>
        <v>18.564778761061948</v>
      </c>
      <c r="I8" s="14"/>
      <c r="J8" s="2">
        <f>26.2/1.13</f>
        <v>23.185840707964605</v>
      </c>
      <c r="K8" s="2"/>
      <c r="L8" s="2">
        <v>40</v>
      </c>
      <c r="M8" s="1"/>
      <c r="N8" s="26"/>
      <c r="O8" s="27"/>
      <c r="P8" s="27">
        <v>5000</v>
      </c>
    </row>
    <row r="10" spans="1:16" ht="42.75" customHeight="1" x14ac:dyDescent="0.2">
      <c r="A10" s="47" t="s">
        <v>11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</row>
    <row r="11" spans="1:16" ht="20.100000000000001" customHeight="1" x14ac:dyDescent="0.2">
      <c r="A11" s="29">
        <v>1</v>
      </c>
      <c r="B11" s="29" t="s">
        <v>12</v>
      </c>
      <c r="C11" s="48" t="s">
        <v>103</v>
      </c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</row>
    <row r="12" spans="1:16" ht="20.100000000000001" customHeight="1" x14ac:dyDescent="0.2">
      <c r="A12" s="29">
        <v>2</v>
      </c>
      <c r="B12" s="29" t="s">
        <v>13</v>
      </c>
      <c r="C12" s="48" t="s">
        <v>112</v>
      </c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</row>
    <row r="13" spans="1:16" ht="20.100000000000001" customHeight="1" x14ac:dyDescent="0.2">
      <c r="A13" s="29">
        <v>3</v>
      </c>
      <c r="B13" s="29" t="s">
        <v>14</v>
      </c>
      <c r="C13" s="49" t="s">
        <v>26</v>
      </c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1"/>
    </row>
    <row r="14" spans="1:16" ht="20.100000000000001" customHeight="1" x14ac:dyDescent="0.2">
      <c r="A14" s="29">
        <v>4</v>
      </c>
      <c r="B14" s="29" t="s">
        <v>15</v>
      </c>
      <c r="C14" s="48" t="s">
        <v>16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</row>
    <row r="15" spans="1:16" ht="20.100000000000001" customHeight="1" x14ac:dyDescent="0.2">
      <c r="A15" s="29">
        <v>5</v>
      </c>
      <c r="B15" s="29" t="s">
        <v>17</v>
      </c>
      <c r="C15" s="48" t="s">
        <v>18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</row>
    <row r="16" spans="1:16" ht="20.100000000000001" customHeight="1" x14ac:dyDescent="0.2">
      <c r="A16" s="29">
        <v>6</v>
      </c>
      <c r="B16" s="29" t="s">
        <v>19</v>
      </c>
      <c r="C16" s="48" t="s">
        <v>80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</row>
    <row r="17" spans="1:16" ht="20.100000000000001" customHeight="1" x14ac:dyDescent="0.2">
      <c r="A17" s="29">
        <v>7</v>
      </c>
      <c r="B17" s="29" t="s">
        <v>8</v>
      </c>
      <c r="C17" s="49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1"/>
    </row>
    <row r="18" spans="1:16" ht="76.5" customHeight="1" x14ac:dyDescent="0.2">
      <c r="A18" s="52" t="s">
        <v>20</v>
      </c>
      <c r="B18" s="53"/>
      <c r="C18" s="53"/>
      <c r="D18" s="54"/>
      <c r="E18" s="30"/>
      <c r="F18" s="43" t="s">
        <v>27</v>
      </c>
      <c r="G18" s="43"/>
      <c r="H18" s="43"/>
      <c r="I18" s="43"/>
      <c r="J18" s="43"/>
      <c r="K18" s="28"/>
      <c r="L18" s="28"/>
      <c r="M18" s="43" t="s">
        <v>21</v>
      </c>
      <c r="N18" s="43"/>
      <c r="O18" s="43" t="s">
        <v>22</v>
      </c>
      <c r="P18" s="43"/>
    </row>
  </sheetData>
  <mergeCells count="32">
    <mergeCell ref="C15:P15"/>
    <mergeCell ref="C16:P16"/>
    <mergeCell ref="C17:P17"/>
    <mergeCell ref="A18:D18"/>
    <mergeCell ref="F18:J18"/>
    <mergeCell ref="M18:N18"/>
    <mergeCell ref="O18:P18"/>
    <mergeCell ref="C14:P14"/>
    <mergeCell ref="J4:K4"/>
    <mergeCell ref="L4:M4"/>
    <mergeCell ref="F4:F5"/>
    <mergeCell ref="G4:G5"/>
    <mergeCell ref="H4:I4"/>
    <mergeCell ref="O4:O5"/>
    <mergeCell ref="C4:C5"/>
    <mergeCell ref="D4:D5"/>
    <mergeCell ref="E4:E5"/>
    <mergeCell ref="P4:P5"/>
    <mergeCell ref="A10:P10"/>
    <mergeCell ref="C11:P11"/>
    <mergeCell ref="C12:P12"/>
    <mergeCell ref="C13:P13"/>
    <mergeCell ref="A4:A5"/>
    <mergeCell ref="A1:P1"/>
    <mergeCell ref="A2:P2"/>
    <mergeCell ref="A3:P3"/>
    <mergeCell ref="A6:A8"/>
    <mergeCell ref="B6:B8"/>
    <mergeCell ref="C6:C8"/>
    <mergeCell ref="D6:D8"/>
    <mergeCell ref="E6:E8"/>
    <mergeCell ref="B4:B5"/>
  </mergeCells>
  <phoneticPr fontId="2" type="noConversion"/>
  <conditionalFormatting sqref="B6">
    <cfRule type="duplicateValues" dxfId="5" priority="3"/>
    <cfRule type="duplicateValues" dxfId="4" priority="4"/>
    <cfRule type="duplicateValues" dxfId="3" priority="5"/>
    <cfRule type="duplicateValues" dxfId="2" priority="6"/>
  </conditionalFormatting>
  <conditionalFormatting sqref="B6">
    <cfRule type="duplicateValues" dxfId="1" priority="1"/>
  </conditionalFormatting>
  <conditionalFormatting sqref="B6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2024-01-29T07:56:03Z</cp:lastPrinted>
  <dcterms:created xsi:type="dcterms:W3CDTF">2023-08-14T00:34:54Z</dcterms:created>
  <dcterms:modified xsi:type="dcterms:W3CDTF">2024-01-31T06:36:07Z</dcterms:modified>
</cp:coreProperties>
</file>